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csa.lan\Partages\Transverse\ECHANGE_DSI-DABF\04 - MARCHES\MARCHES\2025-01-AO - Hébergement applications internet\"/>
    </mc:Choice>
  </mc:AlternateContent>
  <xr:revisionPtr revIDLastSave="0" documentId="13_ncr:1_{0C03E2CC-4374-4045-A5DC-9E7DD1AA2F16}" xr6:coauthVersionLast="47" xr6:coauthVersionMax="47" xr10:uidLastSave="{00000000-0000-0000-0000-000000000000}"/>
  <bookViews>
    <workbookView xWindow="-120" yWindow="-120" windowWidth="29040" windowHeight="15840" xr2:uid="{00000000-000D-0000-FFFF-FFFF00000000}"/>
  </bookViews>
  <sheets>
    <sheet name="DPGF" sheetId="3" r:id="rId1"/>
    <sheet name="BPU" sheetId="2" r:id="rId2"/>
    <sheet name="DQE"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3" l="1"/>
  <c r="D59" i="4"/>
  <c r="D53" i="4"/>
  <c r="D54" i="4"/>
  <c r="D55" i="4"/>
  <c r="D50" i="4"/>
  <c r="D44" i="4"/>
  <c r="D43" i="4"/>
  <c r="D42" i="4"/>
  <c r="D41" i="4"/>
  <c r="D40" i="4"/>
  <c r="D39" i="4"/>
  <c r="D37" i="4"/>
  <c r="D33" i="4"/>
  <c r="D30" i="4"/>
  <c r="D26" i="4"/>
  <c r="F30" i="3"/>
  <c r="F29" i="3" s="1"/>
  <c r="B87" i="4" l="1"/>
  <c r="B85" i="4"/>
  <c r="B82" i="4"/>
  <c r="B79" i="4"/>
  <c r="B73" i="4"/>
  <c r="B56" i="4"/>
  <c r="B47" i="4"/>
  <c r="B65" i="4"/>
  <c r="B63" i="4"/>
  <c r="B60" i="4"/>
  <c r="B57" i="4"/>
  <c r="B51" i="4"/>
  <c r="B48" i="4"/>
  <c r="B45" i="4"/>
  <c r="B36" i="4"/>
  <c r="B32" i="4"/>
  <c r="B88" i="4"/>
  <c r="B86" i="4"/>
  <c r="B84" i="4"/>
  <c r="B83" i="4"/>
  <c r="B81" i="4"/>
  <c r="B80" i="4"/>
  <c r="B78" i="4"/>
  <c r="B77" i="4"/>
  <c r="B76" i="4"/>
  <c r="B75" i="4"/>
  <c r="B74" i="4"/>
  <c r="B72" i="4"/>
  <c r="B71" i="4"/>
  <c r="B70" i="4"/>
  <c r="B69" i="4"/>
  <c r="B68" i="4"/>
  <c r="B67" i="4"/>
  <c r="B66" i="4"/>
  <c r="B64" i="4"/>
  <c r="B62" i="4"/>
  <c r="B61" i="4"/>
  <c r="B59" i="4"/>
  <c r="B58" i="4"/>
  <c r="B55" i="4"/>
  <c r="B54" i="4"/>
  <c r="B53" i="4"/>
  <c r="B52" i="4"/>
  <c r="B50" i="4"/>
  <c r="B49" i="4"/>
  <c r="B46" i="4"/>
  <c r="B44" i="4"/>
  <c r="B43" i="4"/>
  <c r="B42" i="4"/>
  <c r="B41" i="4"/>
  <c r="B40" i="4"/>
  <c r="B39" i="4"/>
  <c r="B38" i="4"/>
  <c r="B37" i="4"/>
  <c r="B35" i="4"/>
  <c r="B34" i="4"/>
  <c r="B33" i="4"/>
  <c r="B31" i="4"/>
  <c r="B30" i="4"/>
  <c r="B29" i="4"/>
  <c r="G26" i="4"/>
  <c r="G25" i="4"/>
  <c r="D25" i="4"/>
  <c r="F25" i="4" s="1"/>
  <c r="B24" i="4"/>
  <c r="B26" i="4"/>
  <c r="B25" i="4"/>
  <c r="B16" i="4"/>
  <c r="B17" i="4"/>
  <c r="B18" i="4"/>
  <c r="B19" i="4"/>
  <c r="B20" i="4"/>
  <c r="B21" i="4"/>
  <c r="B22" i="4"/>
  <c r="B23" i="4"/>
  <c r="B15" i="4"/>
  <c r="B14" i="4"/>
  <c r="F26" i="4"/>
  <c r="D16" i="4"/>
  <c r="F16" i="4" s="1"/>
  <c r="D17" i="4"/>
  <c r="F17" i="4" s="1"/>
  <c r="D18" i="4"/>
  <c r="F18" i="4" s="1"/>
  <c r="D19" i="4"/>
  <c r="F19" i="4" s="1"/>
  <c r="D20" i="4"/>
  <c r="F20" i="4" s="1"/>
  <c r="D21" i="4"/>
  <c r="F21" i="4" s="1"/>
  <c r="D22" i="4"/>
  <c r="F22" i="4" s="1"/>
  <c r="D23" i="4"/>
  <c r="F23" i="4" s="1"/>
  <c r="G23" i="4"/>
  <c r="G22" i="4"/>
  <c r="G21" i="4"/>
  <c r="G20" i="4"/>
  <c r="G19" i="4"/>
  <c r="G18" i="4"/>
  <c r="G17" i="4"/>
  <c r="G16" i="4"/>
  <c r="D15" i="4"/>
  <c r="F15" i="4" s="1"/>
  <c r="G15" i="4"/>
  <c r="G88" i="4"/>
  <c r="D88" i="4"/>
  <c r="F88" i="4" s="1"/>
  <c r="F87" i="4" s="1"/>
  <c r="G86" i="4"/>
  <c r="D86" i="4"/>
  <c r="F86" i="4" s="1"/>
  <c r="F85" i="4" s="1"/>
  <c r="G84" i="4"/>
  <c r="D84" i="4"/>
  <c r="F84" i="4" s="1"/>
  <c r="G83" i="4"/>
  <c r="D83" i="4"/>
  <c r="F83" i="4" s="1"/>
  <c r="G81" i="4"/>
  <c r="D81" i="4"/>
  <c r="F81" i="4" s="1"/>
  <c r="G80" i="4"/>
  <c r="D80" i="4"/>
  <c r="F80" i="4" s="1"/>
  <c r="G78" i="4"/>
  <c r="D78" i="4"/>
  <c r="F78" i="4" s="1"/>
  <c r="G77" i="4"/>
  <c r="D77" i="4"/>
  <c r="F77" i="4" s="1"/>
  <c r="G76" i="4"/>
  <c r="D76" i="4"/>
  <c r="F76" i="4" s="1"/>
  <c r="G75" i="4"/>
  <c r="D75" i="4"/>
  <c r="F75" i="4" s="1"/>
  <c r="G74" i="4"/>
  <c r="D74" i="4"/>
  <c r="F74" i="4" s="1"/>
  <c r="G72" i="4"/>
  <c r="D72" i="4"/>
  <c r="F72" i="4" s="1"/>
  <c r="G71" i="4"/>
  <c r="D71" i="4"/>
  <c r="F71" i="4" s="1"/>
  <c r="G70" i="4"/>
  <c r="D70" i="4"/>
  <c r="F70" i="4" s="1"/>
  <c r="G69" i="4"/>
  <c r="D69" i="4"/>
  <c r="F69" i="4" s="1"/>
  <c r="G68" i="4"/>
  <c r="D68" i="4"/>
  <c r="F68" i="4" s="1"/>
  <c r="G67" i="4"/>
  <c r="D67" i="4"/>
  <c r="F67" i="4" s="1"/>
  <c r="H67" i="4" s="1"/>
  <c r="G66" i="4"/>
  <c r="D66" i="4"/>
  <c r="F66" i="4" s="1"/>
  <c r="G64" i="4"/>
  <c r="D64" i="4"/>
  <c r="F64" i="4" s="1"/>
  <c r="F63" i="4" s="1"/>
  <c r="G62" i="4"/>
  <c r="D62" i="4"/>
  <c r="F62" i="4" s="1"/>
  <c r="G61" i="4"/>
  <c r="D61" i="4"/>
  <c r="F61" i="4" s="1"/>
  <c r="G59" i="4"/>
  <c r="F59" i="4"/>
  <c r="G58" i="4"/>
  <c r="D58" i="4"/>
  <c r="F58" i="4" s="1"/>
  <c r="G55" i="4"/>
  <c r="F55" i="4"/>
  <c r="G54" i="4"/>
  <c r="F54" i="4"/>
  <c r="G53" i="4"/>
  <c r="F53" i="4"/>
  <c r="G52" i="4"/>
  <c r="D52" i="4"/>
  <c r="F52" i="4" s="1"/>
  <c r="G50" i="4"/>
  <c r="F50" i="4"/>
  <c r="G49" i="4"/>
  <c r="D49" i="4"/>
  <c r="F49" i="4" s="1"/>
  <c r="G46" i="4"/>
  <c r="D46" i="4"/>
  <c r="F46" i="4" s="1"/>
  <c r="F45" i="4" s="1"/>
  <c r="G44" i="4"/>
  <c r="F44" i="4"/>
  <c r="G43" i="4"/>
  <c r="F43" i="4"/>
  <c r="G42" i="4"/>
  <c r="F42" i="4"/>
  <c r="G41" i="4"/>
  <c r="F41" i="4"/>
  <c r="G40" i="4"/>
  <c r="F40" i="4"/>
  <c r="G39" i="4"/>
  <c r="F39" i="4"/>
  <c r="G38" i="4"/>
  <c r="D38" i="4"/>
  <c r="F38" i="4" s="1"/>
  <c r="G37" i="4"/>
  <c r="F37" i="4"/>
  <c r="G35" i="4"/>
  <c r="D35" i="4"/>
  <c r="F35" i="4" s="1"/>
  <c r="G34" i="4"/>
  <c r="D34" i="4"/>
  <c r="F34" i="4" s="1"/>
  <c r="G33" i="4"/>
  <c r="F33" i="4"/>
  <c r="G31" i="4"/>
  <c r="D31" i="4"/>
  <c r="F31" i="4" s="1"/>
  <c r="G30" i="4"/>
  <c r="F30" i="4"/>
  <c r="D29" i="4"/>
  <c r="F29" i="4" s="1"/>
  <c r="G29" i="4"/>
  <c r="F73" i="2"/>
  <c r="F71" i="2"/>
  <c r="F70" i="2"/>
  <c r="F68" i="2"/>
  <c r="F67" i="2"/>
  <c r="F65" i="2"/>
  <c r="F64" i="2"/>
  <c r="F63" i="2"/>
  <c r="F62" i="2"/>
  <c r="F61" i="2"/>
  <c r="F59" i="2"/>
  <c r="F58" i="2"/>
  <c r="F57" i="2"/>
  <c r="F56" i="2"/>
  <c r="F55" i="2"/>
  <c r="F54" i="2"/>
  <c r="F53" i="2"/>
  <c r="F51" i="2"/>
  <c r="F49" i="2"/>
  <c r="F48" i="2"/>
  <c r="F46" i="2"/>
  <c r="F45" i="2"/>
  <c r="F42" i="2"/>
  <c r="F41" i="2"/>
  <c r="F40" i="2"/>
  <c r="F39" i="2"/>
  <c r="F37" i="2"/>
  <c r="F36" i="2"/>
  <c r="F33" i="2"/>
  <c r="F31" i="2"/>
  <c r="F30" i="2"/>
  <c r="F29" i="2"/>
  <c r="F28" i="2"/>
  <c r="F27" i="2"/>
  <c r="F26" i="2"/>
  <c r="F25" i="2"/>
  <c r="F24" i="2"/>
  <c r="F22" i="2"/>
  <c r="F21" i="2"/>
  <c r="F20" i="2"/>
  <c r="F18" i="2"/>
  <c r="F17" i="2"/>
  <c r="F16" i="2"/>
  <c r="F28" i="3"/>
  <c r="F27" i="3"/>
  <c r="F18" i="3"/>
  <c r="F19" i="3"/>
  <c r="F20" i="3"/>
  <c r="F21" i="3"/>
  <c r="F22" i="3"/>
  <c r="F23" i="3"/>
  <c r="F24" i="3"/>
  <c r="F25" i="3"/>
  <c r="F17" i="3"/>
  <c r="D26" i="3"/>
  <c r="C28" i="4"/>
  <c r="B28" i="4"/>
  <c r="H55" i="4" l="1"/>
  <c r="F60" i="4"/>
  <c r="H37" i="4"/>
  <c r="H43" i="4"/>
  <c r="H76" i="4"/>
  <c r="F48" i="4"/>
  <c r="F57" i="4"/>
  <c r="F73" i="4"/>
  <c r="H69" i="4"/>
  <c r="H83" i="4"/>
  <c r="F82" i="4"/>
  <c r="F51" i="4"/>
  <c r="F65" i="4"/>
  <c r="F32" i="4"/>
  <c r="F79" i="4"/>
  <c r="H18" i="4"/>
  <c r="F24" i="4"/>
  <c r="H17" i="4"/>
  <c r="F28" i="4"/>
  <c r="H84" i="4"/>
  <c r="H66" i="4"/>
  <c r="H53" i="4"/>
  <c r="H39" i="4"/>
  <c r="H34" i="4"/>
  <c r="F36" i="4"/>
  <c r="H19" i="4"/>
  <c r="H78" i="4"/>
  <c r="H88" i="4"/>
  <c r="H87" i="4" s="1"/>
  <c r="H22" i="4"/>
  <c r="H72" i="4"/>
  <c r="H38" i="4"/>
  <c r="H71" i="4"/>
  <c r="H77" i="4"/>
  <c r="H26" i="4"/>
  <c r="H25" i="4"/>
  <c r="H21" i="4"/>
  <c r="H23" i="4"/>
  <c r="H16" i="4"/>
  <c r="H86" i="4"/>
  <c r="H85" i="4" s="1"/>
  <c r="H80" i="4"/>
  <c r="H81" i="4"/>
  <c r="H75" i="4"/>
  <c r="H74" i="4"/>
  <c r="H70" i="4"/>
  <c r="H68" i="4"/>
  <c r="H64" i="4"/>
  <c r="H63" i="4" s="1"/>
  <c r="H62" i="4"/>
  <c r="H59" i="4"/>
  <c r="H50" i="4"/>
  <c r="H46" i="4"/>
  <c r="H45" i="4" s="1"/>
  <c r="H44" i="4"/>
  <c r="H41" i="4"/>
  <c r="H30" i="4"/>
  <c r="H31" i="4"/>
  <c r="H20" i="4"/>
  <c r="H15" i="4"/>
  <c r="F14" i="4"/>
  <c r="H35" i="4"/>
  <c r="H42" i="4"/>
  <c r="H52" i="4"/>
  <c r="H61" i="4"/>
  <c r="H29" i="4"/>
  <c r="H54" i="4"/>
  <c r="H33" i="4"/>
  <c r="H40" i="4"/>
  <c r="H49" i="4"/>
  <c r="H58" i="4"/>
  <c r="F26" i="3"/>
  <c r="F16" i="3"/>
  <c r="H24" i="4" l="1"/>
  <c r="H60" i="4"/>
  <c r="H73" i="4"/>
  <c r="H51" i="4"/>
  <c r="H79" i="4"/>
  <c r="F11" i="4"/>
  <c r="H82" i="4"/>
  <c r="H48" i="4"/>
  <c r="H57" i="4"/>
  <c r="H65" i="4"/>
  <c r="H36" i="4"/>
  <c r="H32" i="4"/>
  <c r="H28" i="4"/>
  <c r="H14" i="4"/>
  <c r="H11" i="4" l="1"/>
  <c r="D16" i="3"/>
  <c r="D13" i="3" s="1"/>
</calcChain>
</file>

<file path=xl/sharedStrings.xml><?xml version="1.0" encoding="utf-8"?>
<sst xmlns="http://schemas.openxmlformats.org/spreadsheetml/2006/main" count="219" uniqueCount="101">
  <si>
    <t>Description prestation</t>
  </si>
  <si>
    <t>Prix unitaire
HT</t>
  </si>
  <si>
    <t>U</t>
  </si>
  <si>
    <t>Unité</t>
  </si>
  <si>
    <t>100 Go de stockage supplémentaire</t>
  </si>
  <si>
    <t>2Go RAM supplémentaire</t>
  </si>
  <si>
    <t>4Go RAM supplémentaire</t>
  </si>
  <si>
    <t>200 Go de stockage supplémentaire</t>
  </si>
  <si>
    <t>An</t>
  </si>
  <si>
    <t>Intégration et mise œuvre serveur virtuel dédié</t>
  </si>
  <si>
    <t>Mois</t>
  </si>
  <si>
    <t>Bande passante de 100Mbps garantie</t>
  </si>
  <si>
    <t>Windows</t>
  </si>
  <si>
    <t>Linux</t>
  </si>
  <si>
    <t>Ressources à la demande</t>
  </si>
  <si>
    <t>500 Go de stockage supplémentaire</t>
  </si>
  <si>
    <t>Coût de 500 Go sauvegardés</t>
  </si>
  <si>
    <t>Sauvegarde et restauration</t>
  </si>
  <si>
    <t>Chef de projet</t>
  </si>
  <si>
    <t>1 VCPU supplémentaire d'un minimum de 2Ghz</t>
  </si>
  <si>
    <t>2 VCPU supplémentaires d'un minimum de 2Ghz</t>
  </si>
  <si>
    <t>4 VCPU supplémentaire d'un minimum de 2Ghz</t>
  </si>
  <si>
    <t>Microsoft Windows Server Standard (par cpu)</t>
  </si>
  <si>
    <t>Microsoft Windows Server Entreprise (par cpu)</t>
  </si>
  <si>
    <t>Microsoft Windows SQL Server Standard (par cpu)</t>
  </si>
  <si>
    <t>Microsoft Windows SQL Server Entreprise (par cpu)</t>
  </si>
  <si>
    <t>Directeur de projet</t>
  </si>
  <si>
    <t>Expert (architecte, systémes, Bases de données, réseaux, sécurité, produits)</t>
  </si>
  <si>
    <t>Statistiques de fréquentation</t>
  </si>
  <si>
    <t>Mise à disposition de l'outils de statistiques de fréquentation</t>
  </si>
  <si>
    <t>Mise à disposition du monitoring des performances</t>
  </si>
  <si>
    <t>Adresses IP publiques</t>
  </si>
  <si>
    <t>Statistiques de performances</t>
  </si>
  <si>
    <t>Linux (support)</t>
  </si>
  <si>
    <t>Installation et mise en œuvre de l'outils de statistique de fréquentation</t>
  </si>
  <si>
    <t>Intégration et mise en œuvre serveur virtuel dédié</t>
  </si>
  <si>
    <t>Serveur dédié virtuel "avancé" (4vCPU 2Ghz 8Go vRAM 50Go utiles au minimum)</t>
  </si>
  <si>
    <t>Serveur dédié virtuel "de base" (4vCPU 2Ghz 8Go vRAM 50Go utiles au minimum)</t>
  </si>
  <si>
    <t xml:space="preserve">1 adresses IP (public)  </t>
  </si>
  <si>
    <t xml:space="preserve">Coût de 1 To sauvegardé </t>
  </si>
  <si>
    <t>Certificat serveur SSL sur domaine (Wildcard)</t>
  </si>
  <si>
    <t>Service à la demande</t>
  </si>
  <si>
    <t xml:space="preserve">Services associés  à l'hébergement d'un serveur (administration, exploitation, supervision, assistance, sauvegarde,stats ...) </t>
  </si>
  <si>
    <t xml:space="preserve">Services associés  à l'hébergement d'un serveur (administration, exploitation, supervision, assistance, sauvegarde,stats ...)  </t>
  </si>
  <si>
    <t xml:space="preserve">Demande de snap-shot </t>
  </si>
  <si>
    <t>Certificat serveur SSL sur host (nommé)</t>
  </si>
  <si>
    <t>Ressources réseau</t>
  </si>
  <si>
    <t>Bande passante</t>
  </si>
  <si>
    <t>Augmentation de la bande passante +100 Mbps</t>
  </si>
  <si>
    <t>Services associés</t>
  </si>
  <si>
    <t>Gestion des certificats</t>
  </si>
  <si>
    <t>Gestions de noms de domaine ( par domaine )</t>
  </si>
  <si>
    <t>Gestion des Licences</t>
  </si>
  <si>
    <t>Gestion du projet</t>
  </si>
  <si>
    <t>Vague 1 - Transfert des services de nom de domaine ( DNS)</t>
  </si>
  <si>
    <t>Mise en place de l'infrastructure et des services</t>
  </si>
  <si>
    <t>Cellules à renseigner</t>
  </si>
  <si>
    <t>décomposition du forfait</t>
  </si>
  <si>
    <t>Sécurité</t>
  </si>
  <si>
    <t>Mise en place des services permettant la centralisation et la traçabilité des accès distants (par machine virtuelle)</t>
  </si>
  <si>
    <t>Montant Total
HT*</t>
  </si>
  <si>
    <r>
      <rPr>
        <b/>
        <sz val="20"/>
        <color theme="1"/>
        <rFont val="Calibri"/>
        <family val="2"/>
        <scheme val="minor"/>
      </rPr>
      <t>Bordereau des prix unitaires (BPU)</t>
    </r>
    <r>
      <rPr>
        <sz val="20"/>
        <color theme="1"/>
        <rFont val="Calibri"/>
        <family val="2"/>
        <scheme val="minor"/>
      </rPr>
      <t xml:space="preserve"> - Bordereau applicable exclusivement après la phase de mise en œuvre</t>
    </r>
  </si>
  <si>
    <t>Unité : coût ponctuel unitaire U ou coût pour la durée indiquée</t>
  </si>
  <si>
    <t xml:space="preserve">* Le candidat devra indiquer un seul prix dans chaque case de la DPGF ou du BPU. Il ne pourra y avoir plusieurs prix indiqués pour une même prestation. </t>
  </si>
  <si>
    <t>Vague 2 - Transfert de Arcom.fr</t>
  </si>
  <si>
    <t>Vague 3 - Transfert de csa.fr / refram.org</t>
  </si>
  <si>
    <t>Vague 6 - Transfert des extranets</t>
  </si>
  <si>
    <t>Vague 8 - Transfert des service associés ( administration, exploitation, supervision, assistance, sauvegarde,stats …)</t>
  </si>
  <si>
    <t>Vague 5 - Transfert de plateforme POMME</t>
  </si>
  <si>
    <t>Vague 7 - Transfert des serveurs FTP / VARNISH / GITLAB</t>
  </si>
  <si>
    <t>Vague 4 - Transfert de la plateforme PDP / PDE / RIRM / SENSIB</t>
  </si>
  <si>
    <t>Mise en place d"un firewall applicatif ( par vhost )</t>
  </si>
  <si>
    <t>Mise en place  des services de protection contre les attaques par déni de service distribué (Ddos)</t>
  </si>
  <si>
    <t>Mise en place reseau privé site a site ( VPN IPSEC)</t>
  </si>
  <si>
    <t>Réservation, Transfert et gestion d'1 nom de domaine (.fr, .com, .eu, etc.)</t>
  </si>
  <si>
    <t>Accompagnement projet</t>
  </si>
  <si>
    <t>Ingénieur/administrateur (architecture, systémes, réseaux, sécurité, produits)</t>
  </si>
  <si>
    <t>Ingénieur d'exploitation</t>
  </si>
  <si>
    <t xml:space="preserve">Installation et mise en œuvre du monitoring des performances </t>
  </si>
  <si>
    <t>Demi-journée</t>
  </si>
  <si>
    <t>MailJet : Service d’accompagnement et support</t>
  </si>
  <si>
    <t>Détail quantitatif estimatif (DQE)</t>
  </si>
  <si>
    <t>Quantité</t>
  </si>
  <si>
    <t>Montant Total
HT</t>
  </si>
  <si>
    <t>TVA</t>
  </si>
  <si>
    <t>Montant Total TTC</t>
  </si>
  <si>
    <t>Observations</t>
  </si>
  <si>
    <t xml:space="preserve">Réversibilité du marché </t>
  </si>
  <si>
    <t>Aucune cellule à renseigner</t>
  </si>
  <si>
    <t xml:space="preserve">Montant total : </t>
  </si>
  <si>
    <t>HT</t>
  </si>
  <si>
    <t>TTC</t>
  </si>
  <si>
    <t>MailJet : Service mailjet 1 000 000 emails par an avec infrastructure IP dédiée</t>
  </si>
  <si>
    <t>ATTENTION
Ce fichier comporte plusieurs onglets (le DQE ne revêt aucune valeur contractuelle)</t>
  </si>
  <si>
    <r>
      <rPr>
        <b/>
        <sz val="18"/>
        <color theme="1"/>
        <rFont val="Tosh"/>
      </rPr>
      <t>Décomposition du prix global et forfaitaire (DPGF)</t>
    </r>
    <r>
      <rPr>
        <sz val="18"/>
        <color theme="1"/>
        <rFont val="Tosh"/>
      </rPr>
      <t xml:space="preserve"> - Phase de mise en œuvre et sa décomposition (article 4.1 du CCTP)</t>
    </r>
  </si>
  <si>
    <r>
      <t>Mise en oeuvre - Transfert des services technique (</t>
    </r>
    <r>
      <rPr>
        <b/>
        <sz val="11"/>
        <color rgb="FF0000FF"/>
        <rFont val="Tosh"/>
      </rPr>
      <t>tranche optionnelle</t>
    </r>
    <r>
      <rPr>
        <b/>
        <sz val="11"/>
        <rFont val="Tosh"/>
      </rPr>
      <t>)</t>
    </r>
  </si>
  <si>
    <r>
      <t>Réversibilité : Le coût de la phase de réversibilité ne comprend que l'exécution de la réversibilité (</t>
    </r>
    <r>
      <rPr>
        <b/>
        <sz val="11"/>
        <color rgb="FF0000FF"/>
        <rFont val="Tosh"/>
      </rPr>
      <t>tranche optionnelle</t>
    </r>
    <r>
      <rPr>
        <b/>
        <sz val="11"/>
        <rFont val="Tosh"/>
      </rPr>
      <t>)</t>
    </r>
  </si>
  <si>
    <t>** Les montants des lignes "mise en œuvre" incluent l'ensemble des coûts de mise en place, ainsi que l'ensemble des coûts
 récurrents d'infrastruture et de services jusqu'à la fin de la phase de mise en œuvre de 3 mois - Prestations payables une seule fois
Le document ne pourra pas être modifié sous peine d'irrégularité de l'offre.</t>
  </si>
  <si>
    <t xml:space="preserve">
Le document ne pourra pas être modifié sous peine d'irrégularité de l'offre.
</t>
  </si>
  <si>
    <t>Le document ne doit en aucun cas être modifié sous peine d'irrégularité de l'offre.
Les quantités indiquées ci-dessus sont purement estimatives et serviront de base pour l'analyse des prix.</t>
  </si>
  <si>
    <t>Marché :  Prestations d’hébergement d’applications internet et services associés pour l’Arcom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</si>
</sst>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_ * #,##0.00_)\ &quot;€&quot;_ ;_ * \(#,##0.00\)\ &quot;€&quot;_ ;_ * &quot;-&quot;??_)\ &quot;€&quot;_ ;_ @_ "/>
    <numFmt numFmtId="165" formatCode="#,##0.00\ &quot;€&quot;"/>
  </numFmts>
  <fonts count="29" x14ac:knownFonts="1">
    <font>
      <sz val="11"/>
      <color theme="1"/>
      <name val="Calibri"/>
      <family val="2"/>
      <scheme val="minor"/>
    </font>
    <font>
      <sz val="8"/>
      <name val="Calibri"/>
      <family val="2"/>
    </font>
    <font>
      <sz val="11"/>
      <color theme="1"/>
      <name val="Calibri"/>
      <family val="2"/>
      <scheme val="minor"/>
    </font>
    <font>
      <b/>
      <sz val="11"/>
      <name val="Calibri"/>
      <family val="2"/>
      <scheme val="minor"/>
    </font>
    <font>
      <b/>
      <sz val="9"/>
      <name val="Calibri"/>
      <family val="2"/>
      <scheme val="minor"/>
    </font>
    <font>
      <sz val="11"/>
      <name val="Calibri"/>
      <family val="2"/>
      <scheme val="minor"/>
    </font>
    <font>
      <sz val="9"/>
      <color indexed="8"/>
      <name val="Calibri"/>
      <family val="2"/>
      <scheme val="minor"/>
    </font>
    <font>
      <sz val="9"/>
      <name val="Calibri"/>
      <family val="2"/>
      <scheme val="minor"/>
    </font>
    <font>
      <sz val="20"/>
      <color theme="1"/>
      <name val="Calibri"/>
      <family val="2"/>
      <scheme val="minor"/>
    </font>
    <font>
      <sz val="10"/>
      <name val="Arial"/>
      <family val="2"/>
    </font>
    <font>
      <b/>
      <sz val="20"/>
      <color theme="1"/>
      <name val="Calibri"/>
      <family val="2"/>
      <scheme val="minor"/>
    </font>
    <font>
      <b/>
      <sz val="11"/>
      <color theme="1"/>
      <name val="Calibri"/>
      <family val="2"/>
      <scheme val="minor"/>
    </font>
    <font>
      <b/>
      <sz val="14"/>
      <color rgb="FFFF0000"/>
      <name val="Calibri"/>
      <family val="2"/>
      <scheme val="minor"/>
    </font>
    <font>
      <b/>
      <sz val="14"/>
      <name val="Calibri"/>
      <family val="2"/>
      <scheme val="minor"/>
    </font>
    <font>
      <b/>
      <sz val="16"/>
      <color rgb="FFFF0000"/>
      <name val="Tosh"/>
    </font>
    <font>
      <b/>
      <i/>
      <sz val="12"/>
      <color rgb="FFFF0000"/>
      <name val="Tosh"/>
    </font>
    <font>
      <sz val="11"/>
      <color theme="1"/>
      <name val="Tosh"/>
    </font>
    <font>
      <b/>
      <sz val="14"/>
      <name val="Tosh"/>
    </font>
    <font>
      <b/>
      <sz val="12"/>
      <color rgb="FFFF0000"/>
      <name val="Tosh"/>
    </font>
    <font>
      <sz val="18"/>
      <color theme="1"/>
      <name val="Tosh"/>
    </font>
    <font>
      <b/>
      <sz val="18"/>
      <color theme="1"/>
      <name val="Tosh"/>
    </font>
    <font>
      <b/>
      <sz val="14"/>
      <color theme="1"/>
      <name val="Tosh"/>
    </font>
    <font>
      <b/>
      <sz val="11"/>
      <name val="Tosh"/>
    </font>
    <font>
      <b/>
      <sz val="11"/>
      <color rgb="FF0000FF"/>
      <name val="Tosh"/>
    </font>
    <font>
      <sz val="9"/>
      <color indexed="8"/>
      <name val="Tosh"/>
    </font>
    <font>
      <sz val="9"/>
      <name val="Tosh"/>
    </font>
    <font>
      <b/>
      <u/>
      <sz val="11"/>
      <color rgb="FFFF0000"/>
      <name val="Tosh"/>
    </font>
    <font>
      <b/>
      <u/>
      <sz val="10"/>
      <color rgb="FFFF0000"/>
      <name val="Tosh"/>
    </font>
    <font>
      <sz val="10"/>
      <color theme="1"/>
      <name val="Tosh"/>
    </font>
  </fonts>
  <fills count="8">
    <fill>
      <patternFill patternType="none"/>
    </fill>
    <fill>
      <patternFill patternType="gray125"/>
    </fill>
    <fill>
      <patternFill patternType="solid">
        <fgColor theme="4" tint="0.39997558519241921"/>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164" fontId="2" fillId="0" borderId="0" applyFont="0" applyFill="0" applyBorder="0" applyAlignment="0" applyProtection="0"/>
    <xf numFmtId="0" fontId="9" fillId="0" borderId="0"/>
  </cellStyleXfs>
  <cellXfs count="84">
    <xf numFmtId="0" fontId="0" fillId="0" borderId="0" xfId="0"/>
    <xf numFmtId="0" fontId="2" fillId="0" borderId="0" xfId="0" applyFont="1"/>
    <xf numFmtId="0" fontId="6" fillId="0" borderId="1" xfId="0" applyFont="1" applyBorder="1" applyAlignment="1">
      <alignment horizontal="left" vertical="center" wrapText="1"/>
    </xf>
    <xf numFmtId="0" fontId="7" fillId="0" borderId="1" xfId="0" applyFont="1" applyFill="1" applyBorder="1" applyAlignment="1">
      <alignment horizontal="left" vertical="center"/>
    </xf>
    <xf numFmtId="0" fontId="7" fillId="0" borderId="1" xfId="0" applyFont="1" applyFill="1" applyBorder="1"/>
    <xf numFmtId="0" fontId="4" fillId="4" borderId="2" xfId="0" applyFont="1" applyFill="1" applyBorder="1" applyAlignment="1">
      <alignment horizontal="center" vertical="center" wrapText="1"/>
    </xf>
    <xf numFmtId="0" fontId="3" fillId="3" borderId="4" xfId="0" applyFont="1" applyFill="1" applyBorder="1"/>
    <xf numFmtId="0" fontId="7" fillId="0"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5" fillId="3" borderId="2" xfId="0" applyFont="1" applyFill="1" applyBorder="1"/>
    <xf numFmtId="0" fontId="7" fillId="0" borderId="3" xfId="0" applyFont="1" applyFill="1" applyBorder="1" applyAlignment="1">
      <alignment horizontal="center" vertical="center" wrapText="1"/>
    </xf>
    <xf numFmtId="0" fontId="7" fillId="0" borderId="1" xfId="0" applyFont="1" applyBorder="1" applyAlignment="1">
      <alignment horizontal="center" vertic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3" borderId="7" xfId="0" applyFont="1" applyFill="1" applyBorder="1" applyAlignment="1">
      <alignment horizontal="left" vertical="center"/>
    </xf>
    <xf numFmtId="0" fontId="5" fillId="3" borderId="8" xfId="0" applyFont="1" applyFill="1" applyBorder="1" applyAlignment="1">
      <alignment horizontal="center" vertical="center" wrapText="1"/>
    </xf>
    <xf numFmtId="0" fontId="3" fillId="3" borderId="9" xfId="0" applyFont="1" applyFill="1" applyBorder="1"/>
    <xf numFmtId="0" fontId="4" fillId="4" borderId="11" xfId="0" applyFont="1" applyFill="1" applyBorder="1" applyAlignment="1">
      <alignment horizontal="center"/>
    </xf>
    <xf numFmtId="0" fontId="6" fillId="0" borderId="12" xfId="0" applyFont="1" applyBorder="1" applyAlignment="1">
      <alignment horizontal="left" vertical="center" wrapText="1"/>
    </xf>
    <xf numFmtId="0" fontId="0" fillId="0" borderId="0" xfId="0" applyFont="1"/>
    <xf numFmtId="164" fontId="3" fillId="3" borderId="10" xfId="1" applyFont="1" applyFill="1" applyBorder="1" applyAlignment="1">
      <alignment horizontal="center"/>
    </xf>
    <xf numFmtId="40" fontId="2" fillId="0" borderId="0" xfId="0" applyNumberFormat="1" applyFont="1"/>
    <xf numFmtId="40" fontId="3" fillId="2" borderId="5" xfId="0" applyNumberFormat="1" applyFont="1" applyFill="1" applyBorder="1" applyAlignment="1">
      <alignment horizontal="center" vertical="center" wrapText="1"/>
    </xf>
    <xf numFmtId="40" fontId="3" fillId="4" borderId="2" xfId="0" applyNumberFormat="1" applyFont="1" applyFill="1" applyBorder="1" applyAlignment="1">
      <alignment horizontal="center" vertical="center" wrapText="1"/>
    </xf>
    <xf numFmtId="40" fontId="7" fillId="5" borderId="1" xfId="1" applyNumberFormat="1" applyFont="1" applyFill="1" applyBorder="1" applyAlignment="1">
      <alignment horizontal="center" vertical="center" wrapText="1"/>
    </xf>
    <xf numFmtId="40" fontId="5" fillId="4" borderId="2" xfId="0" applyNumberFormat="1" applyFont="1" applyFill="1" applyBorder="1" applyAlignment="1">
      <alignment horizontal="center" vertical="center" wrapText="1"/>
    </xf>
    <xf numFmtId="40" fontId="5" fillId="3" borderId="8" xfId="0" applyNumberFormat="1" applyFont="1" applyFill="1" applyBorder="1" applyAlignment="1">
      <alignment horizontal="center" vertical="center" wrapText="1"/>
    </xf>
    <xf numFmtId="40" fontId="5" fillId="3" borderId="2" xfId="0" applyNumberFormat="1" applyFont="1" applyFill="1" applyBorder="1"/>
    <xf numFmtId="0" fontId="8" fillId="0" borderId="0" xfId="0" applyFont="1"/>
    <xf numFmtId="0" fontId="3" fillId="3" borderId="10" xfId="0" applyFont="1" applyFill="1" applyBorder="1" applyAlignment="1">
      <alignment horizontal="center" vertical="center" wrapText="1"/>
    </xf>
    <xf numFmtId="0" fontId="10" fillId="0" borderId="0" xfId="0" applyFont="1"/>
    <xf numFmtId="164" fontId="7" fillId="7" borderId="1" xfId="1" applyFont="1" applyFill="1" applyBorder="1" applyAlignment="1">
      <alignment horizontal="center" vertical="center" wrapText="1"/>
    </xf>
    <xf numFmtId="10" fontId="7" fillId="5" borderId="1" xfId="1" applyNumberFormat="1" applyFont="1" applyFill="1" applyBorder="1" applyAlignment="1">
      <alignment horizontal="center" vertical="center" wrapText="1"/>
    </xf>
    <xf numFmtId="40" fontId="7"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1" fillId="0" borderId="0" xfId="0" applyFont="1"/>
    <xf numFmtId="0" fontId="3" fillId="3" borderId="8" xfId="0" applyFont="1" applyFill="1" applyBorder="1" applyAlignment="1">
      <alignment horizontal="center" vertical="center" wrapText="1"/>
    </xf>
    <xf numFmtId="0" fontId="3" fillId="3" borderId="2" xfId="0" applyFont="1" applyFill="1" applyBorder="1"/>
    <xf numFmtId="8" fontId="3" fillId="4" borderId="2" xfId="0" applyNumberFormat="1" applyFont="1" applyFill="1" applyBorder="1" applyAlignment="1">
      <alignment horizontal="right" vertical="center" wrapText="1"/>
    </xf>
    <xf numFmtId="165" fontId="3" fillId="3" borderId="2" xfId="0" applyNumberFormat="1" applyFont="1" applyFill="1" applyBorder="1"/>
    <xf numFmtId="0" fontId="2" fillId="0" borderId="0" xfId="0" applyFont="1" applyAlignment="1">
      <alignment horizontal="center"/>
    </xf>
    <xf numFmtId="44" fontId="11" fillId="0" borderId="0" xfId="0" applyNumberFormat="1" applyFont="1"/>
    <xf numFmtId="40" fontId="11" fillId="0" borderId="0" xfId="0" applyNumberFormat="1" applyFont="1"/>
    <xf numFmtId="0" fontId="12" fillId="6" borderId="1" xfId="0" applyFont="1" applyFill="1" applyBorder="1" applyAlignment="1">
      <alignment horizontal="center"/>
    </xf>
    <xf numFmtId="164" fontId="13" fillId="5" borderId="1" xfId="1" applyFont="1" applyFill="1" applyBorder="1" applyAlignment="1">
      <alignment horizontal="center" vertical="center" wrapText="1"/>
    </xf>
    <xf numFmtId="0" fontId="4" fillId="4" borderId="4" xfId="0" applyFont="1" applyFill="1" applyBorder="1" applyAlignment="1">
      <alignment horizontal="center"/>
    </xf>
    <xf numFmtId="40" fontId="3" fillId="4" borderId="14" xfId="0" applyNumberFormat="1" applyFont="1" applyFill="1" applyBorder="1" applyAlignment="1">
      <alignment horizontal="center" vertical="center" wrapText="1"/>
    </xf>
    <xf numFmtId="40" fontId="5" fillId="4" borderId="14" xfId="0" applyNumberFormat="1" applyFont="1" applyFill="1" applyBorder="1" applyAlignment="1">
      <alignment horizontal="center" vertical="center" wrapText="1"/>
    </xf>
    <xf numFmtId="40" fontId="5" fillId="3" borderId="15" xfId="0" applyNumberFormat="1" applyFont="1" applyFill="1" applyBorder="1" applyAlignment="1">
      <alignment horizontal="center" vertical="center" wrapText="1"/>
    </xf>
    <xf numFmtId="40" fontId="5" fillId="3" borderId="14" xfId="0" applyNumberFormat="1" applyFont="1" applyFill="1" applyBorder="1"/>
    <xf numFmtId="0" fontId="14" fillId="7" borderId="0" xfId="0" applyFont="1" applyFill="1" applyAlignment="1">
      <alignment horizontal="left" vertical="center" wrapText="1"/>
    </xf>
    <xf numFmtId="0" fontId="16" fillId="0" borderId="0" xfId="0" applyFont="1" applyAlignment="1">
      <alignment vertical="center"/>
    </xf>
    <xf numFmtId="0" fontId="15" fillId="7" borderId="0" xfId="0" applyFont="1" applyFill="1" applyAlignment="1">
      <alignment horizontal="left" vertical="center" wrapText="1"/>
    </xf>
    <xf numFmtId="0" fontId="17" fillId="0" borderId="0" xfId="0" applyFont="1" applyAlignment="1" applyProtection="1">
      <alignment horizontal="left" readingOrder="1"/>
      <protection locked="0"/>
    </xf>
    <xf numFmtId="0" fontId="16" fillId="0" borderId="0" xfId="0" applyFont="1"/>
    <xf numFmtId="0" fontId="19" fillId="0" borderId="0" xfId="0" applyFont="1"/>
    <xf numFmtId="164" fontId="17" fillId="5" borderId="1" xfId="1" applyFont="1" applyFill="1" applyBorder="1" applyAlignment="1">
      <alignment horizontal="center" vertical="center" wrapText="1"/>
    </xf>
    <xf numFmtId="164" fontId="16" fillId="0" borderId="0" xfId="0" applyNumberFormat="1" applyFont="1"/>
    <xf numFmtId="0" fontId="21" fillId="0" borderId="0" xfId="0" applyFont="1" applyAlignment="1">
      <alignment horizontal="centerContinuous" vertical="center" wrapText="1"/>
    </xf>
    <xf numFmtId="0" fontId="16" fillId="0" borderId="0" xfId="0" applyFont="1" applyAlignment="1">
      <alignment horizontal="centerContinuous" vertical="center" wrapText="1"/>
    </xf>
    <xf numFmtId="0" fontId="22" fillId="2" borderId="5" xfId="0" applyFont="1" applyFill="1" applyBorder="1" applyAlignment="1">
      <alignment horizontal="center" vertical="center"/>
    </xf>
    <xf numFmtId="0" fontId="22" fillId="2" borderId="6"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3" borderId="9" xfId="0" applyFont="1" applyFill="1" applyBorder="1"/>
    <xf numFmtId="0" fontId="22" fillId="3" borderId="10" xfId="0" applyFont="1" applyFill="1" applyBorder="1" applyAlignment="1">
      <alignment horizontal="center" vertical="center" wrapText="1"/>
    </xf>
    <xf numFmtId="164" fontId="22" fillId="3" borderId="10" xfId="1" applyFont="1" applyFill="1" applyBorder="1" applyAlignment="1">
      <alignment horizontal="center"/>
    </xf>
    <xf numFmtId="0" fontId="24" fillId="0" borderId="12" xfId="0" applyFont="1" applyBorder="1" applyAlignment="1">
      <alignment horizontal="left" vertical="center" wrapText="1"/>
    </xf>
    <xf numFmtId="0" fontId="25" fillId="0" borderId="1" xfId="0" applyFont="1" applyFill="1" applyBorder="1" applyAlignment="1">
      <alignment horizontal="center" vertical="center" wrapText="1"/>
    </xf>
    <xf numFmtId="164" fontId="25" fillId="5" borderId="1" xfId="1" applyFont="1" applyFill="1" applyBorder="1" applyAlignment="1">
      <alignment horizontal="center" vertical="center" wrapText="1"/>
    </xf>
    <xf numFmtId="10" fontId="25" fillId="5" borderId="1" xfId="1" applyNumberFormat="1" applyFont="1" applyFill="1" applyBorder="1" applyAlignment="1">
      <alignment horizontal="center" vertical="center" wrapText="1"/>
    </xf>
    <xf numFmtId="164" fontId="25" fillId="7" borderId="1" xfId="1" applyFont="1" applyFill="1" applyBorder="1" applyAlignment="1">
      <alignment horizontal="center" vertical="center" wrapText="1"/>
    </xf>
    <xf numFmtId="44" fontId="16" fillId="0" borderId="0" xfId="0" applyNumberFormat="1" applyFont="1"/>
    <xf numFmtId="0" fontId="24" fillId="0" borderId="13" xfId="0" applyFont="1" applyBorder="1" applyAlignment="1">
      <alignment horizontal="left" vertical="center" wrapText="1"/>
    </xf>
    <xf numFmtId="0" fontId="24" fillId="0" borderId="1" xfId="0" applyFont="1" applyBorder="1" applyAlignment="1">
      <alignment horizontal="left" vertical="center" wrapText="1"/>
    </xf>
    <xf numFmtId="40" fontId="25" fillId="5" borderId="1" xfId="1" applyNumberFormat="1" applyFont="1" applyFill="1" applyBorder="1" applyAlignment="1">
      <alignment horizontal="center" vertical="center" wrapText="1"/>
    </xf>
    <xf numFmtId="0" fontId="27" fillId="6" borderId="0" xfId="2" applyFont="1" applyFill="1" applyAlignment="1">
      <alignment horizontal="center" vertical="center" wrapText="1"/>
    </xf>
    <xf numFmtId="0" fontId="28" fillId="6" borderId="0" xfId="0" applyFont="1" applyFill="1" applyAlignment="1">
      <alignment horizontal="center" wrapText="1"/>
    </xf>
    <xf numFmtId="0" fontId="15" fillId="7" borderId="0" xfId="0" applyFont="1" applyFill="1" applyAlignment="1">
      <alignment horizontal="left" vertical="center" wrapText="1"/>
    </xf>
    <xf numFmtId="0" fontId="22" fillId="0" borderId="0" xfId="0" applyFont="1" applyAlignment="1" applyProtection="1">
      <alignment horizontal="left" readingOrder="1"/>
      <protection locked="0"/>
    </xf>
    <xf numFmtId="0" fontId="18" fillId="7" borderId="0" xfId="0" applyFont="1" applyFill="1" applyAlignment="1">
      <alignment horizontal="left" vertical="center" wrapText="1"/>
    </xf>
    <xf numFmtId="0" fontId="26" fillId="6" borderId="0" xfId="2" applyFont="1" applyFill="1" applyAlignment="1">
      <alignment horizontal="center" vertical="center" wrapText="1"/>
    </xf>
  </cellXfs>
  <cellStyles count="3">
    <cellStyle name="Monétaire" xfId="1" builtinId="4"/>
    <cellStyle name="Normal" xfId="0" builtinId="0"/>
    <cellStyle name="Normal 2" xfId="2" xr:uid="{00000000-0005-0000-0000-000002000000}"/>
  </cellStyles>
  <dxfs count="0"/>
  <tableStyles count="0" defaultTableStyle="TableStyleMedium9" defaultPivotStyle="PivotStyleLight16"/>
  <colors>
    <mruColors>
      <color rgb="FF0000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5238706</xdr:colOff>
      <xdr:row>0</xdr:row>
      <xdr:rowOff>1</xdr:rowOff>
    </xdr:from>
    <xdr:to>
      <xdr:col>1</xdr:col>
      <xdr:colOff>7545704</xdr:colOff>
      <xdr:row>5</xdr:row>
      <xdr:rowOff>426721</xdr:rowOff>
    </xdr:to>
    <xdr:pic>
      <xdr:nvPicPr>
        <xdr:cNvPr id="3" name="Image 2">
          <a:extLst>
            <a:ext uri="{FF2B5EF4-FFF2-40B4-BE49-F238E27FC236}">
              <a16:creationId xmlns:a16="http://schemas.microsoft.com/office/drawing/2014/main" id="{17B2643A-DEEF-4DAB-9FEC-9878CE9E0AFA}"/>
            </a:ext>
          </a:extLst>
        </xdr:cNvPr>
        <xdr:cNvPicPr>
          <a:picLocks noChangeAspect="1"/>
        </xdr:cNvPicPr>
      </xdr:nvPicPr>
      <xdr:blipFill>
        <a:blip xmlns:r="http://schemas.openxmlformats.org/officeDocument/2006/relationships" r:embed="rId1"/>
        <a:stretch>
          <a:fillRect/>
        </a:stretch>
      </xdr:blipFill>
      <xdr:spPr>
        <a:xfrm>
          <a:off x="5718766" y="1"/>
          <a:ext cx="2507023" cy="13411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4599211</xdr:colOff>
      <xdr:row>0</xdr:row>
      <xdr:rowOff>0</xdr:rowOff>
    </xdr:from>
    <xdr:to>
      <xdr:col>1</xdr:col>
      <xdr:colOff>6956020</xdr:colOff>
      <xdr:row>7</xdr:row>
      <xdr:rowOff>0</xdr:rowOff>
    </xdr:to>
    <xdr:pic>
      <xdr:nvPicPr>
        <xdr:cNvPr id="2" name="Image 1">
          <a:extLst>
            <a:ext uri="{FF2B5EF4-FFF2-40B4-BE49-F238E27FC236}">
              <a16:creationId xmlns:a16="http://schemas.microsoft.com/office/drawing/2014/main" id="{402FFA92-4314-4DF9-AEE9-19A8B3877645}"/>
            </a:ext>
          </a:extLst>
        </xdr:cNvPr>
        <xdr:cNvPicPr>
          <a:picLocks noChangeAspect="1"/>
        </xdr:cNvPicPr>
      </xdr:nvPicPr>
      <xdr:blipFill>
        <a:blip xmlns:r="http://schemas.openxmlformats.org/officeDocument/2006/relationships" r:embed="rId1"/>
        <a:stretch>
          <a:fillRect/>
        </a:stretch>
      </xdr:blipFill>
      <xdr:spPr>
        <a:xfrm>
          <a:off x="5125684" y="0"/>
          <a:ext cx="2356809" cy="12607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5309424</xdr:colOff>
      <xdr:row>0</xdr:row>
      <xdr:rowOff>0</xdr:rowOff>
    </xdr:from>
    <xdr:to>
      <xdr:col>3</xdr:col>
      <xdr:colOff>431027</xdr:colOff>
      <xdr:row>6</xdr:row>
      <xdr:rowOff>62345</xdr:rowOff>
    </xdr:to>
    <xdr:pic>
      <xdr:nvPicPr>
        <xdr:cNvPr id="2" name="Image 1">
          <a:extLst>
            <a:ext uri="{FF2B5EF4-FFF2-40B4-BE49-F238E27FC236}">
              <a16:creationId xmlns:a16="http://schemas.microsoft.com/office/drawing/2014/main" id="{5BF6CA1D-51BF-4A7A-8936-0CEAA2EC1A50}"/>
            </a:ext>
          </a:extLst>
        </xdr:cNvPr>
        <xdr:cNvPicPr>
          <a:picLocks noChangeAspect="1"/>
        </xdr:cNvPicPr>
      </xdr:nvPicPr>
      <xdr:blipFill>
        <a:blip xmlns:r="http://schemas.openxmlformats.org/officeDocument/2006/relationships" r:embed="rId1"/>
        <a:stretch>
          <a:fillRect/>
        </a:stretch>
      </xdr:blipFill>
      <xdr:spPr>
        <a:xfrm>
          <a:off x="5350988" y="0"/>
          <a:ext cx="2104294" cy="1143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H34"/>
  <sheetViews>
    <sheetView tabSelected="1" topLeftCell="A10" zoomScaleNormal="100" workbookViewId="0">
      <selection activeCell="B29" sqref="B29"/>
    </sheetView>
  </sheetViews>
  <sheetFormatPr baseColWidth="10" defaultColWidth="11.42578125" defaultRowHeight="15" x14ac:dyDescent="0.25"/>
  <cols>
    <col min="1" max="1" width="7" style="57" customWidth="1"/>
    <col min="2" max="2" width="119.140625" style="57" customWidth="1"/>
    <col min="3" max="3" width="22.28515625" style="57" customWidth="1"/>
    <col min="4" max="4" width="25.42578125" style="57" customWidth="1"/>
    <col min="5" max="5" width="12" style="57" bestFit="1" customWidth="1"/>
    <col min="6" max="6" width="29.7109375" style="57" customWidth="1"/>
    <col min="7" max="8" width="11.85546875" style="57" bestFit="1" customWidth="1"/>
    <col min="9" max="16384" width="11.42578125" style="57"/>
  </cols>
  <sheetData>
    <row r="6" spans="1:7" ht="55.15" customHeight="1" x14ac:dyDescent="0.25"/>
    <row r="7" spans="1:7" ht="38.450000000000003" customHeight="1" x14ac:dyDescent="0.25">
      <c r="A7" s="82" t="s">
        <v>93</v>
      </c>
      <c r="B7" s="82"/>
      <c r="C7" s="82"/>
      <c r="D7" s="82"/>
      <c r="E7" s="82"/>
      <c r="F7" s="53"/>
      <c r="G7" s="53"/>
    </row>
    <row r="8" spans="1:7" ht="15.75" x14ac:dyDescent="0.25">
      <c r="A8" s="80"/>
      <c r="B8" s="80"/>
      <c r="C8" s="80"/>
      <c r="D8" s="80"/>
      <c r="E8" s="80"/>
      <c r="F8" s="80"/>
      <c r="G8" s="80"/>
    </row>
    <row r="9" spans="1:7" ht="15.75" x14ac:dyDescent="0.25">
      <c r="A9" s="54"/>
      <c r="B9" s="55"/>
      <c r="C9" s="55"/>
      <c r="D9" s="55"/>
      <c r="E9" s="55"/>
      <c r="F9" s="55"/>
      <c r="G9" s="55"/>
    </row>
    <row r="10" spans="1:7" x14ac:dyDescent="0.25">
      <c r="A10" s="81" t="s">
        <v>100</v>
      </c>
      <c r="B10" s="81"/>
      <c r="C10" s="81"/>
      <c r="D10" s="81"/>
      <c r="E10" s="81"/>
      <c r="F10" s="81"/>
      <c r="G10" s="81"/>
    </row>
    <row r="11" spans="1:7" ht="18.75" x14ac:dyDescent="0.3">
      <c r="A11" s="56"/>
      <c r="B11" s="56"/>
      <c r="C11" s="56"/>
      <c r="D11" s="56"/>
      <c r="E11" s="56"/>
      <c r="F11" s="56"/>
      <c r="G11" s="56"/>
    </row>
    <row r="12" spans="1:7" ht="23.25" x14ac:dyDescent="0.35">
      <c r="B12" s="58" t="s">
        <v>94</v>
      </c>
    </row>
    <row r="13" spans="1:7" ht="25.9" customHeight="1" x14ac:dyDescent="0.25">
      <c r="B13" s="59" t="s">
        <v>56</v>
      </c>
      <c r="D13" s="60">
        <f>D16</f>
        <v>0</v>
      </c>
    </row>
    <row r="14" spans="1:7" ht="43.15" customHeight="1" x14ac:dyDescent="0.25">
      <c r="B14" s="61"/>
      <c r="C14" s="62"/>
      <c r="D14" s="62"/>
    </row>
    <row r="15" spans="1:7" ht="30.75" thickBot="1" x14ac:dyDescent="0.3">
      <c r="B15" s="63" t="s">
        <v>0</v>
      </c>
      <c r="C15" s="64" t="s">
        <v>3</v>
      </c>
      <c r="D15" s="65" t="s">
        <v>60</v>
      </c>
      <c r="E15" s="65" t="s">
        <v>84</v>
      </c>
      <c r="F15" s="65" t="s">
        <v>60</v>
      </c>
    </row>
    <row r="16" spans="1:7" x14ac:dyDescent="0.25">
      <c r="B16" s="66" t="s">
        <v>95</v>
      </c>
      <c r="C16" s="67"/>
      <c r="D16" s="68">
        <f>SUM(D17:D25)</f>
        <v>0</v>
      </c>
      <c r="E16" s="68"/>
      <c r="F16" s="68">
        <f>SUM(F17:F25)</f>
        <v>0</v>
      </c>
    </row>
    <row r="17" spans="2:8" x14ac:dyDescent="0.25">
      <c r="B17" s="69" t="s">
        <v>53</v>
      </c>
      <c r="C17" s="70" t="s">
        <v>57</v>
      </c>
      <c r="D17" s="71"/>
      <c r="E17" s="72"/>
      <c r="F17" s="73">
        <f>D17*(1+E17)</f>
        <v>0</v>
      </c>
    </row>
    <row r="18" spans="2:8" x14ac:dyDescent="0.25">
      <c r="B18" s="69" t="s">
        <v>54</v>
      </c>
      <c r="C18" s="70" t="s">
        <v>57</v>
      </c>
      <c r="D18" s="71"/>
      <c r="E18" s="72"/>
      <c r="F18" s="73">
        <f t="shared" ref="F18:F25" si="0">D18*(1+E18)</f>
        <v>0</v>
      </c>
      <c r="G18" s="74"/>
    </row>
    <row r="19" spans="2:8" x14ac:dyDescent="0.25">
      <c r="B19" s="69" t="s">
        <v>64</v>
      </c>
      <c r="C19" s="70" t="s">
        <v>57</v>
      </c>
      <c r="D19" s="71"/>
      <c r="E19" s="72"/>
      <c r="F19" s="73">
        <f t="shared" si="0"/>
        <v>0</v>
      </c>
    </row>
    <row r="20" spans="2:8" x14ac:dyDescent="0.25">
      <c r="B20" s="69" t="s">
        <v>65</v>
      </c>
      <c r="C20" s="70" t="s">
        <v>57</v>
      </c>
      <c r="D20" s="71"/>
      <c r="E20" s="72"/>
      <c r="F20" s="73">
        <f t="shared" si="0"/>
        <v>0</v>
      </c>
      <c r="H20" s="74"/>
    </row>
    <row r="21" spans="2:8" x14ac:dyDescent="0.25">
      <c r="B21" s="69" t="s">
        <v>70</v>
      </c>
      <c r="C21" s="70" t="s">
        <v>57</v>
      </c>
      <c r="D21" s="71"/>
      <c r="E21" s="72"/>
      <c r="F21" s="73">
        <f t="shared" si="0"/>
        <v>0</v>
      </c>
    </row>
    <row r="22" spans="2:8" x14ac:dyDescent="0.25">
      <c r="B22" s="69" t="s">
        <v>66</v>
      </c>
      <c r="C22" s="70" t="s">
        <v>57</v>
      </c>
      <c r="D22" s="71"/>
      <c r="E22" s="72"/>
      <c r="F22" s="73">
        <f t="shared" si="0"/>
        <v>0</v>
      </c>
    </row>
    <row r="23" spans="2:8" x14ac:dyDescent="0.25">
      <c r="B23" s="69" t="s">
        <v>69</v>
      </c>
      <c r="C23" s="70" t="s">
        <v>57</v>
      </c>
      <c r="D23" s="71"/>
      <c r="E23" s="72"/>
      <c r="F23" s="73">
        <f t="shared" si="0"/>
        <v>0</v>
      </c>
    </row>
    <row r="24" spans="2:8" ht="24" x14ac:dyDescent="0.25">
      <c r="B24" s="69" t="s">
        <v>67</v>
      </c>
      <c r="C24" s="70" t="s">
        <v>57</v>
      </c>
      <c r="D24" s="71"/>
      <c r="E24" s="72"/>
      <c r="F24" s="73">
        <f t="shared" si="0"/>
        <v>0</v>
      </c>
    </row>
    <row r="25" spans="2:8" ht="15.75" thickBot="1" x14ac:dyDescent="0.3">
      <c r="B25" s="75" t="s">
        <v>55</v>
      </c>
      <c r="C25" s="70" t="s">
        <v>57</v>
      </c>
      <c r="D25" s="71"/>
      <c r="E25" s="72"/>
      <c r="F25" s="73">
        <f t="shared" si="0"/>
        <v>0</v>
      </c>
    </row>
    <row r="26" spans="2:8" x14ac:dyDescent="0.25">
      <c r="B26" s="66" t="s">
        <v>95</v>
      </c>
      <c r="C26" s="67"/>
      <c r="D26" s="68">
        <f>SUM(D27:D28)</f>
        <v>0</v>
      </c>
      <c r="E26" s="68"/>
      <c r="F26" s="68">
        <f>SUM(F27:F28)</f>
        <v>0</v>
      </c>
    </row>
    <row r="27" spans="2:8" x14ac:dyDescent="0.25">
      <c r="B27" s="69" t="s">
        <v>53</v>
      </c>
      <c r="C27" s="70" t="s">
        <v>57</v>
      </c>
      <c r="D27" s="71"/>
      <c r="E27" s="72"/>
      <c r="F27" s="73">
        <f t="shared" ref="F27:F28" si="1">D27*(1+E27)</f>
        <v>0</v>
      </c>
    </row>
    <row r="28" spans="2:8" ht="15.75" thickBot="1" x14ac:dyDescent="0.3">
      <c r="B28" s="69" t="s">
        <v>68</v>
      </c>
      <c r="C28" s="70" t="s">
        <v>57</v>
      </c>
      <c r="D28" s="71"/>
      <c r="E28" s="72"/>
      <c r="F28" s="73">
        <f t="shared" si="1"/>
        <v>0</v>
      </c>
    </row>
    <row r="29" spans="2:8" x14ac:dyDescent="0.25">
      <c r="B29" s="66" t="s">
        <v>96</v>
      </c>
      <c r="C29" s="67"/>
      <c r="D29" s="68">
        <f>D30</f>
        <v>0</v>
      </c>
      <c r="E29" s="68"/>
      <c r="F29" s="68">
        <f>F30</f>
        <v>0</v>
      </c>
    </row>
    <row r="30" spans="2:8" x14ac:dyDescent="0.25">
      <c r="B30" s="76" t="s">
        <v>87</v>
      </c>
      <c r="C30" s="70" t="s">
        <v>57</v>
      </c>
      <c r="D30" s="77"/>
      <c r="E30" s="72"/>
      <c r="F30" s="73">
        <f>D30*(1+E30)</f>
        <v>0</v>
      </c>
    </row>
    <row r="33" spans="1:6" ht="30" customHeight="1" x14ac:dyDescent="0.25">
      <c r="A33" s="78" t="s">
        <v>63</v>
      </c>
      <c r="B33" s="79"/>
      <c r="C33" s="79"/>
      <c r="D33" s="79"/>
      <c r="F33" s="74"/>
    </row>
    <row r="34" spans="1:6" ht="50.45" customHeight="1" x14ac:dyDescent="0.25">
      <c r="A34" s="78" t="s">
        <v>97</v>
      </c>
      <c r="B34" s="79"/>
      <c r="C34" s="79"/>
      <c r="D34" s="79"/>
    </row>
  </sheetData>
  <mergeCells count="5">
    <mergeCell ref="A33:D33"/>
    <mergeCell ref="A34:D34"/>
    <mergeCell ref="A8:G8"/>
    <mergeCell ref="A10:G10"/>
    <mergeCell ref="A7:E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fitToPage="1"/>
  </sheetPr>
  <dimension ref="A9:F75"/>
  <sheetViews>
    <sheetView topLeftCell="A37" zoomScaleNormal="100" workbookViewId="0">
      <selection activeCell="A59" sqref="A59:XFD59"/>
    </sheetView>
  </sheetViews>
  <sheetFormatPr baseColWidth="10" defaultColWidth="11.42578125" defaultRowHeight="15" x14ac:dyDescent="0.25"/>
  <cols>
    <col min="1" max="1" width="7.7109375" style="1" customWidth="1"/>
    <col min="2" max="2" width="118.42578125" style="1" customWidth="1"/>
    <col min="3" max="3" width="16.7109375" style="1" customWidth="1"/>
    <col min="4" max="4" width="16.7109375" style="23" customWidth="1"/>
    <col min="5" max="16384" width="11.42578125" style="1"/>
  </cols>
  <sheetData>
    <row r="9" spans="1:6" x14ac:dyDescent="0.25">
      <c r="A9" s="81" t="s">
        <v>100</v>
      </c>
      <c r="B9" s="81"/>
    </row>
    <row r="11" spans="1:6" ht="26.25" x14ac:dyDescent="0.4">
      <c r="B11" s="30" t="s">
        <v>61</v>
      </c>
    </row>
    <row r="12" spans="1:6" ht="18.75" x14ac:dyDescent="0.25">
      <c r="B12" s="47" t="s">
        <v>56</v>
      </c>
    </row>
    <row r="14" spans="1:6" ht="60" x14ac:dyDescent="0.25">
      <c r="B14" s="13" t="s">
        <v>0</v>
      </c>
      <c r="C14" s="14" t="s">
        <v>62</v>
      </c>
      <c r="D14" s="24" t="s">
        <v>1</v>
      </c>
      <c r="E14" s="15" t="s">
        <v>84</v>
      </c>
      <c r="F14" s="15" t="s">
        <v>60</v>
      </c>
    </row>
    <row r="15" spans="1:6" x14ac:dyDescent="0.25">
      <c r="B15" s="48" t="s">
        <v>12</v>
      </c>
      <c r="C15" s="5"/>
      <c r="D15" s="25"/>
      <c r="E15" s="25"/>
      <c r="F15" s="49"/>
    </row>
    <row r="16" spans="1:6" x14ac:dyDescent="0.25">
      <c r="B16" s="2" t="s">
        <v>35</v>
      </c>
      <c r="C16" s="7" t="s">
        <v>2</v>
      </c>
      <c r="D16" s="26"/>
      <c r="E16" s="34"/>
      <c r="F16" s="33">
        <f>D16*(1+E16)</f>
        <v>0</v>
      </c>
    </row>
    <row r="17" spans="2:6" x14ac:dyDescent="0.25">
      <c r="B17" s="2" t="s">
        <v>37</v>
      </c>
      <c r="C17" s="7" t="s">
        <v>10</v>
      </c>
      <c r="D17" s="26"/>
      <c r="E17" s="34"/>
      <c r="F17" s="33">
        <f>D17*(1+E17)</f>
        <v>0</v>
      </c>
    </row>
    <row r="18" spans="2:6" x14ac:dyDescent="0.25">
      <c r="B18" s="2" t="s">
        <v>43</v>
      </c>
      <c r="C18" s="7" t="s">
        <v>10</v>
      </c>
      <c r="D18" s="26"/>
      <c r="E18" s="34"/>
      <c r="F18" s="33">
        <f>D18*(1+E18)</f>
        <v>0</v>
      </c>
    </row>
    <row r="19" spans="2:6" x14ac:dyDescent="0.25">
      <c r="B19" s="48" t="s">
        <v>13</v>
      </c>
      <c r="C19" s="8"/>
      <c r="D19" s="27"/>
      <c r="E19" s="8"/>
      <c r="F19" s="50"/>
    </row>
    <row r="20" spans="2:6" x14ac:dyDescent="0.25">
      <c r="B20" s="2" t="s">
        <v>9</v>
      </c>
      <c r="C20" s="7" t="s">
        <v>2</v>
      </c>
      <c r="D20" s="26"/>
      <c r="E20" s="34"/>
      <c r="F20" s="33">
        <f>D20*(1+E20)</f>
        <v>0</v>
      </c>
    </row>
    <row r="21" spans="2:6" x14ac:dyDescent="0.25">
      <c r="B21" s="2" t="s">
        <v>36</v>
      </c>
      <c r="C21" s="7" t="s">
        <v>10</v>
      </c>
      <c r="D21" s="26"/>
      <c r="E21" s="34"/>
      <c r="F21" s="33">
        <f>D21*(1+E21)</f>
        <v>0</v>
      </c>
    </row>
    <row r="22" spans="2:6" x14ac:dyDescent="0.25">
      <c r="B22" s="2" t="s">
        <v>42</v>
      </c>
      <c r="C22" s="7" t="s">
        <v>10</v>
      </c>
      <c r="D22" s="26"/>
      <c r="E22" s="34"/>
      <c r="F22" s="33">
        <f>D22*(1+E22)</f>
        <v>0</v>
      </c>
    </row>
    <row r="23" spans="2:6" x14ac:dyDescent="0.25">
      <c r="B23" s="48" t="s">
        <v>14</v>
      </c>
      <c r="C23" s="8"/>
      <c r="D23" s="27"/>
      <c r="E23" s="8"/>
      <c r="F23" s="50"/>
    </row>
    <row r="24" spans="2:6" x14ac:dyDescent="0.25">
      <c r="B24" s="2" t="s">
        <v>5</v>
      </c>
      <c r="C24" s="7" t="s">
        <v>10</v>
      </c>
      <c r="D24" s="26"/>
      <c r="E24" s="34"/>
      <c r="F24" s="33">
        <f t="shared" ref="F24:F31" si="0">D24*(1+E24)</f>
        <v>0</v>
      </c>
    </row>
    <row r="25" spans="2:6" x14ac:dyDescent="0.25">
      <c r="B25" s="2" t="s">
        <v>6</v>
      </c>
      <c r="C25" s="7" t="s">
        <v>10</v>
      </c>
      <c r="D25" s="26"/>
      <c r="E25" s="34"/>
      <c r="F25" s="33">
        <f t="shared" si="0"/>
        <v>0</v>
      </c>
    </row>
    <row r="26" spans="2:6" x14ac:dyDescent="0.25">
      <c r="B26" s="2" t="s">
        <v>19</v>
      </c>
      <c r="C26" s="7" t="s">
        <v>10</v>
      </c>
      <c r="D26" s="26"/>
      <c r="E26" s="34"/>
      <c r="F26" s="33">
        <f t="shared" si="0"/>
        <v>0</v>
      </c>
    </row>
    <row r="27" spans="2:6" x14ac:dyDescent="0.25">
      <c r="B27" s="2" t="s">
        <v>20</v>
      </c>
      <c r="C27" s="7" t="s">
        <v>10</v>
      </c>
      <c r="D27" s="26"/>
      <c r="E27" s="34"/>
      <c r="F27" s="33">
        <f t="shared" si="0"/>
        <v>0</v>
      </c>
    </row>
    <row r="28" spans="2:6" x14ac:dyDescent="0.25">
      <c r="B28" s="2" t="s">
        <v>21</v>
      </c>
      <c r="C28" s="7" t="s">
        <v>10</v>
      </c>
      <c r="D28" s="26"/>
      <c r="E28" s="34"/>
      <c r="F28" s="33">
        <f t="shared" si="0"/>
        <v>0</v>
      </c>
    </row>
    <row r="29" spans="2:6" x14ac:dyDescent="0.25">
      <c r="B29" s="2" t="s">
        <v>4</v>
      </c>
      <c r="C29" s="7" t="s">
        <v>10</v>
      </c>
      <c r="D29" s="26"/>
      <c r="E29" s="34"/>
      <c r="F29" s="33">
        <f t="shared" si="0"/>
        <v>0</v>
      </c>
    </row>
    <row r="30" spans="2:6" x14ac:dyDescent="0.25">
      <c r="B30" s="2" t="s">
        <v>7</v>
      </c>
      <c r="C30" s="7" t="s">
        <v>10</v>
      </c>
      <c r="D30" s="26"/>
      <c r="E30" s="34"/>
      <c r="F30" s="33">
        <f t="shared" si="0"/>
        <v>0</v>
      </c>
    </row>
    <row r="31" spans="2:6" x14ac:dyDescent="0.25">
      <c r="B31" s="2" t="s">
        <v>15</v>
      </c>
      <c r="C31" s="11" t="s">
        <v>10</v>
      </c>
      <c r="D31" s="26"/>
      <c r="E31" s="34"/>
      <c r="F31" s="33">
        <f t="shared" si="0"/>
        <v>0</v>
      </c>
    </row>
    <row r="32" spans="2:6" x14ac:dyDescent="0.25">
      <c r="B32" s="48" t="s">
        <v>41</v>
      </c>
      <c r="C32" s="8"/>
      <c r="D32" s="27"/>
      <c r="E32" s="8"/>
      <c r="F32" s="50"/>
    </row>
    <row r="33" spans="1:6" x14ac:dyDescent="0.25">
      <c r="B33" s="2" t="s">
        <v>44</v>
      </c>
      <c r="C33" s="7" t="s">
        <v>2</v>
      </c>
      <c r="D33" s="26"/>
      <c r="E33" s="34"/>
      <c r="F33" s="33">
        <f>D33*(1+E33)</f>
        <v>0</v>
      </c>
    </row>
    <row r="34" spans="1:6" x14ac:dyDescent="0.25">
      <c r="B34" s="16" t="s">
        <v>46</v>
      </c>
      <c r="C34" s="17"/>
      <c r="D34" s="28"/>
      <c r="E34" s="17"/>
      <c r="F34" s="51"/>
    </row>
    <row r="35" spans="1:6" x14ac:dyDescent="0.25">
      <c r="B35" s="48" t="s">
        <v>47</v>
      </c>
      <c r="C35" s="8"/>
      <c r="D35" s="27"/>
      <c r="E35" s="8"/>
      <c r="F35" s="50"/>
    </row>
    <row r="36" spans="1:6" x14ac:dyDescent="0.25">
      <c r="B36" s="3" t="s">
        <v>11</v>
      </c>
      <c r="C36" s="7" t="s">
        <v>10</v>
      </c>
      <c r="D36" s="26"/>
      <c r="E36" s="34"/>
      <c r="F36" s="33">
        <f>D36*(1+E36)</f>
        <v>0</v>
      </c>
    </row>
    <row r="37" spans="1:6" x14ac:dyDescent="0.25">
      <c r="B37" s="2" t="s">
        <v>48</v>
      </c>
      <c r="C37" s="12" t="s">
        <v>10</v>
      </c>
      <c r="D37" s="26"/>
      <c r="E37" s="34"/>
      <c r="F37" s="33">
        <f>D37*(1+E37)</f>
        <v>0</v>
      </c>
    </row>
    <row r="38" spans="1:6" x14ac:dyDescent="0.25">
      <c r="B38" s="48" t="s">
        <v>58</v>
      </c>
      <c r="C38" s="8"/>
      <c r="D38" s="27"/>
      <c r="E38" s="8"/>
      <c r="F38" s="50"/>
    </row>
    <row r="39" spans="1:6" x14ac:dyDescent="0.25">
      <c r="B39" s="2" t="s">
        <v>71</v>
      </c>
      <c r="C39" s="12" t="s">
        <v>10</v>
      </c>
      <c r="D39" s="26"/>
      <c r="E39" s="34"/>
      <c r="F39" s="33">
        <f>D39*(1+E39)</f>
        <v>0</v>
      </c>
    </row>
    <row r="40" spans="1:6" x14ac:dyDescent="0.25">
      <c r="B40" s="2" t="s">
        <v>59</v>
      </c>
      <c r="C40" s="12" t="s">
        <v>10</v>
      </c>
      <c r="D40" s="26"/>
      <c r="E40" s="34"/>
      <c r="F40" s="33">
        <f>D40*(1+E40)</f>
        <v>0</v>
      </c>
    </row>
    <row r="41" spans="1:6" x14ac:dyDescent="0.25">
      <c r="A41" s="21"/>
      <c r="B41" s="2" t="s">
        <v>72</v>
      </c>
      <c r="C41" s="12" t="s">
        <v>10</v>
      </c>
      <c r="D41" s="26"/>
      <c r="E41" s="34"/>
      <c r="F41" s="33">
        <f>D41*(1+E41)</f>
        <v>0</v>
      </c>
    </row>
    <row r="42" spans="1:6" x14ac:dyDescent="0.25">
      <c r="B42" s="2" t="s">
        <v>73</v>
      </c>
      <c r="C42" s="12" t="s">
        <v>10</v>
      </c>
      <c r="D42" s="26"/>
      <c r="E42" s="34"/>
      <c r="F42" s="33">
        <f>D42*(1+E42)</f>
        <v>0</v>
      </c>
    </row>
    <row r="43" spans="1:6" x14ac:dyDescent="0.25">
      <c r="B43" s="6" t="s">
        <v>49</v>
      </c>
      <c r="C43" s="10"/>
      <c r="D43" s="29"/>
      <c r="E43" s="10"/>
      <c r="F43" s="52"/>
    </row>
    <row r="44" spans="1:6" x14ac:dyDescent="0.25">
      <c r="B44" s="48" t="s">
        <v>17</v>
      </c>
      <c r="C44" s="8"/>
      <c r="D44" s="27"/>
      <c r="E44" s="8"/>
      <c r="F44" s="50"/>
    </row>
    <row r="45" spans="1:6" x14ac:dyDescent="0.25">
      <c r="B45" s="4" t="s">
        <v>16</v>
      </c>
      <c r="C45" s="12" t="s">
        <v>10</v>
      </c>
      <c r="D45" s="26"/>
      <c r="E45" s="34"/>
      <c r="F45" s="33">
        <f>D45*(1+E45)</f>
        <v>0</v>
      </c>
    </row>
    <row r="46" spans="1:6" x14ac:dyDescent="0.25">
      <c r="B46" s="2" t="s">
        <v>39</v>
      </c>
      <c r="C46" s="12" t="s">
        <v>10</v>
      </c>
      <c r="D46" s="26"/>
      <c r="E46" s="34"/>
      <c r="F46" s="33">
        <f>D46*(1+E46)</f>
        <v>0</v>
      </c>
    </row>
    <row r="47" spans="1:6" x14ac:dyDescent="0.25">
      <c r="B47" s="48" t="s">
        <v>50</v>
      </c>
      <c r="C47" s="8"/>
      <c r="D47" s="27"/>
      <c r="E47" s="8"/>
      <c r="F47" s="50"/>
    </row>
    <row r="48" spans="1:6" x14ac:dyDescent="0.25">
      <c r="B48" s="2" t="s">
        <v>45</v>
      </c>
      <c r="C48" s="7" t="s">
        <v>8</v>
      </c>
      <c r="D48" s="26"/>
      <c r="E48" s="34"/>
      <c r="F48" s="33">
        <f>D48*(1+E48)</f>
        <v>0</v>
      </c>
    </row>
    <row r="49" spans="2:6" x14ac:dyDescent="0.25">
      <c r="B49" s="2" t="s">
        <v>40</v>
      </c>
      <c r="C49" s="7" t="s">
        <v>8</v>
      </c>
      <c r="D49" s="26"/>
      <c r="E49" s="34"/>
      <c r="F49" s="33">
        <f>D49*(1+E49)</f>
        <v>0</v>
      </c>
    </row>
    <row r="50" spans="2:6" x14ac:dyDescent="0.25">
      <c r="B50" s="48" t="s">
        <v>51</v>
      </c>
      <c r="C50" s="8"/>
      <c r="D50" s="27"/>
      <c r="E50" s="8"/>
      <c r="F50" s="50"/>
    </row>
    <row r="51" spans="2:6" x14ac:dyDescent="0.25">
      <c r="B51" s="2" t="s">
        <v>74</v>
      </c>
      <c r="C51" s="7" t="s">
        <v>8</v>
      </c>
      <c r="D51" s="26"/>
      <c r="E51" s="34"/>
      <c r="F51" s="33">
        <f>D51*(1+E51)</f>
        <v>0</v>
      </c>
    </row>
    <row r="52" spans="2:6" x14ac:dyDescent="0.25">
      <c r="B52" s="48" t="s">
        <v>52</v>
      </c>
      <c r="C52" s="8"/>
      <c r="D52" s="27"/>
      <c r="E52" s="8"/>
      <c r="F52" s="50"/>
    </row>
    <row r="53" spans="2:6" x14ac:dyDescent="0.25">
      <c r="B53" s="2" t="s">
        <v>22</v>
      </c>
      <c r="C53" s="12" t="s">
        <v>10</v>
      </c>
      <c r="D53" s="26"/>
      <c r="E53" s="34"/>
      <c r="F53" s="33">
        <f t="shared" ref="F53:F59" si="1">D53*(1+E53)</f>
        <v>0</v>
      </c>
    </row>
    <row r="54" spans="2:6" x14ac:dyDescent="0.25">
      <c r="B54" s="2" t="s">
        <v>23</v>
      </c>
      <c r="C54" s="12" t="s">
        <v>10</v>
      </c>
      <c r="D54" s="26"/>
      <c r="E54" s="34"/>
      <c r="F54" s="33">
        <f t="shared" si="1"/>
        <v>0</v>
      </c>
    </row>
    <row r="55" spans="2:6" x14ac:dyDescent="0.25">
      <c r="B55" s="2" t="s">
        <v>24</v>
      </c>
      <c r="C55" s="12" t="s">
        <v>10</v>
      </c>
      <c r="D55" s="26"/>
      <c r="E55" s="34"/>
      <c r="F55" s="33">
        <f t="shared" si="1"/>
        <v>0</v>
      </c>
    </row>
    <row r="56" spans="2:6" x14ac:dyDescent="0.25">
      <c r="B56" s="2" t="s">
        <v>25</v>
      </c>
      <c r="C56" s="12" t="s">
        <v>10</v>
      </c>
      <c r="D56" s="26"/>
      <c r="E56" s="34"/>
      <c r="F56" s="33">
        <f t="shared" si="1"/>
        <v>0</v>
      </c>
    </row>
    <row r="57" spans="2:6" x14ac:dyDescent="0.25">
      <c r="B57" s="2" t="s">
        <v>33</v>
      </c>
      <c r="C57" s="12" t="s">
        <v>10</v>
      </c>
      <c r="D57" s="26"/>
      <c r="E57" s="34"/>
      <c r="F57" s="33">
        <f t="shared" si="1"/>
        <v>0</v>
      </c>
    </row>
    <row r="58" spans="2:6" x14ac:dyDescent="0.25">
      <c r="B58" s="9" t="s">
        <v>92</v>
      </c>
      <c r="C58" s="12" t="s">
        <v>8</v>
      </c>
      <c r="D58" s="26"/>
      <c r="E58" s="34"/>
      <c r="F58" s="33">
        <f t="shared" si="1"/>
        <v>0</v>
      </c>
    </row>
    <row r="59" spans="2:6" x14ac:dyDescent="0.25">
      <c r="B59" s="9" t="s">
        <v>80</v>
      </c>
      <c r="C59" s="12" t="s">
        <v>10</v>
      </c>
      <c r="D59" s="26"/>
      <c r="E59" s="34"/>
      <c r="F59" s="33">
        <f t="shared" si="1"/>
        <v>0</v>
      </c>
    </row>
    <row r="60" spans="2:6" x14ac:dyDescent="0.25">
      <c r="B60" s="6" t="s">
        <v>75</v>
      </c>
      <c r="C60" s="10"/>
      <c r="D60" s="29"/>
      <c r="E60" s="10"/>
      <c r="F60" s="52"/>
    </row>
    <row r="61" spans="2:6" x14ac:dyDescent="0.25">
      <c r="B61" s="2" t="s">
        <v>26</v>
      </c>
      <c r="C61" s="12" t="s">
        <v>79</v>
      </c>
      <c r="D61" s="26"/>
      <c r="E61" s="34"/>
      <c r="F61" s="33">
        <f>D61*(1+E61)</f>
        <v>0</v>
      </c>
    </row>
    <row r="62" spans="2:6" x14ac:dyDescent="0.25">
      <c r="B62" s="2" t="s">
        <v>18</v>
      </c>
      <c r="C62" s="12" t="s">
        <v>79</v>
      </c>
      <c r="D62" s="26"/>
      <c r="E62" s="34"/>
      <c r="F62" s="33">
        <f>D62*(1+E62)</f>
        <v>0</v>
      </c>
    </row>
    <row r="63" spans="2:6" x14ac:dyDescent="0.25">
      <c r="B63" s="2" t="s">
        <v>27</v>
      </c>
      <c r="C63" s="12" t="s">
        <v>79</v>
      </c>
      <c r="D63" s="26"/>
      <c r="E63" s="34"/>
      <c r="F63" s="33">
        <f>D63*(1+E63)</f>
        <v>0</v>
      </c>
    </row>
    <row r="64" spans="2:6" x14ac:dyDescent="0.25">
      <c r="B64" s="2" t="s">
        <v>76</v>
      </c>
      <c r="C64" s="12" t="s">
        <v>79</v>
      </c>
      <c r="D64" s="26"/>
      <c r="E64" s="34"/>
      <c r="F64" s="33">
        <f>D64*(1+E64)</f>
        <v>0</v>
      </c>
    </row>
    <row r="65" spans="2:6" x14ac:dyDescent="0.25">
      <c r="B65" s="2" t="s">
        <v>77</v>
      </c>
      <c r="C65" s="12" t="s">
        <v>79</v>
      </c>
      <c r="D65" s="26"/>
      <c r="E65" s="34"/>
      <c r="F65" s="33">
        <f>D65*(1+E65)</f>
        <v>0</v>
      </c>
    </row>
    <row r="66" spans="2:6" x14ac:dyDescent="0.25">
      <c r="B66" s="6" t="s">
        <v>28</v>
      </c>
      <c r="C66" s="10"/>
      <c r="D66" s="29"/>
      <c r="E66" s="10"/>
      <c r="F66" s="52"/>
    </row>
    <row r="67" spans="2:6" x14ac:dyDescent="0.25">
      <c r="B67" s="2" t="s">
        <v>34</v>
      </c>
      <c r="C67" s="12" t="s">
        <v>79</v>
      </c>
      <c r="D67" s="26"/>
      <c r="E67" s="34"/>
      <c r="F67" s="33">
        <f>D67*(1+E67)</f>
        <v>0</v>
      </c>
    </row>
    <row r="68" spans="2:6" x14ac:dyDescent="0.25">
      <c r="B68" s="2" t="s">
        <v>29</v>
      </c>
      <c r="C68" s="12" t="s">
        <v>10</v>
      </c>
      <c r="D68" s="26"/>
      <c r="E68" s="34"/>
      <c r="F68" s="33">
        <f>D68*(1+E68)</f>
        <v>0</v>
      </c>
    </row>
    <row r="69" spans="2:6" x14ac:dyDescent="0.25">
      <c r="B69" s="6" t="s">
        <v>32</v>
      </c>
      <c r="C69" s="10"/>
      <c r="D69" s="29"/>
      <c r="E69" s="10"/>
      <c r="F69" s="52"/>
    </row>
    <row r="70" spans="2:6" x14ac:dyDescent="0.25">
      <c r="B70" s="2" t="s">
        <v>78</v>
      </c>
      <c r="C70" s="12" t="s">
        <v>79</v>
      </c>
      <c r="D70" s="26"/>
      <c r="E70" s="34"/>
      <c r="F70" s="33">
        <f>D70*(1+E70)</f>
        <v>0</v>
      </c>
    </row>
    <row r="71" spans="2:6" x14ac:dyDescent="0.25">
      <c r="B71" s="2" t="s">
        <v>30</v>
      </c>
      <c r="C71" s="12" t="s">
        <v>10</v>
      </c>
      <c r="D71" s="26"/>
      <c r="E71" s="34"/>
      <c r="F71" s="33">
        <f>D71*(1+E71)</f>
        <v>0</v>
      </c>
    </row>
    <row r="72" spans="2:6" x14ac:dyDescent="0.25">
      <c r="B72" s="6" t="s">
        <v>31</v>
      </c>
      <c r="C72" s="10"/>
      <c r="D72" s="29"/>
      <c r="E72" s="10"/>
      <c r="F72" s="52"/>
    </row>
    <row r="73" spans="2:6" x14ac:dyDescent="0.25">
      <c r="B73" s="2" t="s">
        <v>38</v>
      </c>
      <c r="C73" s="12" t="s">
        <v>2</v>
      </c>
      <c r="D73" s="26"/>
      <c r="E73" s="34"/>
      <c r="F73" s="33">
        <f>D73*(1+E73)</f>
        <v>0</v>
      </c>
    </row>
    <row r="75" spans="2:6" ht="46.15" customHeight="1" x14ac:dyDescent="0.25">
      <c r="B75" s="78" t="s">
        <v>98</v>
      </c>
      <c r="C75" s="83"/>
      <c r="D75" s="83"/>
      <c r="E75" s="83"/>
      <c r="F75" s="83"/>
    </row>
  </sheetData>
  <mergeCells count="2">
    <mergeCell ref="B75:F75"/>
    <mergeCell ref="A9:B9"/>
  </mergeCells>
  <phoneticPr fontId="1" type="noConversion"/>
  <pageMargins left="0.7" right="0.7" top="0.75" bottom="0.75" header="0.3" footer="0.3"/>
  <pageSetup paperSize="9" scale="50" fitToHeight="0" orientation="landscape" r:id="rId1"/>
  <headerFooter>
    <oddFooter xml:space="preserve">&amp;LCSA - Marché "Hébergement d’applications internet et services associés" -BPU&amp;C&amp;P/3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81122-AD34-4501-B0D8-32349AEA53B5}">
  <sheetPr>
    <pageSetUpPr fitToPage="1"/>
  </sheetPr>
  <dimension ref="A8:I90"/>
  <sheetViews>
    <sheetView topLeftCell="A70" zoomScale="110" zoomScaleNormal="110" workbookViewId="0">
      <selection activeCell="B65" sqref="B65"/>
    </sheetView>
  </sheetViews>
  <sheetFormatPr baseColWidth="10" defaultColWidth="11.42578125" defaultRowHeight="15" x14ac:dyDescent="0.25"/>
  <cols>
    <col min="1" max="1" width="0.5703125" style="1" customWidth="1"/>
    <col min="2" max="2" width="85.140625" style="1" customWidth="1"/>
    <col min="3" max="3" width="16.7109375" style="1" customWidth="1"/>
    <col min="4" max="4" width="15.140625" style="23" bestFit="1" customWidth="1"/>
    <col min="5" max="5" width="9.7109375" style="38" customWidth="1"/>
    <col min="6" max="6" width="14.7109375" style="1" customWidth="1"/>
    <col min="7" max="7" width="11.42578125" style="1"/>
    <col min="8" max="8" width="13.140625" style="1" bestFit="1" customWidth="1"/>
    <col min="9" max="9" width="34" style="1" customWidth="1"/>
    <col min="10" max="16384" width="11.42578125" style="1"/>
  </cols>
  <sheetData>
    <row r="8" spans="2:9" x14ac:dyDescent="0.25">
      <c r="B8" s="81" t="s">
        <v>100</v>
      </c>
      <c r="C8" s="81"/>
    </row>
    <row r="10" spans="2:9" ht="26.25" x14ac:dyDescent="0.4">
      <c r="B10" s="32" t="s">
        <v>81</v>
      </c>
      <c r="F10" s="43" t="s">
        <v>90</v>
      </c>
      <c r="G10" s="43"/>
      <c r="H10" s="43" t="s">
        <v>91</v>
      </c>
    </row>
    <row r="11" spans="2:9" ht="18.75" x14ac:dyDescent="0.3">
      <c r="B11" s="46" t="s">
        <v>88</v>
      </c>
      <c r="D11" s="45" t="s">
        <v>89</v>
      </c>
      <c r="F11" s="44">
        <f>F14+F24+F28+F32+F36+F45+F48+F51+F57+F60+F63+F65+F73+F79+F82+F85+F87</f>
        <v>0</v>
      </c>
      <c r="G11" s="38"/>
      <c r="H11" s="44">
        <f>H14+H24+H28+H32+H36+H45+H48+H51+H57+H60+H63+H65+H73+H79+H82+H85+H87</f>
        <v>0</v>
      </c>
    </row>
    <row r="13" spans="2:9" ht="30.75" thickBot="1" x14ac:dyDescent="0.3">
      <c r="B13" s="13" t="s">
        <v>0</v>
      </c>
      <c r="C13" s="14" t="s">
        <v>3</v>
      </c>
      <c r="D13" s="24" t="s">
        <v>1</v>
      </c>
      <c r="E13" s="14" t="s">
        <v>82</v>
      </c>
      <c r="F13" s="15" t="s">
        <v>83</v>
      </c>
      <c r="G13" s="13" t="s">
        <v>84</v>
      </c>
      <c r="H13" s="15" t="s">
        <v>85</v>
      </c>
      <c r="I13" s="13" t="s">
        <v>86</v>
      </c>
    </row>
    <row r="14" spans="2:9" x14ac:dyDescent="0.25">
      <c r="B14" s="18" t="str">
        <f>DPGF!B16</f>
        <v>Mise en oeuvre - Transfert des services technique (tranche optionnelle)</v>
      </c>
      <c r="C14" s="31"/>
      <c r="D14" s="22"/>
      <c r="E14" s="22"/>
      <c r="F14" s="22">
        <f>SUM(F15:F23)</f>
        <v>0</v>
      </c>
      <c r="G14" s="22"/>
      <c r="H14" s="22">
        <f>SUM(H15:H23)</f>
        <v>0</v>
      </c>
      <c r="I14" s="22"/>
    </row>
    <row r="15" spans="2:9" x14ac:dyDescent="0.25">
      <c r="B15" s="20" t="str">
        <f>DPGF!B17</f>
        <v>Gestion du projet</v>
      </c>
      <c r="C15" s="7" t="s">
        <v>2</v>
      </c>
      <c r="D15" s="33">
        <f>DPGF!D17</f>
        <v>0</v>
      </c>
      <c r="E15" s="37">
        <v>1</v>
      </c>
      <c r="F15" s="7">
        <f t="shared" ref="F15:F23" si="0">D15*E15</f>
        <v>0</v>
      </c>
      <c r="G15" s="36">
        <f>DPGF!E17</f>
        <v>0</v>
      </c>
      <c r="H15" s="33">
        <f t="shared" ref="H15:H23" si="1">F15*(1+G15)</f>
        <v>0</v>
      </c>
      <c r="I15" s="7"/>
    </row>
    <row r="16" spans="2:9" x14ac:dyDescent="0.25">
      <c r="B16" s="20" t="str">
        <f>DPGF!B18</f>
        <v>Vague 1 - Transfert des services de nom de domaine ( DNS)</v>
      </c>
      <c r="C16" s="7" t="s">
        <v>2</v>
      </c>
      <c r="D16" s="33">
        <f>DPGF!D18</f>
        <v>0</v>
      </c>
      <c r="E16" s="37">
        <v>1</v>
      </c>
      <c r="F16" s="7">
        <f t="shared" si="0"/>
        <v>0</v>
      </c>
      <c r="G16" s="36">
        <f>DPGF!E18</f>
        <v>0</v>
      </c>
      <c r="H16" s="33">
        <f t="shared" si="1"/>
        <v>0</v>
      </c>
      <c r="I16" s="7"/>
    </row>
    <row r="17" spans="2:9" x14ac:dyDescent="0.25">
      <c r="B17" s="20" t="str">
        <f>DPGF!B19</f>
        <v>Vague 2 - Transfert de Arcom.fr</v>
      </c>
      <c r="C17" s="7" t="s">
        <v>2</v>
      </c>
      <c r="D17" s="33">
        <f>DPGF!D19</f>
        <v>0</v>
      </c>
      <c r="E17" s="37">
        <v>1</v>
      </c>
      <c r="F17" s="7">
        <f t="shared" si="0"/>
        <v>0</v>
      </c>
      <c r="G17" s="36">
        <f>DPGF!E19</f>
        <v>0</v>
      </c>
      <c r="H17" s="33">
        <f t="shared" si="1"/>
        <v>0</v>
      </c>
      <c r="I17" s="7"/>
    </row>
    <row r="18" spans="2:9" x14ac:dyDescent="0.25">
      <c r="B18" s="20" t="str">
        <f>DPGF!B20</f>
        <v>Vague 3 - Transfert de csa.fr / refram.org</v>
      </c>
      <c r="C18" s="7" t="s">
        <v>2</v>
      </c>
      <c r="D18" s="33">
        <f>DPGF!D20</f>
        <v>0</v>
      </c>
      <c r="E18" s="37">
        <v>1</v>
      </c>
      <c r="F18" s="7">
        <f t="shared" si="0"/>
        <v>0</v>
      </c>
      <c r="G18" s="36">
        <f>DPGF!E20</f>
        <v>0</v>
      </c>
      <c r="H18" s="33">
        <f t="shared" si="1"/>
        <v>0</v>
      </c>
      <c r="I18" s="7"/>
    </row>
    <row r="19" spans="2:9" x14ac:dyDescent="0.25">
      <c r="B19" s="20" t="str">
        <f>DPGF!B21</f>
        <v>Vague 4 - Transfert de la plateforme PDP / PDE / RIRM / SENSIB</v>
      </c>
      <c r="C19" s="7" t="s">
        <v>2</v>
      </c>
      <c r="D19" s="33">
        <f>DPGF!D21</f>
        <v>0</v>
      </c>
      <c r="E19" s="37">
        <v>1</v>
      </c>
      <c r="F19" s="7">
        <f t="shared" si="0"/>
        <v>0</v>
      </c>
      <c r="G19" s="36">
        <f>DPGF!E21</f>
        <v>0</v>
      </c>
      <c r="H19" s="33">
        <f t="shared" si="1"/>
        <v>0</v>
      </c>
      <c r="I19" s="7"/>
    </row>
    <row r="20" spans="2:9" x14ac:dyDescent="0.25">
      <c r="B20" s="20" t="str">
        <f>DPGF!B22</f>
        <v>Vague 6 - Transfert des extranets</v>
      </c>
      <c r="C20" s="7" t="s">
        <v>2</v>
      </c>
      <c r="D20" s="33">
        <f>DPGF!D22</f>
        <v>0</v>
      </c>
      <c r="E20" s="37">
        <v>1</v>
      </c>
      <c r="F20" s="7">
        <f t="shared" si="0"/>
        <v>0</v>
      </c>
      <c r="G20" s="36">
        <f>DPGF!E22</f>
        <v>0</v>
      </c>
      <c r="H20" s="33">
        <f t="shared" si="1"/>
        <v>0</v>
      </c>
      <c r="I20" s="7"/>
    </row>
    <row r="21" spans="2:9" x14ac:dyDescent="0.25">
      <c r="B21" s="20" t="str">
        <f>DPGF!B23</f>
        <v>Vague 7 - Transfert des serveurs FTP / VARNISH / GITLAB</v>
      </c>
      <c r="C21" s="7" t="s">
        <v>2</v>
      </c>
      <c r="D21" s="33">
        <f>DPGF!D23</f>
        <v>0</v>
      </c>
      <c r="E21" s="37">
        <v>1</v>
      </c>
      <c r="F21" s="7">
        <f t="shared" si="0"/>
        <v>0</v>
      </c>
      <c r="G21" s="36">
        <f>DPGF!E23</f>
        <v>0</v>
      </c>
      <c r="H21" s="33">
        <f t="shared" si="1"/>
        <v>0</v>
      </c>
      <c r="I21" s="7"/>
    </row>
    <row r="22" spans="2:9" ht="24" x14ac:dyDescent="0.25">
      <c r="B22" s="20" t="str">
        <f>DPGF!B24</f>
        <v>Vague 8 - Transfert des service associés ( administration, exploitation, supervision, assistance, sauvegarde,stats …)</v>
      </c>
      <c r="C22" s="7" t="s">
        <v>2</v>
      </c>
      <c r="D22" s="33">
        <f>DPGF!D24</f>
        <v>0</v>
      </c>
      <c r="E22" s="37">
        <v>1</v>
      </c>
      <c r="F22" s="7">
        <f t="shared" si="0"/>
        <v>0</v>
      </c>
      <c r="G22" s="36">
        <f>DPGF!E24</f>
        <v>0</v>
      </c>
      <c r="H22" s="33">
        <f t="shared" si="1"/>
        <v>0</v>
      </c>
      <c r="I22" s="7"/>
    </row>
    <row r="23" spans="2:9" ht="15.75" thickBot="1" x14ac:dyDescent="0.3">
      <c r="B23" s="20" t="str">
        <f>DPGF!B25</f>
        <v>Mise en place de l'infrastructure et des services</v>
      </c>
      <c r="C23" s="7" t="s">
        <v>2</v>
      </c>
      <c r="D23" s="33">
        <f>DPGF!D25</f>
        <v>0</v>
      </c>
      <c r="E23" s="37">
        <v>1</v>
      </c>
      <c r="F23" s="7">
        <f t="shared" si="0"/>
        <v>0</v>
      </c>
      <c r="G23" s="36">
        <f>DPGF!E25</f>
        <v>0</v>
      </c>
      <c r="H23" s="33">
        <f t="shared" si="1"/>
        <v>0</v>
      </c>
      <c r="I23" s="7"/>
    </row>
    <row r="24" spans="2:9" x14ac:dyDescent="0.25">
      <c r="B24" s="18" t="str">
        <f>DPGF!B26</f>
        <v>Mise en oeuvre - Transfert des services technique (tranche optionnelle)</v>
      </c>
      <c r="C24" s="31"/>
      <c r="D24" s="22"/>
      <c r="E24" s="22"/>
      <c r="F24" s="22">
        <f>SUM(F25:F26)</f>
        <v>0</v>
      </c>
      <c r="G24" s="22"/>
      <c r="H24" s="22">
        <f>SUM(H25:H26)</f>
        <v>0</v>
      </c>
      <c r="I24" s="22"/>
    </row>
    <row r="25" spans="2:9" x14ac:dyDescent="0.25">
      <c r="B25" s="20" t="str">
        <f>DPGF!B27</f>
        <v>Gestion du projet</v>
      </c>
      <c r="C25" s="7" t="s">
        <v>2</v>
      </c>
      <c r="D25" s="33">
        <f>DPGF!D27</f>
        <v>0</v>
      </c>
      <c r="E25" s="37">
        <v>1</v>
      </c>
      <c r="F25" s="33">
        <f t="shared" ref="F25:F26" si="2">D25*E25</f>
        <v>0</v>
      </c>
      <c r="G25" s="36">
        <f>DPGF!E27</f>
        <v>0</v>
      </c>
      <c r="H25" s="33">
        <f t="shared" ref="H25:H26" si="3">F25*(1+G25)</f>
        <v>0</v>
      </c>
      <c r="I25" s="7"/>
    </row>
    <row r="26" spans="2:9" x14ac:dyDescent="0.25">
      <c r="B26" s="20" t="str">
        <f>DPGF!B28</f>
        <v>Vague 5 - Transfert de plateforme POMME</v>
      </c>
      <c r="C26" s="7" t="s">
        <v>2</v>
      </c>
      <c r="D26" s="33">
        <f>DPGF!D28</f>
        <v>0</v>
      </c>
      <c r="E26" s="37">
        <v>1</v>
      </c>
      <c r="F26" s="33">
        <f t="shared" si="2"/>
        <v>0</v>
      </c>
      <c r="G26" s="36">
        <f>DPGF!E28</f>
        <v>0</v>
      </c>
      <c r="H26" s="33">
        <f t="shared" si="3"/>
        <v>0</v>
      </c>
      <c r="I26" s="7"/>
    </row>
    <row r="27" spans="2:9" x14ac:dyDescent="0.25">
      <c r="D27" s="1"/>
    </row>
    <row r="28" spans="2:9" x14ac:dyDescent="0.25">
      <c r="B28" s="19" t="str">
        <f>BPU!B15</f>
        <v>Windows</v>
      </c>
      <c r="C28" s="5">
        <f>BPU!C15</f>
        <v>0</v>
      </c>
      <c r="D28" s="41"/>
      <c r="E28" s="5"/>
      <c r="F28" s="41">
        <f>SUM(F29:F31)</f>
        <v>0</v>
      </c>
      <c r="G28" s="5"/>
      <c r="H28" s="41">
        <f>SUM(H29:H31)</f>
        <v>0</v>
      </c>
      <c r="I28" s="5"/>
    </row>
    <row r="29" spans="2:9" x14ac:dyDescent="0.25">
      <c r="B29" s="20" t="str">
        <f>BPU!B16</f>
        <v>Intégration et mise en œuvre serveur virtuel dédié</v>
      </c>
      <c r="C29" s="7" t="s">
        <v>2</v>
      </c>
      <c r="D29" s="33">
        <f>BPU!D16</f>
        <v>0</v>
      </c>
      <c r="E29" s="37">
        <v>3</v>
      </c>
      <c r="F29" s="33">
        <f>D29*E29</f>
        <v>0</v>
      </c>
      <c r="G29" s="36">
        <f>BPU!E16</f>
        <v>0</v>
      </c>
      <c r="H29" s="33">
        <f>F29*(1+G29)</f>
        <v>0</v>
      </c>
      <c r="I29" s="7"/>
    </row>
    <row r="30" spans="2:9" x14ac:dyDescent="0.25">
      <c r="B30" s="20" t="str">
        <f>BPU!B17</f>
        <v>Serveur dédié virtuel "de base" (4vCPU 2Ghz 8Go vRAM 50Go utiles au minimum)</v>
      </c>
      <c r="C30" s="7" t="s">
        <v>10</v>
      </c>
      <c r="D30" s="33">
        <f>BPU!D17</f>
        <v>0</v>
      </c>
      <c r="E30" s="37">
        <v>3</v>
      </c>
      <c r="F30" s="33">
        <f>D30*E30</f>
        <v>0</v>
      </c>
      <c r="G30" s="36">
        <f>BPU!E17</f>
        <v>0</v>
      </c>
      <c r="H30" s="33">
        <f>F30*(1+G30)</f>
        <v>0</v>
      </c>
      <c r="I30" s="7"/>
    </row>
    <row r="31" spans="2:9" ht="24" x14ac:dyDescent="0.25">
      <c r="B31" s="20" t="str">
        <f>BPU!B18</f>
        <v xml:space="preserve">Services associés  à l'hébergement d'un serveur (administration, exploitation, supervision, assistance, sauvegarde,stats ...)  </v>
      </c>
      <c r="C31" s="7" t="s">
        <v>10</v>
      </c>
      <c r="D31" s="33">
        <f>BPU!D18</f>
        <v>0</v>
      </c>
      <c r="E31" s="37">
        <v>3</v>
      </c>
      <c r="F31" s="33">
        <f>D31*E31</f>
        <v>0</v>
      </c>
      <c r="G31" s="36">
        <f>BPU!E18</f>
        <v>0</v>
      </c>
      <c r="H31" s="33">
        <f>F31*(1+G31)</f>
        <v>0</v>
      </c>
      <c r="I31" s="7"/>
    </row>
    <row r="32" spans="2:9" x14ac:dyDescent="0.25">
      <c r="B32" s="19" t="str">
        <f>BPU!B19</f>
        <v>Linux</v>
      </c>
      <c r="C32" s="8"/>
      <c r="D32" s="41"/>
      <c r="E32" s="5"/>
      <c r="F32" s="41">
        <f>SUM(F33:F35)</f>
        <v>0</v>
      </c>
      <c r="G32" s="5"/>
      <c r="H32" s="41">
        <f>SUM(H33:H35)</f>
        <v>0</v>
      </c>
      <c r="I32" s="8"/>
    </row>
    <row r="33" spans="2:9" x14ac:dyDescent="0.25">
      <c r="B33" s="20" t="str">
        <f>BPU!B20</f>
        <v>Intégration et mise œuvre serveur virtuel dédié</v>
      </c>
      <c r="C33" s="7" t="s">
        <v>2</v>
      </c>
      <c r="D33" s="33">
        <f>BPU!D20</f>
        <v>0</v>
      </c>
      <c r="E33" s="37">
        <v>15</v>
      </c>
      <c r="F33" s="33">
        <f t="shared" ref="F33:F35" si="4">D33*E33</f>
        <v>0</v>
      </c>
      <c r="G33" s="36">
        <f>BPU!E20</f>
        <v>0</v>
      </c>
      <c r="H33" s="33">
        <f t="shared" ref="H33:H35" si="5">F33*(1+G33)</f>
        <v>0</v>
      </c>
      <c r="I33" s="7"/>
    </row>
    <row r="34" spans="2:9" x14ac:dyDescent="0.25">
      <c r="B34" s="20" t="str">
        <f>BPU!B21</f>
        <v>Serveur dédié virtuel "avancé" (4vCPU 2Ghz 8Go vRAM 50Go utiles au minimum)</v>
      </c>
      <c r="C34" s="7" t="s">
        <v>10</v>
      </c>
      <c r="D34" s="33">
        <f>BPU!D21</f>
        <v>0</v>
      </c>
      <c r="E34" s="37">
        <v>15</v>
      </c>
      <c r="F34" s="33">
        <f t="shared" si="4"/>
        <v>0</v>
      </c>
      <c r="G34" s="36">
        <f>BPU!E21</f>
        <v>0</v>
      </c>
      <c r="H34" s="33">
        <f t="shared" si="5"/>
        <v>0</v>
      </c>
      <c r="I34" s="7"/>
    </row>
    <row r="35" spans="2:9" ht="24" x14ac:dyDescent="0.25">
      <c r="B35" s="20" t="str">
        <f>BPU!B22</f>
        <v xml:space="preserve">Services associés  à l'hébergement d'un serveur (administration, exploitation, supervision, assistance, sauvegarde,stats ...) </v>
      </c>
      <c r="C35" s="7" t="s">
        <v>10</v>
      </c>
      <c r="D35" s="33">
        <f>BPU!D22</f>
        <v>0</v>
      </c>
      <c r="E35" s="37">
        <v>15</v>
      </c>
      <c r="F35" s="33">
        <f t="shared" si="4"/>
        <v>0</v>
      </c>
      <c r="G35" s="36">
        <f>BPU!E22</f>
        <v>0</v>
      </c>
      <c r="H35" s="33">
        <f t="shared" si="5"/>
        <v>0</v>
      </c>
      <c r="I35" s="7"/>
    </row>
    <row r="36" spans="2:9" x14ac:dyDescent="0.25">
      <c r="B36" s="19" t="str">
        <f>BPU!B23</f>
        <v>Ressources à la demande</v>
      </c>
      <c r="C36" s="8"/>
      <c r="D36" s="41"/>
      <c r="E36" s="5"/>
      <c r="F36" s="41">
        <f>SUM(F37:F44)</f>
        <v>0</v>
      </c>
      <c r="G36" s="5"/>
      <c r="H36" s="41">
        <f>SUM(H37:H44)</f>
        <v>0</v>
      </c>
      <c r="I36" s="8"/>
    </row>
    <row r="37" spans="2:9" x14ac:dyDescent="0.25">
      <c r="B37" s="20" t="str">
        <f>BPU!B24</f>
        <v>2Go RAM supplémentaire</v>
      </c>
      <c r="C37" s="7" t="s">
        <v>10</v>
      </c>
      <c r="D37" s="33">
        <f>BPU!D24</f>
        <v>0</v>
      </c>
      <c r="E37" s="37">
        <v>10</v>
      </c>
      <c r="F37" s="33">
        <f t="shared" ref="F37:F44" si="6">D37*E37</f>
        <v>0</v>
      </c>
      <c r="G37" s="36">
        <f>BPU!E24</f>
        <v>0</v>
      </c>
      <c r="H37" s="33">
        <f t="shared" ref="H37:H44" si="7">F37*(1+G37)</f>
        <v>0</v>
      </c>
      <c r="I37" s="7"/>
    </row>
    <row r="38" spans="2:9" x14ac:dyDescent="0.25">
      <c r="B38" s="20" t="str">
        <f>BPU!B25</f>
        <v>4Go RAM supplémentaire</v>
      </c>
      <c r="C38" s="7" t="s">
        <v>10</v>
      </c>
      <c r="D38" s="33">
        <f>BPU!D25</f>
        <v>0</v>
      </c>
      <c r="E38" s="37">
        <v>9</v>
      </c>
      <c r="F38" s="33">
        <f t="shared" si="6"/>
        <v>0</v>
      </c>
      <c r="G38" s="36">
        <f>BPU!E25</f>
        <v>0</v>
      </c>
      <c r="H38" s="33">
        <f t="shared" si="7"/>
        <v>0</v>
      </c>
      <c r="I38" s="7"/>
    </row>
    <row r="39" spans="2:9" x14ac:dyDescent="0.25">
      <c r="B39" s="20" t="str">
        <f>BPU!B26</f>
        <v>1 VCPU supplémentaire d'un minimum de 2Ghz</v>
      </c>
      <c r="C39" s="7" t="s">
        <v>10</v>
      </c>
      <c r="D39" s="33">
        <f>BPU!D26</f>
        <v>0</v>
      </c>
      <c r="E39" s="37">
        <v>5</v>
      </c>
      <c r="F39" s="33">
        <f t="shared" si="6"/>
        <v>0</v>
      </c>
      <c r="G39" s="36">
        <f>BPU!E26</f>
        <v>0</v>
      </c>
      <c r="H39" s="33">
        <f t="shared" si="7"/>
        <v>0</v>
      </c>
      <c r="I39" s="7"/>
    </row>
    <row r="40" spans="2:9" x14ac:dyDescent="0.25">
      <c r="B40" s="20" t="str">
        <f>BPU!B27</f>
        <v>2 VCPU supplémentaires d'un minimum de 2Ghz</v>
      </c>
      <c r="C40" s="7" t="s">
        <v>10</v>
      </c>
      <c r="D40" s="33">
        <f>BPU!D27</f>
        <v>0</v>
      </c>
      <c r="E40" s="37">
        <v>5</v>
      </c>
      <c r="F40" s="33">
        <f t="shared" si="6"/>
        <v>0</v>
      </c>
      <c r="G40" s="36">
        <f>BPU!E27</f>
        <v>0</v>
      </c>
      <c r="H40" s="33">
        <f t="shared" si="7"/>
        <v>0</v>
      </c>
      <c r="I40" s="7"/>
    </row>
    <row r="41" spans="2:9" x14ac:dyDescent="0.25">
      <c r="B41" s="20" t="str">
        <f>BPU!B28</f>
        <v>4 VCPU supplémentaire d'un minimum de 2Ghz</v>
      </c>
      <c r="C41" s="7" t="s">
        <v>10</v>
      </c>
      <c r="D41" s="33">
        <f>BPU!D28</f>
        <v>0</v>
      </c>
      <c r="E41" s="37">
        <v>5</v>
      </c>
      <c r="F41" s="33">
        <f t="shared" si="6"/>
        <v>0</v>
      </c>
      <c r="G41" s="36">
        <f>BPU!E28</f>
        <v>0</v>
      </c>
      <c r="H41" s="33">
        <f t="shared" si="7"/>
        <v>0</v>
      </c>
      <c r="I41" s="7"/>
    </row>
    <row r="42" spans="2:9" x14ac:dyDescent="0.25">
      <c r="B42" s="20" t="str">
        <f>BPU!B29</f>
        <v>100 Go de stockage supplémentaire</v>
      </c>
      <c r="C42" s="7" t="s">
        <v>10</v>
      </c>
      <c r="D42" s="33">
        <f>BPU!D29</f>
        <v>0</v>
      </c>
      <c r="E42" s="37">
        <v>8</v>
      </c>
      <c r="F42" s="33">
        <f t="shared" si="6"/>
        <v>0</v>
      </c>
      <c r="G42" s="36">
        <f>BPU!E29</f>
        <v>0</v>
      </c>
      <c r="H42" s="33">
        <f t="shared" si="7"/>
        <v>0</v>
      </c>
      <c r="I42" s="7"/>
    </row>
    <row r="43" spans="2:9" x14ac:dyDescent="0.25">
      <c r="B43" s="20" t="str">
        <f>BPU!B30</f>
        <v>200 Go de stockage supplémentaire</v>
      </c>
      <c r="C43" s="7" t="s">
        <v>10</v>
      </c>
      <c r="D43" s="33">
        <f>BPU!D30</f>
        <v>0</v>
      </c>
      <c r="E43" s="37">
        <v>2</v>
      </c>
      <c r="F43" s="33">
        <f t="shared" si="6"/>
        <v>0</v>
      </c>
      <c r="G43" s="36">
        <f>BPU!E30</f>
        <v>0</v>
      </c>
      <c r="H43" s="33">
        <f t="shared" si="7"/>
        <v>0</v>
      </c>
      <c r="I43" s="7"/>
    </row>
    <row r="44" spans="2:9" x14ac:dyDescent="0.25">
      <c r="B44" s="20" t="str">
        <f>BPU!B31</f>
        <v>500 Go de stockage supplémentaire</v>
      </c>
      <c r="C44" s="11" t="s">
        <v>10</v>
      </c>
      <c r="D44" s="33">
        <f>BPU!D31</f>
        <v>0</v>
      </c>
      <c r="E44" s="37">
        <v>10</v>
      </c>
      <c r="F44" s="33">
        <f t="shared" si="6"/>
        <v>0</v>
      </c>
      <c r="G44" s="36">
        <f>BPU!E31</f>
        <v>0</v>
      </c>
      <c r="H44" s="33">
        <f t="shared" si="7"/>
        <v>0</v>
      </c>
      <c r="I44" s="11"/>
    </row>
    <row r="45" spans="2:9" x14ac:dyDescent="0.25">
      <c r="B45" s="19" t="str">
        <f>BPU!B32</f>
        <v>Service à la demande</v>
      </c>
      <c r="C45" s="8"/>
      <c r="D45" s="41"/>
      <c r="E45" s="5"/>
      <c r="F45" s="41">
        <f>F46</f>
        <v>0</v>
      </c>
      <c r="G45" s="5"/>
      <c r="H45" s="41">
        <f>H46</f>
        <v>0</v>
      </c>
      <c r="I45" s="8"/>
    </row>
    <row r="46" spans="2:9" x14ac:dyDescent="0.25">
      <c r="B46" s="20" t="str">
        <f>BPU!B33</f>
        <v xml:space="preserve">Demande de snap-shot </v>
      </c>
      <c r="C46" s="7" t="s">
        <v>2</v>
      </c>
      <c r="D46" s="33">
        <f>BPU!D33</f>
        <v>0</v>
      </c>
      <c r="E46" s="37">
        <v>12</v>
      </c>
      <c r="F46" s="33">
        <f>D46*E46</f>
        <v>0</v>
      </c>
      <c r="G46" s="36">
        <f>BPU!E33</f>
        <v>0</v>
      </c>
      <c r="H46" s="7">
        <f>F46*(1+G46)</f>
        <v>0</v>
      </c>
      <c r="I46" s="7"/>
    </row>
    <row r="47" spans="2:9" x14ac:dyDescent="0.25">
      <c r="B47" s="16" t="str">
        <f>BPU!B34</f>
        <v>Ressources réseau</v>
      </c>
      <c r="C47" s="17"/>
      <c r="D47" s="17"/>
      <c r="E47" s="39"/>
      <c r="F47" s="17"/>
      <c r="G47" s="17"/>
      <c r="H47" s="17"/>
      <c r="I47" s="17"/>
    </row>
    <row r="48" spans="2:9" x14ac:dyDescent="0.25">
      <c r="B48" s="19" t="str">
        <f>BPU!B35</f>
        <v>Bande passante</v>
      </c>
      <c r="C48" s="8"/>
      <c r="D48" s="41"/>
      <c r="E48" s="5"/>
      <c r="F48" s="41">
        <f>SUM(F49:F50)</f>
        <v>0</v>
      </c>
      <c r="G48" s="5"/>
      <c r="H48" s="41">
        <f>SUM(H49:H50)</f>
        <v>0</v>
      </c>
      <c r="I48" s="8"/>
    </row>
    <row r="49" spans="1:9" x14ac:dyDescent="0.25">
      <c r="B49" s="20" t="str">
        <f>BPU!B36</f>
        <v>Bande passante de 100Mbps garantie</v>
      </c>
      <c r="C49" s="7" t="s">
        <v>10</v>
      </c>
      <c r="D49" s="35">
        <f>BPU!D36</f>
        <v>0</v>
      </c>
      <c r="E49" s="37">
        <v>2</v>
      </c>
      <c r="F49" s="7">
        <f t="shared" ref="F49:F50" si="8">D49*E49</f>
        <v>0</v>
      </c>
      <c r="G49" s="36">
        <f>BPU!E36</f>
        <v>0</v>
      </c>
      <c r="H49" s="7">
        <f t="shared" ref="H49:H50" si="9">F49*(1+G49)</f>
        <v>0</v>
      </c>
      <c r="I49" s="7"/>
    </row>
    <row r="50" spans="1:9" x14ac:dyDescent="0.25">
      <c r="B50" s="20" t="str">
        <f>BPU!B37</f>
        <v>Augmentation de la bande passante +100 Mbps</v>
      </c>
      <c r="C50" s="12" t="s">
        <v>10</v>
      </c>
      <c r="D50" s="35">
        <f>BPU!D37</f>
        <v>0</v>
      </c>
      <c r="E50" s="37">
        <v>1</v>
      </c>
      <c r="F50" s="7">
        <f t="shared" si="8"/>
        <v>0</v>
      </c>
      <c r="G50" s="36">
        <f>BPU!E37</f>
        <v>0</v>
      </c>
      <c r="H50" s="7">
        <f t="shared" si="9"/>
        <v>0</v>
      </c>
      <c r="I50" s="12"/>
    </row>
    <row r="51" spans="1:9" x14ac:dyDescent="0.25">
      <c r="B51" s="19" t="str">
        <f>BPU!B38</f>
        <v>Sécurité</v>
      </c>
      <c r="C51" s="8"/>
      <c r="D51" s="41"/>
      <c r="E51" s="5"/>
      <c r="F51" s="41">
        <f>SUM(F52:F55)</f>
        <v>0</v>
      </c>
      <c r="G51" s="5"/>
      <c r="H51" s="41">
        <f>SUM(H52:H55)</f>
        <v>0</v>
      </c>
      <c r="I51" s="8"/>
    </row>
    <row r="52" spans="1:9" x14ac:dyDescent="0.25">
      <c r="B52" s="20" t="str">
        <f>BPU!B39</f>
        <v>Mise en place d"un firewall applicatif ( par vhost )</v>
      </c>
      <c r="C52" s="12" t="s">
        <v>10</v>
      </c>
      <c r="D52" s="35">
        <f>BPU!D39</f>
        <v>0</v>
      </c>
      <c r="E52" s="37">
        <v>2</v>
      </c>
      <c r="F52" s="7">
        <f t="shared" ref="F52:F55" si="10">D52*E52</f>
        <v>0</v>
      </c>
      <c r="G52" s="36">
        <f>BPU!E39</f>
        <v>0</v>
      </c>
      <c r="H52" s="7">
        <f t="shared" ref="H52:H55" si="11">F52*(1+G52)</f>
        <v>0</v>
      </c>
      <c r="I52" s="12"/>
    </row>
    <row r="53" spans="1:9" ht="24" x14ac:dyDescent="0.25">
      <c r="B53" s="20" t="str">
        <f>BPU!B40</f>
        <v>Mise en place des services permettant la centralisation et la traçabilité des accès distants (par machine virtuelle)</v>
      </c>
      <c r="C53" s="12" t="s">
        <v>10</v>
      </c>
      <c r="D53" s="35">
        <f>BPU!D40</f>
        <v>0</v>
      </c>
      <c r="E53" s="37">
        <v>2</v>
      </c>
      <c r="F53" s="7">
        <f t="shared" si="10"/>
        <v>0</v>
      </c>
      <c r="G53" s="36">
        <f>BPU!E40</f>
        <v>0</v>
      </c>
      <c r="H53" s="7">
        <f t="shared" si="11"/>
        <v>0</v>
      </c>
      <c r="I53" s="12"/>
    </row>
    <row r="54" spans="1:9" x14ac:dyDescent="0.25">
      <c r="A54" s="21"/>
      <c r="B54" s="20" t="str">
        <f>BPU!B41</f>
        <v>Mise en place  des services de protection contre les attaques par déni de service distribué (Ddos)</v>
      </c>
      <c r="C54" s="12" t="s">
        <v>10</v>
      </c>
      <c r="D54" s="35">
        <f>BPU!D41</f>
        <v>0</v>
      </c>
      <c r="E54" s="37">
        <v>2</v>
      </c>
      <c r="F54" s="7">
        <f t="shared" si="10"/>
        <v>0</v>
      </c>
      <c r="G54" s="36">
        <f>BPU!E41</f>
        <v>0</v>
      </c>
      <c r="H54" s="7">
        <f t="shared" si="11"/>
        <v>0</v>
      </c>
      <c r="I54" s="12"/>
    </row>
    <row r="55" spans="1:9" x14ac:dyDescent="0.25">
      <c r="B55" s="20" t="str">
        <f>BPU!B42</f>
        <v>Mise en place reseau privé site a site ( VPN IPSEC)</v>
      </c>
      <c r="C55" s="12" t="s">
        <v>10</v>
      </c>
      <c r="D55" s="35">
        <f>BPU!D42</f>
        <v>0</v>
      </c>
      <c r="E55" s="37">
        <v>4</v>
      </c>
      <c r="F55" s="7">
        <f t="shared" si="10"/>
        <v>0</v>
      </c>
      <c r="G55" s="36">
        <f>BPU!E42</f>
        <v>0</v>
      </c>
      <c r="H55" s="7">
        <f t="shared" si="11"/>
        <v>0</v>
      </c>
      <c r="I55" s="12"/>
    </row>
    <row r="56" spans="1:9" x14ac:dyDescent="0.25">
      <c r="B56" s="16" t="str">
        <f>BPU!B43</f>
        <v>Services associés</v>
      </c>
      <c r="C56" s="10"/>
      <c r="D56" s="10"/>
      <c r="E56" s="40"/>
      <c r="F56" s="10"/>
      <c r="G56" s="10"/>
      <c r="H56" s="10"/>
      <c r="I56" s="10"/>
    </row>
    <row r="57" spans="1:9" x14ac:dyDescent="0.25">
      <c r="B57" s="19" t="str">
        <f>BPU!B44</f>
        <v>Sauvegarde et restauration</v>
      </c>
      <c r="C57" s="8"/>
      <c r="D57" s="8"/>
      <c r="E57" s="5"/>
      <c r="F57" s="41">
        <f>SUM(F58:F59)</f>
        <v>0</v>
      </c>
      <c r="G57" s="8"/>
      <c r="H57" s="41">
        <f>SUM(H58:H59)</f>
        <v>0</v>
      </c>
      <c r="I57" s="8"/>
    </row>
    <row r="58" spans="1:9" x14ac:dyDescent="0.25">
      <c r="B58" s="2" t="str">
        <f>BPU!B45</f>
        <v>Coût de 500 Go sauvegardés</v>
      </c>
      <c r="C58" s="12" t="s">
        <v>10</v>
      </c>
      <c r="D58" s="35">
        <f>BPU!D45</f>
        <v>0</v>
      </c>
      <c r="E58" s="37">
        <v>1</v>
      </c>
      <c r="F58" s="7">
        <f t="shared" ref="F58:F59" si="12">D58*E58</f>
        <v>0</v>
      </c>
      <c r="G58" s="36">
        <f>BPU!E45</f>
        <v>0</v>
      </c>
      <c r="H58" s="7">
        <f t="shared" ref="H58:H59" si="13">F58*(1+G58)</f>
        <v>0</v>
      </c>
      <c r="I58" s="12"/>
    </row>
    <row r="59" spans="1:9" x14ac:dyDescent="0.25">
      <c r="B59" s="20" t="str">
        <f>BPU!B46</f>
        <v xml:space="preserve">Coût de 1 To sauvegardé </v>
      </c>
      <c r="C59" s="12" t="s">
        <v>10</v>
      </c>
      <c r="D59" s="35">
        <f>BPU!D46</f>
        <v>0</v>
      </c>
      <c r="E59" s="37">
        <v>4</v>
      </c>
      <c r="F59" s="7">
        <f t="shared" si="12"/>
        <v>0</v>
      </c>
      <c r="G59" s="36">
        <f>BPU!E46</f>
        <v>0</v>
      </c>
      <c r="H59" s="7">
        <f t="shared" si="13"/>
        <v>0</v>
      </c>
      <c r="I59" s="12"/>
    </row>
    <row r="60" spans="1:9" x14ac:dyDescent="0.25">
      <c r="B60" s="19" t="str">
        <f>BPU!B47</f>
        <v>Gestion des certificats</v>
      </c>
      <c r="C60" s="8"/>
      <c r="D60" s="8"/>
      <c r="E60" s="5"/>
      <c r="F60" s="41">
        <f>SUM(F61:F62)</f>
        <v>0</v>
      </c>
      <c r="G60" s="5"/>
      <c r="H60" s="41">
        <f>SUM(H61:H62)</f>
        <v>0</v>
      </c>
      <c r="I60" s="8"/>
    </row>
    <row r="61" spans="1:9" x14ac:dyDescent="0.25">
      <c r="B61" s="20" t="str">
        <f>BPU!B48</f>
        <v>Certificat serveur SSL sur host (nommé)</v>
      </c>
      <c r="C61" s="7" t="s">
        <v>8</v>
      </c>
      <c r="D61" s="35">
        <f>BPU!D48</f>
        <v>0</v>
      </c>
      <c r="E61" s="37">
        <v>2</v>
      </c>
      <c r="F61" s="7">
        <f t="shared" ref="F61:F62" si="14">D61*E61</f>
        <v>0</v>
      </c>
      <c r="G61" s="36">
        <f>BPU!E48</f>
        <v>0</v>
      </c>
      <c r="H61" s="7">
        <f t="shared" ref="H61:H62" si="15">F61*(1+G61)</f>
        <v>0</v>
      </c>
      <c r="I61" s="7"/>
    </row>
    <row r="62" spans="1:9" x14ac:dyDescent="0.25">
      <c r="B62" s="20" t="str">
        <f>BPU!B49</f>
        <v>Certificat serveur SSL sur domaine (Wildcard)</v>
      </c>
      <c r="C62" s="7" t="s">
        <v>8</v>
      </c>
      <c r="D62" s="35">
        <f>BPU!D49</f>
        <v>0</v>
      </c>
      <c r="E62" s="37">
        <v>5</v>
      </c>
      <c r="F62" s="7">
        <f t="shared" si="14"/>
        <v>0</v>
      </c>
      <c r="G62" s="36">
        <f>BPU!E49</f>
        <v>0</v>
      </c>
      <c r="H62" s="7">
        <f t="shared" si="15"/>
        <v>0</v>
      </c>
      <c r="I62" s="7"/>
    </row>
    <row r="63" spans="1:9" x14ac:dyDescent="0.25">
      <c r="B63" s="19" t="str">
        <f>BPU!B50</f>
        <v>Gestions de noms de domaine ( par domaine )</v>
      </c>
      <c r="C63" s="8"/>
      <c r="D63" s="8"/>
      <c r="E63" s="5"/>
      <c r="F63" s="41">
        <f>SUM(F64:F64)</f>
        <v>0</v>
      </c>
      <c r="G63" s="5"/>
      <c r="H63" s="41">
        <f>SUM(H64:H64)</f>
        <v>0</v>
      </c>
      <c r="I63" s="8"/>
    </row>
    <row r="64" spans="1:9" x14ac:dyDescent="0.25">
      <c r="B64" s="20" t="str">
        <f>BPU!B51</f>
        <v>Réservation, Transfert et gestion d'1 nom de domaine (.fr, .com, .eu, etc.)</v>
      </c>
      <c r="C64" s="7" t="s">
        <v>8</v>
      </c>
      <c r="D64" s="35">
        <f>BPU!D51</f>
        <v>0</v>
      </c>
      <c r="E64" s="37">
        <v>5</v>
      </c>
      <c r="F64" s="7">
        <f>D64*E64</f>
        <v>0</v>
      </c>
      <c r="G64" s="36">
        <f>BPU!E51</f>
        <v>0</v>
      </c>
      <c r="H64" s="7">
        <f>F64*(1+G64)</f>
        <v>0</v>
      </c>
      <c r="I64" s="7"/>
    </row>
    <row r="65" spans="2:9" x14ac:dyDescent="0.25">
      <c r="B65" s="19" t="str">
        <f>BPU!B52</f>
        <v>Gestion des Licences</v>
      </c>
      <c r="C65" s="8"/>
      <c r="D65" s="8"/>
      <c r="E65" s="5"/>
      <c r="F65" s="41">
        <f>SUM(F66:F72)</f>
        <v>0</v>
      </c>
      <c r="G65" s="8"/>
      <c r="H65" s="41">
        <f>SUM(H66:H72)</f>
        <v>0</v>
      </c>
      <c r="I65" s="8"/>
    </row>
    <row r="66" spans="2:9" x14ac:dyDescent="0.25">
      <c r="B66" s="20" t="str">
        <f>BPU!B53</f>
        <v>Microsoft Windows Server Standard (par cpu)</v>
      </c>
      <c r="C66" s="12" t="s">
        <v>10</v>
      </c>
      <c r="D66" s="35">
        <f>BPU!D53</f>
        <v>0</v>
      </c>
      <c r="E66" s="37">
        <v>2</v>
      </c>
      <c r="F66" s="7">
        <f t="shared" ref="F66:F72" si="16">D66*E66</f>
        <v>0</v>
      </c>
      <c r="G66" s="36">
        <f>BPU!E53</f>
        <v>0</v>
      </c>
      <c r="H66" s="7">
        <f t="shared" ref="H66:H72" si="17">F66*(1+G66)</f>
        <v>0</v>
      </c>
      <c r="I66" s="12"/>
    </row>
    <row r="67" spans="2:9" x14ac:dyDescent="0.25">
      <c r="B67" s="20" t="str">
        <f>BPU!B54</f>
        <v>Microsoft Windows Server Entreprise (par cpu)</v>
      </c>
      <c r="C67" s="12" t="s">
        <v>10</v>
      </c>
      <c r="D67" s="35">
        <f>BPU!D54</f>
        <v>0</v>
      </c>
      <c r="E67" s="37">
        <v>2</v>
      </c>
      <c r="F67" s="7">
        <f t="shared" si="16"/>
        <v>0</v>
      </c>
      <c r="G67" s="36">
        <f>BPU!E54</f>
        <v>0</v>
      </c>
      <c r="H67" s="7">
        <f t="shared" si="17"/>
        <v>0</v>
      </c>
      <c r="I67" s="12"/>
    </row>
    <row r="68" spans="2:9" x14ac:dyDescent="0.25">
      <c r="B68" s="20" t="str">
        <f>BPU!B55</f>
        <v>Microsoft Windows SQL Server Standard (par cpu)</v>
      </c>
      <c r="C68" s="12" t="s">
        <v>10</v>
      </c>
      <c r="D68" s="35">
        <f>BPU!D55</f>
        <v>0</v>
      </c>
      <c r="E68" s="37">
        <v>2</v>
      </c>
      <c r="F68" s="7">
        <f t="shared" si="16"/>
        <v>0</v>
      </c>
      <c r="G68" s="36">
        <f>BPU!E55</f>
        <v>0</v>
      </c>
      <c r="H68" s="7">
        <f t="shared" si="17"/>
        <v>0</v>
      </c>
      <c r="I68" s="12"/>
    </row>
    <row r="69" spans="2:9" x14ac:dyDescent="0.25">
      <c r="B69" s="20" t="str">
        <f>BPU!B56</f>
        <v>Microsoft Windows SQL Server Entreprise (par cpu)</v>
      </c>
      <c r="C69" s="12" t="s">
        <v>10</v>
      </c>
      <c r="D69" s="35">
        <f>BPU!D56</f>
        <v>0</v>
      </c>
      <c r="E69" s="37">
        <v>2</v>
      </c>
      <c r="F69" s="7">
        <f t="shared" si="16"/>
        <v>0</v>
      </c>
      <c r="G69" s="36">
        <f>BPU!E56</f>
        <v>0</v>
      </c>
      <c r="H69" s="7">
        <f t="shared" si="17"/>
        <v>0</v>
      </c>
      <c r="I69" s="12"/>
    </row>
    <row r="70" spans="2:9" x14ac:dyDescent="0.25">
      <c r="B70" s="20" t="str">
        <f>BPU!B57</f>
        <v>Linux (support)</v>
      </c>
      <c r="C70" s="12" t="s">
        <v>10</v>
      </c>
      <c r="D70" s="35">
        <f>BPU!D57</f>
        <v>0</v>
      </c>
      <c r="E70" s="37">
        <v>2</v>
      </c>
      <c r="F70" s="7">
        <f t="shared" si="16"/>
        <v>0</v>
      </c>
      <c r="G70" s="36">
        <f>BPU!E57</f>
        <v>0</v>
      </c>
      <c r="H70" s="7">
        <f t="shared" si="17"/>
        <v>0</v>
      </c>
      <c r="I70" s="12"/>
    </row>
    <row r="71" spans="2:9" x14ac:dyDescent="0.25">
      <c r="B71" s="20" t="str">
        <f>BPU!B58</f>
        <v>MailJet : Service mailjet 1 000 000 emails par an avec infrastructure IP dédiée</v>
      </c>
      <c r="C71" s="12" t="s">
        <v>8</v>
      </c>
      <c r="D71" s="35">
        <f>BPU!D58</f>
        <v>0</v>
      </c>
      <c r="E71" s="37">
        <v>2</v>
      </c>
      <c r="F71" s="7">
        <f t="shared" si="16"/>
        <v>0</v>
      </c>
      <c r="G71" s="36">
        <f>BPU!E58</f>
        <v>0</v>
      </c>
      <c r="H71" s="7">
        <f t="shared" si="17"/>
        <v>0</v>
      </c>
      <c r="I71" s="12"/>
    </row>
    <row r="72" spans="2:9" x14ac:dyDescent="0.25">
      <c r="B72" s="20" t="str">
        <f>BPU!B59</f>
        <v>MailJet : Service d’accompagnement et support</v>
      </c>
      <c r="C72" s="12" t="s">
        <v>10</v>
      </c>
      <c r="D72" s="35">
        <f>BPU!D59</f>
        <v>0</v>
      </c>
      <c r="E72" s="37">
        <v>12</v>
      </c>
      <c r="F72" s="7">
        <f t="shared" si="16"/>
        <v>0</v>
      </c>
      <c r="G72" s="36">
        <f>BPU!E59</f>
        <v>0</v>
      </c>
      <c r="H72" s="7">
        <f t="shared" si="17"/>
        <v>0</v>
      </c>
      <c r="I72" s="12"/>
    </row>
    <row r="73" spans="2:9" x14ac:dyDescent="0.25">
      <c r="B73" s="16" t="str">
        <f>BPU!B60</f>
        <v>Accompagnement projet</v>
      </c>
      <c r="C73" s="10"/>
      <c r="D73" s="10"/>
      <c r="E73" s="40"/>
      <c r="F73" s="42">
        <f>SUM(F74:F78)</f>
        <v>0</v>
      </c>
      <c r="G73" s="10"/>
      <c r="H73" s="42">
        <f>SUM(H74:H78)</f>
        <v>0</v>
      </c>
      <c r="I73" s="40"/>
    </row>
    <row r="74" spans="2:9" x14ac:dyDescent="0.25">
      <c r="B74" s="20" t="str">
        <f>BPU!B61</f>
        <v>Directeur de projet</v>
      </c>
      <c r="C74" s="12" t="s">
        <v>79</v>
      </c>
      <c r="D74" s="35">
        <f>BPU!D61</f>
        <v>0</v>
      </c>
      <c r="E74" s="37">
        <v>5</v>
      </c>
      <c r="F74" s="7">
        <f>D74*E74</f>
        <v>0</v>
      </c>
      <c r="G74" s="36">
        <f>BPU!E61</f>
        <v>0</v>
      </c>
      <c r="H74" s="7">
        <f>F74*(1+G74)</f>
        <v>0</v>
      </c>
      <c r="I74" s="12"/>
    </row>
    <row r="75" spans="2:9" x14ac:dyDescent="0.25">
      <c r="B75" s="20" t="str">
        <f>BPU!B62</f>
        <v>Chef de projet</v>
      </c>
      <c r="C75" s="12" t="s">
        <v>79</v>
      </c>
      <c r="D75" s="35">
        <f>BPU!D62</f>
        <v>0</v>
      </c>
      <c r="E75" s="37">
        <v>10</v>
      </c>
      <c r="F75" s="7">
        <f t="shared" ref="F75:F78" si="18">D75*E75</f>
        <v>0</v>
      </c>
      <c r="G75" s="36">
        <f>BPU!E62</f>
        <v>0</v>
      </c>
      <c r="H75" s="7">
        <f t="shared" ref="H75:H78" si="19">F75*(1+G75)</f>
        <v>0</v>
      </c>
      <c r="I75" s="12"/>
    </row>
    <row r="76" spans="2:9" x14ac:dyDescent="0.25">
      <c r="B76" s="20" t="str">
        <f>BPU!B63</f>
        <v>Expert (architecte, systémes, Bases de données, réseaux, sécurité, produits)</v>
      </c>
      <c r="C76" s="12" t="s">
        <v>79</v>
      </c>
      <c r="D76" s="35">
        <f>BPU!D63</f>
        <v>0</v>
      </c>
      <c r="E76" s="37">
        <v>3</v>
      </c>
      <c r="F76" s="7">
        <f t="shared" si="18"/>
        <v>0</v>
      </c>
      <c r="G76" s="36">
        <f>BPU!E63</f>
        <v>0</v>
      </c>
      <c r="H76" s="7">
        <f t="shared" si="19"/>
        <v>0</v>
      </c>
      <c r="I76" s="12"/>
    </row>
    <row r="77" spans="2:9" x14ac:dyDescent="0.25">
      <c r="B77" s="20" t="str">
        <f>BPU!B64</f>
        <v>Ingénieur/administrateur (architecture, systémes, réseaux, sécurité, produits)</v>
      </c>
      <c r="C77" s="12" t="s">
        <v>79</v>
      </c>
      <c r="D77" s="35">
        <f>BPU!D64</f>
        <v>0</v>
      </c>
      <c r="E77" s="37">
        <v>2</v>
      </c>
      <c r="F77" s="7">
        <f t="shared" si="18"/>
        <v>0</v>
      </c>
      <c r="G77" s="36">
        <f>BPU!E64</f>
        <v>0</v>
      </c>
      <c r="H77" s="7">
        <f t="shared" si="19"/>
        <v>0</v>
      </c>
      <c r="I77" s="12"/>
    </row>
    <row r="78" spans="2:9" x14ac:dyDescent="0.25">
      <c r="B78" s="20" t="str">
        <f>BPU!B65</f>
        <v>Ingénieur d'exploitation</v>
      </c>
      <c r="C78" s="12" t="s">
        <v>79</v>
      </c>
      <c r="D78" s="35">
        <f>BPU!D65</f>
        <v>0</v>
      </c>
      <c r="E78" s="37">
        <v>20</v>
      </c>
      <c r="F78" s="7">
        <f t="shared" si="18"/>
        <v>0</v>
      </c>
      <c r="G78" s="36">
        <f>BPU!E65</f>
        <v>0</v>
      </c>
      <c r="H78" s="7">
        <f t="shared" si="19"/>
        <v>0</v>
      </c>
      <c r="I78" s="12"/>
    </row>
    <row r="79" spans="2:9" x14ac:dyDescent="0.25">
      <c r="B79" s="16" t="str">
        <f>BPU!B66</f>
        <v>Statistiques de fréquentation</v>
      </c>
      <c r="C79" s="10"/>
      <c r="D79" s="10"/>
      <c r="E79" s="40"/>
      <c r="F79" s="42">
        <f>SUM(F80:F81)</f>
        <v>0</v>
      </c>
      <c r="G79" s="10"/>
      <c r="H79" s="42">
        <f>SUM(H80:H81)</f>
        <v>0</v>
      </c>
      <c r="I79" s="10"/>
    </row>
    <row r="80" spans="2:9" x14ac:dyDescent="0.25">
      <c r="B80" s="20" t="str">
        <f>BPU!B67</f>
        <v>Installation et mise en œuvre de l'outils de statistique de fréquentation</v>
      </c>
      <c r="C80" s="12" t="s">
        <v>2</v>
      </c>
      <c r="D80" s="35">
        <f>BPU!D67</f>
        <v>0</v>
      </c>
      <c r="E80" s="37">
        <v>1</v>
      </c>
      <c r="F80" s="7">
        <f t="shared" ref="F80:F81" si="20">D80*E80</f>
        <v>0</v>
      </c>
      <c r="G80" s="36">
        <f>BPU!E67</f>
        <v>0</v>
      </c>
      <c r="H80" s="7">
        <f t="shared" ref="H80:H81" si="21">F80*(1+G80)</f>
        <v>0</v>
      </c>
      <c r="I80" s="12"/>
    </row>
    <row r="81" spans="2:9" x14ac:dyDescent="0.25">
      <c r="B81" s="20" t="str">
        <f>BPU!B68</f>
        <v>Mise à disposition de l'outils de statistiques de fréquentation</v>
      </c>
      <c r="C81" s="12" t="s">
        <v>10</v>
      </c>
      <c r="D81" s="35">
        <f>BPU!D68</f>
        <v>0</v>
      </c>
      <c r="E81" s="37">
        <v>12</v>
      </c>
      <c r="F81" s="7">
        <f t="shared" si="20"/>
        <v>0</v>
      </c>
      <c r="G81" s="36">
        <f>BPU!E68</f>
        <v>0</v>
      </c>
      <c r="H81" s="7">
        <f t="shared" si="21"/>
        <v>0</v>
      </c>
      <c r="I81" s="12"/>
    </row>
    <row r="82" spans="2:9" x14ac:dyDescent="0.25">
      <c r="B82" s="16" t="str">
        <f>BPU!B69</f>
        <v>Statistiques de performances</v>
      </c>
      <c r="C82" s="10"/>
      <c r="D82" s="10"/>
      <c r="E82" s="40"/>
      <c r="F82" s="42">
        <f>SUM(F83:F84)</f>
        <v>0</v>
      </c>
      <c r="G82" s="10"/>
      <c r="H82" s="42">
        <f>SUM(H83:H84)</f>
        <v>0</v>
      </c>
      <c r="I82" s="10"/>
    </row>
    <row r="83" spans="2:9" x14ac:dyDescent="0.25">
      <c r="B83" s="20" t="str">
        <f>BPU!B70</f>
        <v xml:space="preserve">Installation et mise en œuvre du monitoring des performances </v>
      </c>
      <c r="C83" s="12" t="s">
        <v>2</v>
      </c>
      <c r="D83" s="35">
        <f>BPU!D70</f>
        <v>0</v>
      </c>
      <c r="E83" s="37">
        <v>1</v>
      </c>
      <c r="F83" s="7">
        <f t="shared" ref="F83:F84" si="22">D83*E83</f>
        <v>0</v>
      </c>
      <c r="G83" s="36">
        <f>BPU!E70</f>
        <v>0</v>
      </c>
      <c r="H83" s="7">
        <f t="shared" ref="H83:H84" si="23">F83*(1+G83)</f>
        <v>0</v>
      </c>
      <c r="I83" s="12"/>
    </row>
    <row r="84" spans="2:9" x14ac:dyDescent="0.25">
      <c r="B84" s="20" t="str">
        <f>BPU!B71</f>
        <v>Mise à disposition du monitoring des performances</v>
      </c>
      <c r="C84" s="12" t="s">
        <v>10</v>
      </c>
      <c r="D84" s="35">
        <f>BPU!D71</f>
        <v>0</v>
      </c>
      <c r="E84" s="37">
        <v>12</v>
      </c>
      <c r="F84" s="7">
        <f t="shared" si="22"/>
        <v>0</v>
      </c>
      <c r="G84" s="36">
        <f>BPU!E71</f>
        <v>0</v>
      </c>
      <c r="H84" s="7">
        <f t="shared" si="23"/>
        <v>0</v>
      </c>
      <c r="I84" s="12"/>
    </row>
    <row r="85" spans="2:9" x14ac:dyDescent="0.25">
      <c r="B85" s="16" t="str">
        <f>BPU!B72</f>
        <v>Adresses IP publiques</v>
      </c>
      <c r="C85" s="10"/>
      <c r="D85" s="10"/>
      <c r="E85" s="40"/>
      <c r="F85" s="42">
        <f>SUM(F86:F86)</f>
        <v>0</v>
      </c>
      <c r="G85" s="10"/>
      <c r="H85" s="42">
        <f>SUM(H86:H86)</f>
        <v>0</v>
      </c>
      <c r="I85" s="10"/>
    </row>
    <row r="86" spans="2:9" x14ac:dyDescent="0.25">
      <c r="B86" s="20" t="str">
        <f>BPU!B73</f>
        <v xml:space="preserve">1 adresses IP (public)  </v>
      </c>
      <c r="C86" s="12" t="s">
        <v>2</v>
      </c>
      <c r="D86" s="35">
        <f>BPU!D73</f>
        <v>0</v>
      </c>
      <c r="E86" s="37">
        <v>4</v>
      </c>
      <c r="F86" s="7">
        <f>D86*E86</f>
        <v>0</v>
      </c>
      <c r="G86" s="36">
        <f>BPU!E73</f>
        <v>0</v>
      </c>
      <c r="H86" s="7">
        <f>F86*(1+G86)</f>
        <v>0</v>
      </c>
      <c r="I86" s="12"/>
    </row>
    <row r="87" spans="2:9" x14ac:dyDescent="0.25">
      <c r="B87" s="16" t="str">
        <f>DPGF!B29</f>
        <v>Réversibilité : Le coût de la phase de réversibilité ne comprend que l'exécution de la réversibilité (tranche optionnelle)</v>
      </c>
      <c r="C87" s="10"/>
      <c r="D87" s="10"/>
      <c r="E87" s="40"/>
      <c r="F87" s="42">
        <f>SUM(F88:F88)</f>
        <v>0</v>
      </c>
      <c r="G87" s="10"/>
      <c r="H87" s="42">
        <f>SUM(H88:H88)</f>
        <v>0</v>
      </c>
      <c r="I87" s="10"/>
    </row>
    <row r="88" spans="2:9" x14ac:dyDescent="0.25">
      <c r="B88" s="20" t="str">
        <f>DPGF!B30</f>
        <v xml:space="preserve">Réversibilité du marché </v>
      </c>
      <c r="C88" s="12" t="s">
        <v>2</v>
      </c>
      <c r="D88" s="35">
        <f>DPGF!D30</f>
        <v>0</v>
      </c>
      <c r="E88" s="37">
        <v>1</v>
      </c>
      <c r="F88" s="7">
        <f t="shared" ref="F88" si="24">D88*E88</f>
        <v>0</v>
      </c>
      <c r="G88" s="36">
        <f>DPGF!E30</f>
        <v>0</v>
      </c>
      <c r="H88" s="7">
        <f t="shared" ref="H88" si="25">F88*(1+G88)</f>
        <v>0</v>
      </c>
      <c r="I88" s="12"/>
    </row>
    <row r="90" spans="2:9" ht="51" customHeight="1" x14ac:dyDescent="0.25">
      <c r="B90" s="78" t="s">
        <v>99</v>
      </c>
      <c r="C90" s="78"/>
      <c r="D90" s="78"/>
      <c r="E90" s="78"/>
      <c r="F90" s="78"/>
      <c r="G90" s="78"/>
      <c r="H90" s="78"/>
      <c r="I90" s="78"/>
    </row>
  </sheetData>
  <mergeCells count="2">
    <mergeCell ref="B90:I90"/>
    <mergeCell ref="B8:C8"/>
  </mergeCells>
  <pageMargins left="0.7" right="0.7" top="0.75" bottom="0.75" header="0.3" footer="0.3"/>
  <pageSetup paperSize="9" scale="66" fitToHeight="0" orientation="landscape" r:id="rId1"/>
  <headerFooter>
    <oddFooter xml:space="preserve">&amp;LCSA - Marché "Hébergement d’applications internet et services associés" -BPU&amp;C&amp;P/3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CSA</dc:creator>
  <cp:keywords/>
  <dc:description/>
  <cp:lastModifiedBy>PCP</cp:lastModifiedBy>
  <cp:lastPrinted>2015-09-30T09:25:37Z</cp:lastPrinted>
  <dcterms:created xsi:type="dcterms:W3CDTF">2011-06-14T07:55:40Z</dcterms:created>
  <dcterms:modified xsi:type="dcterms:W3CDTF">2025-01-29T08:24:54Z</dcterms:modified>
  <cp:category/>
</cp:coreProperties>
</file>