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JETS\SFUSP2019\4_MO_SRD\SRD\DOM TOM\974_INNOVEOX_Le Port\3_consultation\EdD_2024\DCE\Annexes\"/>
    </mc:Choice>
  </mc:AlternateContent>
  <xr:revisionPtr revIDLastSave="0" documentId="13_ncr:1_{7C882A40-A9BE-45BF-AF9D-09C91E74CA16}" xr6:coauthVersionLast="47" xr6:coauthVersionMax="47" xr10:uidLastSave="{00000000-0000-0000-0000-000000000000}"/>
  <bookViews>
    <workbookView xWindow="-28920" yWindow="-3480" windowWidth="29040" windowHeight="15840" activeTab="2" xr2:uid="{00000000-000D-0000-FFFF-FFFF00000000}"/>
  </bookViews>
  <sheets>
    <sheet name="Synthèse journalière" sheetId="3" r:id="rId1"/>
    <sheet name="Registre déchets expédiés" sheetId="1" r:id="rId2"/>
    <sheet name="Suivi déchets par localisation" sheetId="4" r:id="rId3"/>
    <sheet name="Liste" sheetId="2" r:id="rId4"/>
  </sheets>
  <externalReferences>
    <externalReference r:id="rId5"/>
  </externalReferences>
  <definedNames>
    <definedName name="conditionnement_traitement">'[1]Menu déroulant'!$D$5:$D$8</definedName>
    <definedName name="natuer_de_dechets">'[1]Menu déroulant'!$H$3:$H$105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4" l="1"/>
  <c r="G35" i="4"/>
  <c r="G31" i="4"/>
  <c r="G29" i="4"/>
  <c r="F13" i="3" l="1"/>
  <c r="G13" i="3" s="1"/>
  <c r="F25" i="3"/>
  <c r="F26" i="3"/>
  <c r="F27" i="3"/>
  <c r="F28" i="3"/>
  <c r="F12" i="3"/>
  <c r="G25" i="3"/>
  <c r="G26" i="3"/>
  <c r="G27" i="3"/>
  <c r="G28" i="3"/>
  <c r="K26" i="3"/>
  <c r="N26" i="3" s="1"/>
  <c r="L26" i="3"/>
  <c r="K27" i="3"/>
  <c r="N27" i="3" s="1"/>
  <c r="L27" i="3"/>
  <c r="E26" i="3"/>
  <c r="E27" i="3"/>
  <c r="L13" i="3"/>
  <c r="K13" i="3"/>
  <c r="N13" i="3" s="1"/>
  <c r="E13" i="3"/>
  <c r="O26" i="3" l="1"/>
  <c r="O27" i="3"/>
  <c r="O13" i="3"/>
  <c r="E28" i="3"/>
  <c r="G12" i="3"/>
  <c r="E25" i="3"/>
  <c r="E12" i="3"/>
  <c r="L25" i="3"/>
  <c r="L28" i="3"/>
  <c r="K25" i="3"/>
  <c r="N25" i="3" s="1"/>
  <c r="K28" i="3"/>
  <c r="N28" i="3" s="1"/>
  <c r="K12" i="3"/>
  <c r="N12" i="3" s="1"/>
  <c r="L12" i="3"/>
  <c r="O5" i="3" l="1"/>
  <c r="O6" i="3"/>
  <c r="O12" i="3"/>
  <c r="O25" i="3"/>
  <c r="O28" i="3"/>
  <c r="O7" i="3" l="1"/>
  <c r="O8" i="3" s="1"/>
  <c r="J7" i="3" l="1"/>
  <c r="J8" i="3" s="1"/>
</calcChain>
</file>

<file path=xl/sharedStrings.xml><?xml version="1.0" encoding="utf-8"?>
<sst xmlns="http://schemas.openxmlformats.org/spreadsheetml/2006/main" count="220" uniqueCount="199">
  <si>
    <t>N° BSD</t>
  </si>
  <si>
    <t>N° CAP</t>
  </si>
  <si>
    <t>DATE EXPEDITION</t>
  </si>
  <si>
    <t>IMMATRICULATION DU CAMION</t>
  </si>
  <si>
    <t>MASSE AU CHARGEMENT (Tonne)</t>
  </si>
  <si>
    <t>MASSE A RECEPTION FILIERE (Tonne)</t>
  </si>
  <si>
    <t>NOM DU SITE</t>
  </si>
  <si>
    <t>ENTREPRISE TITULAIRE</t>
  </si>
  <si>
    <t>N° MARCHE ADEME</t>
  </si>
  <si>
    <t>NOM TRANSPORTEUR</t>
  </si>
  <si>
    <t>CODE (Dx, Rx) DE TRAITEMENT</t>
  </si>
  <si>
    <t>CODE PRIX BPU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</si>
  <si>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</si>
  <si>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</si>
  <si>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</si>
  <si>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</si>
  <si>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</si>
  <si>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</si>
  <si>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</si>
  <si>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</si>
  <si>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</si>
  <si>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</si>
  <si>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</si>
  <si>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</si>
  <si>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</si>
  <si>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</si>
  <si>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</si>
  <si>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</si>
  <si>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</si>
  <si>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</si>
  <si>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</si>
  <si>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</si>
  <si>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</si>
  <si>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</si>
  <si>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</si>
  <si>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</si>
  <si>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</si>
  <si>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</si>
  <si>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</si>
  <si>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</si>
  <si>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Code de traitement des déchets</t>
  </si>
  <si>
    <t xml:space="preserve">Type de traitement </t>
  </si>
  <si>
    <t>Valorisation matière</t>
  </si>
  <si>
    <t>Régénération/Valorisation matière</t>
  </si>
  <si>
    <t>Régénération</t>
  </si>
  <si>
    <t>Traitement biologique (compostage, méthanisation)</t>
  </si>
  <si>
    <t>Régénération (&lt;10000 ppm)</t>
  </si>
  <si>
    <t>Co-incinération en cimenterie – avec valorisation matière</t>
  </si>
  <si>
    <t>Co-incinération en cimenterie – sans valorisation matière</t>
  </si>
  <si>
    <t>Incinération</t>
  </si>
  <si>
    <t>Incinération spécifique (1200 °C) pour PCB</t>
  </si>
  <si>
    <t>Evapo-incinération</t>
  </si>
  <si>
    <t>Traitement physico-chimique</t>
  </si>
  <si>
    <t xml:space="preserve">Traitement en centre spécifique </t>
  </si>
  <si>
    <t>CSDU 1 (ISDD) avec stabilisation</t>
  </si>
  <si>
    <t>CSDU 1 (ISDD) sans stabilisation</t>
  </si>
  <si>
    <t>Autre</t>
  </si>
  <si>
    <t xml:space="preserve">Site : </t>
  </si>
  <si>
    <t xml:space="preserve">Date : </t>
  </si>
  <si>
    <t>Envoyé par :</t>
  </si>
  <si>
    <t>CODE PRIX</t>
  </si>
  <si>
    <t>NATURE DES DECHETS</t>
  </si>
  <si>
    <t>MONTANT REALISE
(€ H.T.)</t>
  </si>
  <si>
    <t>MONTANT MARCHE
(€ H.T.)</t>
  </si>
  <si>
    <t>PRIX UNITAIRE
(€ H.T.)</t>
  </si>
  <si>
    <t>QUANTITE MARCHE (T)</t>
  </si>
  <si>
    <t>QUANTITE TOTALE CARACTERISEE A J-1 (T)</t>
  </si>
  <si>
    <t>QUANTITE CARACTERISE CE JOUR J (T)</t>
  </si>
  <si>
    <t>QUANTITE  AU MARCHE RESTANTE A EXPEDIEE (T)</t>
  </si>
  <si>
    <t>LIGNE CLOTUREE
Oui / Non</t>
  </si>
  <si>
    <t>MONTANT PREVISIONNEL RESTANT
(€ H.T.)</t>
  </si>
  <si>
    <t>PRESTATIONS BASEES SUR DES PRIX UNITAIRES</t>
  </si>
  <si>
    <t>Non</t>
  </si>
  <si>
    <t>Oui</t>
  </si>
  <si>
    <t>Oui / Non</t>
  </si>
  <si>
    <t>DELTA AU MARCHE
(€ H.T.)</t>
  </si>
  <si>
    <t>à définir par l'ADEME</t>
  </si>
  <si>
    <t>Déchets dangereux et non dangereux</t>
  </si>
  <si>
    <t>déchets stockés sur site</t>
  </si>
  <si>
    <t xml:space="preserve"> reconditionnement et /ou conditionnement sur site </t>
  </si>
  <si>
    <t>intervention sur site</t>
  </si>
  <si>
    <t>chargement et transport transport</t>
  </si>
  <si>
    <t>localisation</t>
  </si>
  <si>
    <t>désignations déchets et contenant</t>
  </si>
  <si>
    <t>nature des déchets selon BPU</t>
  </si>
  <si>
    <t>tonnage total</t>
  </si>
  <si>
    <t>tonnage estimé ADEME</t>
  </si>
  <si>
    <t>nature des conditionnement (contenant conformes à l'ADR, capacité, matériaux...)</t>
  </si>
  <si>
    <t>nature conditionnement au sens du BPU</t>
  </si>
  <si>
    <t>Le tonnage des contenants souillés et à éliminer suite aux reconditionnement</t>
  </si>
  <si>
    <t>équipements/aménagements spécifiques d'intervention</t>
  </si>
  <si>
    <t>moyen de  pesée</t>
  </si>
  <si>
    <t xml:space="preserve">moyen de chargement </t>
  </si>
  <si>
    <t>type de transport</t>
  </si>
  <si>
    <t>TOTAL</t>
  </si>
  <si>
    <t>Déchets issus du nettoyage</t>
  </si>
  <si>
    <t>Métaux (déchets non dangereux)</t>
  </si>
  <si>
    <t>N° du BSD</t>
  </si>
  <si>
    <t>Date d'expédition</t>
  </si>
  <si>
    <t>Expédition 1</t>
  </si>
  <si>
    <t>Expédition 2</t>
  </si>
  <si>
    <t>Expédition 3</t>
  </si>
  <si>
    <t>Expédition 4</t>
  </si>
  <si>
    <t>Expédition 5</t>
  </si>
  <si>
    <t>à définir par les candidats lors de la consultation</t>
  </si>
  <si>
    <t>A compléter par le titulaire lors de la phase travaux</t>
  </si>
  <si>
    <t>CSDU 2 (ISDND)</t>
  </si>
  <si>
    <t>CSDU 3 (ISDI)</t>
  </si>
  <si>
    <t>Stockage en mine de sel</t>
  </si>
  <si>
    <t>MONTANT TOTAL FORFAITAIRE AU MARCHE</t>
  </si>
  <si>
    <t>MONTANT TOTAL UNITAIRE AU MARCHE</t>
  </si>
  <si>
    <t>DELTA TOTAL FORFAITAIRE + UNITAIRE (€)</t>
  </si>
  <si>
    <t>DELTA TOTAL FORFAITAIRE + UNITAIRE (%)</t>
  </si>
  <si>
    <t>DELTA COUT UNITAIRE (%)</t>
  </si>
  <si>
    <t>DELTA PREVISION COUT UNITAIRE (€)</t>
  </si>
  <si>
    <t>TRAVAUX SUPPLEMENTAIRES (€)</t>
  </si>
  <si>
    <t>DELTA PREVISION BUDGETAIRE (€ HT)</t>
  </si>
  <si>
    <r>
      <t>QUANTITE TOTALE EXPEDIEE</t>
    </r>
    <r>
      <rPr>
        <b/>
        <sz val="9"/>
        <color rgb="FFFF0000"/>
        <rFont val="Calibri"/>
        <family val="2"/>
        <scheme val="minor"/>
      </rPr>
      <t xml:space="preserve"> ET AUTORISEE</t>
    </r>
    <r>
      <rPr>
        <b/>
        <sz val="9"/>
        <color theme="0"/>
        <rFont val="Calibri"/>
        <family val="2"/>
        <scheme val="minor"/>
      </rPr>
      <t xml:space="preserve"> (T)</t>
    </r>
  </si>
  <si>
    <t>Nouveau déchet hors marché</t>
  </si>
  <si>
    <t xml:space="preserve">ACCOSTAGE DES QUANTITES (T) </t>
  </si>
  <si>
    <t>MONTANT TOTAL UNITAIRE PREVISIONNEL ACCOSTAGE</t>
  </si>
  <si>
    <t>A remplir suivant BPU</t>
  </si>
  <si>
    <t>Formules pré-remplies</t>
  </si>
  <si>
    <t>A compléter sur le chantier chaque jour</t>
  </si>
  <si>
    <t>SYNTHESE JOURNALIERE</t>
  </si>
  <si>
    <t>DESIGNATION DU DECHET</t>
  </si>
  <si>
    <t>INSTALLATION DE DESTINATION</t>
  </si>
  <si>
    <t>TYPE D'INSTALLATION DE DESTINATION</t>
  </si>
  <si>
    <t>Type d'installation</t>
  </si>
  <si>
    <t>Centre de prétraitement (mélange)</t>
  </si>
  <si>
    <t>Centre de transit/regroupement (hors mélange)</t>
  </si>
  <si>
    <t>Centre de traitement final</t>
  </si>
  <si>
    <t>TYPE DE TRAITEMENT FINAL</t>
  </si>
  <si>
    <t>NOM FILIERE DE TRAITEMENT FINAL</t>
  </si>
  <si>
    <t>Tableau Suivi déchets par localisation</t>
  </si>
  <si>
    <t xml:space="preserve">Evacuation du reservoirs </t>
  </si>
  <si>
    <t>INNOVEOX OCEANIA</t>
  </si>
  <si>
    <t>Déchets stockés sur site</t>
  </si>
  <si>
    <t>unité - contenant</t>
  </si>
  <si>
    <r>
      <t xml:space="preserve">Plateforme 1 (partie nord)
</t>
    </r>
    <r>
      <rPr>
        <sz val="11"/>
        <rFont val="Arial"/>
        <family val="2"/>
      </rPr>
      <t>N°1 sur le plan</t>
    </r>
  </si>
  <si>
    <t>Cuves n°2150 et n°2160 pleines d'un mélange de liquides organiques (déchets huileux, huiles de coupe, solvant, résidu encre, LR ...)</t>
  </si>
  <si>
    <r>
      <rPr>
        <i/>
        <sz val="10"/>
        <rFont val="Arial"/>
        <family val="2"/>
      </rPr>
      <t>Cuves de stockage de déchets entrants :</t>
    </r>
    <r>
      <rPr>
        <sz val="10"/>
        <rFont val="Arial"/>
        <family val="2"/>
      </rPr>
      <t xml:space="preserve">
Cuve n°2150 : capacité de 5050 L
Cuve n°2160 : capacité de 5050 L</t>
    </r>
  </si>
  <si>
    <t>Mélange de liquides organiques non inflammables</t>
  </si>
  <si>
    <t>Ouverture des cuves impossible, l'ADEME fait l'hypothèse que la cuve est pleine</t>
  </si>
  <si>
    <r>
      <t xml:space="preserve">Plateforme 1 (partie est)
</t>
    </r>
    <r>
      <rPr>
        <sz val="11"/>
        <rFont val="Arial"/>
        <family val="2"/>
      </rPr>
      <t>N°2 sur le plan</t>
    </r>
  </si>
  <si>
    <t xml:space="preserve">Cuve quasiment remplie de liquide organique </t>
  </si>
  <si>
    <t>Cuve n°R2140 : capacité de 12 300 L</t>
  </si>
  <si>
    <t>Liquide organique non inflammable</t>
  </si>
  <si>
    <t>Cuve  ¾ remplie de liquide organique</t>
  </si>
  <si>
    <t xml:space="preserve">
Cuve n°R2130 : capacité de 18 000 L
</t>
  </si>
  <si>
    <r>
      <t xml:space="preserve">Plateforme 1 (partie ouest)
</t>
    </r>
    <r>
      <rPr>
        <sz val="11"/>
        <rFont val="Arial"/>
        <family val="2"/>
      </rPr>
      <t>N°3 sur le plan</t>
    </r>
  </si>
  <si>
    <t>Cuve ¾ pleine d’un liquide incolore (a priori absence de boue)</t>
  </si>
  <si>
    <t>Cuve n°R2170 : capacité de 12 300 L</t>
  </si>
  <si>
    <t>Eaux issues des traitements : liquide organique non inflammable</t>
  </si>
  <si>
    <t>Cuve à moitié remplie d'un liquide incolore
produit pâteux inconnu en fond de cuve</t>
  </si>
  <si>
    <t>Cuve n°R2180 : capacité de 12 300 L</t>
  </si>
  <si>
    <t>Boues organiques en fond de cuve</t>
  </si>
  <si>
    <r>
      <t xml:space="preserve">Local laboratoire
</t>
    </r>
    <r>
      <rPr>
        <sz val="11"/>
        <rFont val="Arial"/>
        <family val="2"/>
      </rPr>
      <t xml:space="preserve">
N°4 sur le plan</t>
    </r>
  </si>
  <si>
    <t>Produits chimiques divers de laboratoire</t>
  </si>
  <si>
    <t>Flacons et bouteilles</t>
  </si>
  <si>
    <t xml:space="preserve">Produits chimiques de laboratoire en petit conditionnement </t>
  </si>
  <si>
    <t>Ensemble de la plateformes 1</t>
  </si>
  <si>
    <t>Mélange de produits de traitement</t>
  </si>
  <si>
    <t xml:space="preserve">Canalisation des installations du process </t>
  </si>
  <si>
    <t xml:space="preserve">Liquide non inflammable </t>
  </si>
  <si>
    <t>Vérification du contenu des canalisations impossible au moment de la caractérisation des déchets sur le site : le tonnage indiqué est approximatif</t>
  </si>
  <si>
    <r>
      <t xml:space="preserve">Entrée du site
</t>
    </r>
    <r>
      <rPr>
        <sz val="11"/>
        <rFont val="Arial"/>
        <family val="2"/>
      </rPr>
      <t>N°5 sur le plan
N°3/9 à 6/9 caractérisation SUEZ</t>
    </r>
  </si>
  <si>
    <t xml:space="preserve">    - 1 GRV plein de produit liquide, sans étiquetage
    - 2 GRV pleins de produits liquides – étiquetés comme « Glycérol »
    - 1 GRV plein de produit liquide étiqueté comme mélange 
« Glycol + eau »
    - 1 GRV plein de produit liquide étiqueté comme « Adhesinen A2279 »
    - 1 GRV ½ plein d’un liquide noir
    - 1 GRV avec résidu de liquide noir en fond</t>
  </si>
  <si>
    <t>7 GRV</t>
  </si>
  <si>
    <t>Liquide inflammable BPE</t>
  </si>
  <si>
    <t xml:space="preserve">Liquide organique non inflammable </t>
  </si>
  <si>
    <t xml:space="preserve">Liquide organique corrosif, acide </t>
  </si>
  <si>
    <r>
      <t xml:space="preserve">Entrée du site
</t>
    </r>
    <r>
      <rPr>
        <sz val="11"/>
        <rFont val="Arial"/>
        <family val="2"/>
      </rPr>
      <t xml:space="preserve">
N°5 sur le plan
N°1/9 caractérisation SUEZ</t>
    </r>
  </si>
  <si>
    <t>Produit liquide étiqueté « Tergitol surfactant »</t>
  </si>
  <si>
    <t>1 fût de 300 L</t>
  </si>
  <si>
    <t xml:space="preserve">Liquide organique </t>
  </si>
  <si>
    <r>
      <t xml:space="preserve">Entrée du site
</t>
    </r>
    <r>
      <rPr>
        <sz val="11"/>
        <rFont val="Arial"/>
        <family val="2"/>
      </rPr>
      <t xml:space="preserve">
N°5 sur le plan</t>
    </r>
  </si>
  <si>
    <t xml:space="preserve">Coulures d'un produit liquide noir au sol sur environ </t>
  </si>
  <si>
    <t>-</t>
  </si>
  <si>
    <t>Inconnu</t>
  </si>
  <si>
    <t>Coulures qui n'étaient pas présentes lors de la visite de l'ADEME en 2022</t>
  </si>
  <si>
    <t>Surface d'environ 2 m2</t>
  </si>
  <si>
    <t>Dispersé sur le site</t>
  </si>
  <si>
    <t>GRV ¾ plein d’un mélange boue + liquide noire (étiquette illisible)</t>
  </si>
  <si>
    <t>1 GRV</t>
  </si>
  <si>
    <t xml:space="preserve"> 
    - 2 fûts de 100 L rempli d’eau stagnante
    - 1 fût de 300 L d’eau souillée de laboratoire
    - 1 cubitainer rempli d’eau souillées
</t>
  </si>
  <si>
    <t>GRV, fûts et autres contenants</t>
  </si>
  <si>
    <t>Eaux souillées</t>
  </si>
  <si>
    <t xml:space="preserve">Centre de la plateforme 1
Dispersés sur le site </t>
  </si>
  <si>
    <t>Calorifuge (déversement au sol) 
Autres déversements</t>
  </si>
  <si>
    <t>1 big bag
Vrac</t>
  </si>
  <si>
    <t>DIB</t>
  </si>
  <si>
    <t>Extérieur du site (sud-est)</t>
  </si>
  <si>
    <t>Produit visqueux - Peinture ZOLPAN</t>
  </si>
  <si>
    <t>Cuve métallique de 20 m3</t>
  </si>
  <si>
    <t>Pâteux organique halogéné</t>
  </si>
  <si>
    <t>Aucun prélèvement n'a été réalisé</t>
  </si>
  <si>
    <t>Dispersés sur le site</t>
  </si>
  <si>
    <t xml:space="preserve">Emballages, consommables et autres déchets souillés par des substances dangereuses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</si>
</sst>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70C0"/>
      <name val="Calibri"/>
      <family val="2"/>
      <scheme val="minor"/>
    </font>
    <font>
      <sz val="9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9"/>
      <color rgb="FFFF0000"/>
      <name val="Calibri"/>
      <family val="2"/>
      <scheme val="minor"/>
    </font>
    <font>
      <i/>
      <sz val="9"/>
      <color theme="4"/>
      <name val="Calibri"/>
      <family val="2"/>
      <scheme val="minor"/>
    </font>
    <font>
      <b/>
      <i/>
      <sz val="10"/>
      <color rgb="FF0070C0"/>
      <name val="Arial"/>
      <family val="2"/>
    </font>
    <font>
      <i/>
      <sz val="10"/>
      <color rgb="FF0070C0"/>
      <name val="Arial"/>
      <family val="2"/>
    </font>
    <font>
      <b/>
      <sz val="10"/>
      <color rgb="FF0070C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5"/>
      </right>
      <top/>
      <bottom style="thin">
        <color indexed="64"/>
      </bottom>
      <diagonal/>
    </border>
    <border>
      <left style="thin">
        <color indexed="64"/>
      </left>
      <right style="medium">
        <color theme="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5"/>
      </bottom>
      <diagonal/>
    </border>
    <border>
      <left style="thin">
        <color indexed="64"/>
      </left>
      <right style="medium">
        <color theme="5"/>
      </right>
      <top style="thin">
        <color indexed="64"/>
      </top>
      <bottom style="medium">
        <color theme="5"/>
      </bottom>
      <diagonal/>
    </border>
    <border>
      <left style="medium">
        <color theme="5"/>
      </left>
      <right/>
      <top style="medium">
        <color theme="5"/>
      </top>
      <bottom style="thin">
        <color indexed="64"/>
      </bottom>
      <diagonal/>
    </border>
    <border>
      <left/>
      <right/>
      <top style="medium">
        <color theme="5"/>
      </top>
      <bottom style="thin">
        <color indexed="64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/>
      <top style="thin">
        <color indexed="64"/>
      </top>
      <bottom style="thin">
        <color indexed="64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thin">
        <color theme="5"/>
      </bottom>
      <diagonal/>
    </border>
    <border>
      <left style="medium">
        <color theme="5"/>
      </left>
      <right/>
      <top style="thin">
        <color indexed="64"/>
      </top>
      <bottom style="medium">
        <color theme="5"/>
      </bottom>
      <diagonal/>
    </border>
    <border>
      <left/>
      <right/>
      <top style="thin">
        <color indexed="64"/>
      </top>
      <bottom style="medium">
        <color theme="5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5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theme="5"/>
      </top>
      <bottom style="thin">
        <color indexed="64"/>
      </bottom>
      <diagonal/>
    </border>
    <border>
      <left/>
      <right style="medium">
        <color theme="5"/>
      </right>
      <top style="medium">
        <color theme="5"/>
      </top>
      <bottom style="thin">
        <color theme="5"/>
      </bottom>
      <diagonal/>
    </border>
    <border>
      <left/>
      <right style="medium">
        <color theme="5"/>
      </right>
      <top style="thin">
        <color theme="5"/>
      </top>
      <bottom style="thin">
        <color theme="5"/>
      </bottom>
      <diagonal/>
    </border>
    <border>
      <left/>
      <right style="medium">
        <color theme="5"/>
      </right>
      <top style="thin">
        <color indexed="64"/>
      </top>
      <bottom style="thin">
        <color indexed="64"/>
      </bottom>
      <diagonal/>
    </border>
    <border>
      <left/>
      <right style="medium">
        <color theme="5"/>
      </right>
      <top style="thin">
        <color indexed="64"/>
      </top>
      <bottom style="medium">
        <color theme="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5"/>
      </left>
      <right style="thin">
        <color indexed="64"/>
      </right>
      <top style="medium">
        <color theme="5"/>
      </top>
      <bottom style="thin">
        <color indexed="64"/>
      </bottom>
      <diagonal/>
    </border>
    <border>
      <left/>
      <right style="thin">
        <color indexed="64"/>
      </right>
      <top style="medium">
        <color theme="5"/>
      </top>
      <bottom style="thin">
        <color indexed="64"/>
      </bottom>
      <diagonal/>
    </border>
    <border>
      <left style="thin">
        <color indexed="64"/>
      </left>
      <right style="medium">
        <color theme="5"/>
      </right>
      <top style="medium">
        <color theme="5"/>
      </top>
      <bottom style="thin">
        <color indexed="64"/>
      </bottom>
      <diagonal/>
    </border>
    <border>
      <left style="medium">
        <color theme="5"/>
      </left>
      <right style="thin">
        <color indexed="64"/>
      </right>
      <top style="medium">
        <color theme="5"/>
      </top>
      <bottom/>
      <diagonal/>
    </border>
    <border>
      <left/>
      <right style="thin">
        <color indexed="64"/>
      </right>
      <top style="medium">
        <color theme="5"/>
      </top>
      <bottom/>
      <diagonal/>
    </border>
    <border>
      <left style="medium">
        <color theme="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5"/>
      </left>
      <right style="thin">
        <color indexed="64"/>
      </right>
      <top style="thin">
        <color indexed="64"/>
      </top>
      <bottom style="medium">
        <color theme="5"/>
      </bottom>
      <diagonal/>
    </border>
    <border>
      <left style="thin">
        <color indexed="64"/>
      </left>
      <right style="thin">
        <color indexed="64"/>
      </right>
      <top style="medium">
        <color theme="5"/>
      </top>
      <bottom/>
      <diagonal/>
    </border>
    <border>
      <left style="thin">
        <color indexed="64"/>
      </left>
      <right style="medium">
        <color theme="5"/>
      </right>
      <top style="medium">
        <color theme="5"/>
      </top>
      <bottom/>
      <diagonal/>
    </border>
    <border>
      <left/>
      <right style="thin">
        <color indexed="64"/>
      </right>
      <top style="thin">
        <color indexed="64"/>
      </top>
      <bottom style="medium">
        <color theme="5"/>
      </bottom>
      <diagonal/>
    </border>
    <border>
      <left/>
      <right/>
      <top/>
      <bottom style="medium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</cellStyleXfs>
  <cellXfs count="24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14" xfId="0" applyFont="1" applyBorder="1" applyAlignment="1">
      <alignment vertical="center"/>
    </xf>
    <xf numFmtId="14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7" fillId="4" borderId="19" xfId="2" applyFont="1" applyFill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4" fontId="7" fillId="0" borderId="19" xfId="2" applyNumberFormat="1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7" borderId="2" xfId="0" applyFont="1" applyFill="1" applyBorder="1" applyAlignment="1">
      <alignment horizontal="center" vertical="center" wrapText="1"/>
    </xf>
    <xf numFmtId="0" fontId="14" fillId="8" borderId="28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8" borderId="28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5" fillId="8" borderId="27" xfId="0" applyFont="1" applyFill="1" applyBorder="1" applyAlignment="1">
      <alignment horizontal="center" vertical="center" wrapText="1"/>
    </xf>
    <xf numFmtId="0" fontId="15" fillId="8" borderId="30" xfId="0" applyFont="1" applyFill="1" applyBorder="1" applyAlignment="1">
      <alignment vertical="center" wrapText="1"/>
    </xf>
    <xf numFmtId="0" fontId="15" fillId="8" borderId="28" xfId="0" applyFont="1" applyFill="1" applyBorder="1" applyAlignment="1">
      <alignment horizontal="center" vertical="center" wrapText="1"/>
    </xf>
    <xf numFmtId="0" fontId="15" fillId="8" borderId="30" xfId="0" applyFont="1" applyFill="1" applyBorder="1" applyAlignment="1">
      <alignment horizontal="center" vertical="center" wrapText="1"/>
    </xf>
    <xf numFmtId="0" fontId="15" fillId="8" borderId="30" xfId="0" applyFont="1" applyFill="1" applyBorder="1" applyAlignment="1">
      <alignment vertical="center"/>
    </xf>
    <xf numFmtId="164" fontId="16" fillId="8" borderId="28" xfId="0" applyNumberFormat="1" applyFont="1" applyFill="1" applyBorder="1" applyAlignment="1">
      <alignment horizontal="center" vertical="center"/>
    </xf>
    <xf numFmtId="0" fontId="15" fillId="8" borderId="6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28" xfId="0" applyFont="1" applyFill="1" applyBorder="1" applyAlignment="1">
      <alignment horizontal="center" vertical="center" wrapText="1"/>
    </xf>
    <xf numFmtId="0" fontId="10" fillId="8" borderId="30" xfId="0" applyFont="1" applyFill="1" applyBorder="1" applyAlignment="1">
      <alignment horizontal="center" vertical="center" wrapText="1"/>
    </xf>
    <xf numFmtId="0" fontId="10" fillId="8" borderId="30" xfId="0" applyFont="1" applyFill="1" applyBorder="1" applyAlignment="1">
      <alignment vertical="center"/>
    </xf>
    <xf numFmtId="164" fontId="11" fillId="8" borderId="28" xfId="0" applyNumberFormat="1" applyFont="1" applyFill="1" applyBorder="1" applyAlignment="1">
      <alignment horizontal="center" vertical="center"/>
    </xf>
    <xf numFmtId="0" fontId="10" fillId="11" borderId="6" xfId="0" applyFont="1" applyFill="1" applyBorder="1" applyAlignment="1">
      <alignment horizontal="center" vertical="center" wrapText="1"/>
    </xf>
    <xf numFmtId="0" fontId="11" fillId="11" borderId="6" xfId="0" applyFont="1" applyFill="1" applyBorder="1" applyAlignment="1">
      <alignment horizontal="center" vertical="center" wrapText="1"/>
    </xf>
    <xf numFmtId="0" fontId="16" fillId="10" borderId="2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11" borderId="7" xfId="0" applyFont="1" applyFill="1" applyBorder="1" applyAlignment="1">
      <alignment horizontal="center" vertical="center"/>
    </xf>
    <xf numFmtId="0" fontId="11" fillId="8" borderId="27" xfId="0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8" borderId="28" xfId="0" applyFont="1" applyFill="1" applyBorder="1" applyAlignment="1">
      <alignment vertical="center"/>
    </xf>
    <xf numFmtId="0" fontId="10" fillId="8" borderId="28" xfId="0" applyFont="1" applyFill="1" applyBorder="1" applyAlignment="1">
      <alignment vertical="center"/>
    </xf>
    <xf numFmtId="0" fontId="15" fillId="12" borderId="33" xfId="0" applyFont="1" applyFill="1" applyBorder="1" applyAlignment="1">
      <alignment vertical="center"/>
    </xf>
    <xf numFmtId="0" fontId="15" fillId="12" borderId="34" xfId="0" applyFont="1" applyFill="1" applyBorder="1" applyAlignment="1">
      <alignment vertical="center"/>
    </xf>
    <xf numFmtId="0" fontId="15" fillId="14" borderId="18" xfId="0" applyFont="1" applyFill="1" applyBorder="1" applyAlignment="1">
      <alignment vertical="center"/>
    </xf>
    <xf numFmtId="0" fontId="15" fillId="14" borderId="8" xfId="0" applyFont="1" applyFill="1" applyBorder="1" applyAlignment="1">
      <alignment vertical="center"/>
    </xf>
    <xf numFmtId="0" fontId="11" fillId="12" borderId="35" xfId="0" applyFont="1" applyFill="1" applyBorder="1" applyAlignment="1">
      <alignment horizontal="center" vertical="center" wrapText="1"/>
    </xf>
    <xf numFmtId="0" fontId="11" fillId="12" borderId="36" xfId="0" applyFont="1" applyFill="1" applyBorder="1" applyAlignment="1">
      <alignment horizontal="center" vertical="center" wrapText="1"/>
    </xf>
    <xf numFmtId="0" fontId="11" fillId="14" borderId="37" xfId="0" applyFont="1" applyFill="1" applyBorder="1" applyAlignment="1">
      <alignment horizontal="center" vertical="center" wrapText="1"/>
    </xf>
    <xf numFmtId="0" fontId="11" fillId="14" borderId="40" xfId="0" applyFont="1" applyFill="1" applyBorder="1" applyAlignment="1">
      <alignment horizontal="center" vertical="center" wrapText="1"/>
    </xf>
    <xf numFmtId="0" fontId="7" fillId="0" borderId="44" xfId="2" applyFont="1" applyBorder="1" applyAlignment="1">
      <alignment horizontal="center" vertical="center" wrapText="1"/>
    </xf>
    <xf numFmtId="0" fontId="7" fillId="0" borderId="45" xfId="2" applyFont="1" applyBorder="1" applyAlignment="1">
      <alignment horizontal="center" vertical="center" wrapText="1"/>
    </xf>
    <xf numFmtId="0" fontId="7" fillId="0" borderId="46" xfId="2" applyFont="1" applyBorder="1" applyAlignment="1">
      <alignment horizontal="center" vertical="center" wrapText="1"/>
    </xf>
    <xf numFmtId="0" fontId="7" fillId="0" borderId="47" xfId="2" applyFont="1" applyBorder="1" applyAlignment="1">
      <alignment horizontal="center" vertical="center" wrapText="1"/>
    </xf>
    <xf numFmtId="0" fontId="7" fillId="0" borderId="48" xfId="0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7" fillId="0" borderId="51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53" xfId="0" applyFont="1" applyBorder="1" applyAlignment="1">
      <alignment vertical="center"/>
    </xf>
    <xf numFmtId="0" fontId="7" fillId="0" borderId="54" xfId="0" applyFont="1" applyBorder="1" applyAlignment="1">
      <alignment vertical="center"/>
    </xf>
    <xf numFmtId="164" fontId="7" fillId="4" borderId="19" xfId="2" applyNumberFormat="1" applyFont="1" applyFill="1" applyBorder="1" applyAlignment="1">
      <alignment horizontal="right" vertical="center"/>
    </xf>
    <xf numFmtId="44" fontId="7" fillId="0" borderId="19" xfId="1" applyFont="1" applyFill="1" applyBorder="1" applyAlignment="1">
      <alignment horizontal="right" vertical="center"/>
    </xf>
    <xf numFmtId="0" fontId="7" fillId="0" borderId="8" xfId="2" applyFont="1" applyBorder="1" applyAlignment="1">
      <alignment horizontal="center" vertical="center" wrapText="1"/>
    </xf>
    <xf numFmtId="0" fontId="15" fillId="12" borderId="31" xfId="0" applyFont="1" applyFill="1" applyBorder="1" applyAlignment="1">
      <alignment vertical="center"/>
    </xf>
    <xf numFmtId="0" fontId="15" fillId="12" borderId="32" xfId="0" applyFont="1" applyFill="1" applyBorder="1" applyAlignment="1">
      <alignment vertical="center"/>
    </xf>
    <xf numFmtId="0" fontId="15" fillId="14" borderId="42" xfId="0" applyFont="1" applyFill="1" applyBorder="1" applyAlignment="1">
      <alignment vertical="center"/>
    </xf>
    <xf numFmtId="0" fontId="15" fillId="14" borderId="43" xfId="0" applyFont="1" applyFill="1" applyBorder="1" applyAlignment="1">
      <alignment vertical="center"/>
    </xf>
    <xf numFmtId="0" fontId="15" fillId="14" borderId="31" xfId="0" applyFont="1" applyFill="1" applyBorder="1" applyAlignment="1">
      <alignment vertical="center"/>
    </xf>
    <xf numFmtId="0" fontId="15" fillId="14" borderId="32" xfId="0" applyFont="1" applyFill="1" applyBorder="1" applyAlignment="1">
      <alignment vertical="center"/>
    </xf>
    <xf numFmtId="0" fontId="15" fillId="14" borderId="33" xfId="0" applyFont="1" applyFill="1" applyBorder="1" applyAlignment="1">
      <alignment vertical="center"/>
    </xf>
    <xf numFmtId="0" fontId="15" fillId="14" borderId="34" xfId="0" applyFont="1" applyFill="1" applyBorder="1" applyAlignment="1">
      <alignment vertical="center"/>
    </xf>
    <xf numFmtId="0" fontId="9" fillId="12" borderId="33" xfId="0" applyFont="1" applyFill="1" applyBorder="1" applyAlignment="1">
      <alignment vertical="center"/>
    </xf>
    <xf numFmtId="0" fontId="9" fillId="12" borderId="34" xfId="0" applyFont="1" applyFill="1" applyBorder="1" applyAlignment="1">
      <alignment vertical="center"/>
    </xf>
    <xf numFmtId="0" fontId="9" fillId="12" borderId="8" xfId="0" applyFont="1" applyFill="1" applyBorder="1" applyAlignment="1">
      <alignment vertical="center"/>
    </xf>
    <xf numFmtId="0" fontId="9" fillId="12" borderId="18" xfId="0" applyFont="1" applyFill="1" applyBorder="1" applyAlignment="1">
      <alignment vertical="center"/>
    </xf>
    <xf numFmtId="0" fontId="9" fillId="14" borderId="33" xfId="0" applyFont="1" applyFill="1" applyBorder="1" applyAlignment="1">
      <alignment vertical="center"/>
    </xf>
    <xf numFmtId="0" fontId="9" fillId="14" borderId="34" xfId="0" applyFont="1" applyFill="1" applyBorder="1" applyAlignment="1">
      <alignment vertical="center"/>
    </xf>
    <xf numFmtId="0" fontId="9" fillId="12" borderId="31" xfId="0" applyFont="1" applyFill="1" applyBorder="1" applyAlignment="1">
      <alignment vertical="center"/>
    </xf>
    <xf numFmtId="0" fontId="9" fillId="12" borderId="32" xfId="0" applyFont="1" applyFill="1" applyBorder="1" applyAlignment="1">
      <alignment vertical="center"/>
    </xf>
    <xf numFmtId="0" fontId="9" fillId="12" borderId="43" xfId="0" applyFont="1" applyFill="1" applyBorder="1" applyAlignment="1">
      <alignment vertical="center"/>
    </xf>
    <xf numFmtId="0" fontId="9" fillId="12" borderId="42" xfId="0" applyFont="1" applyFill="1" applyBorder="1" applyAlignment="1">
      <alignment vertical="center"/>
    </xf>
    <xf numFmtId="0" fontId="9" fillId="14" borderId="31" xfId="0" applyFont="1" applyFill="1" applyBorder="1" applyAlignment="1">
      <alignment vertical="center"/>
    </xf>
    <xf numFmtId="0" fontId="9" fillId="14" borderId="32" xfId="0" applyFont="1" applyFill="1" applyBorder="1" applyAlignment="1">
      <alignment vertical="center"/>
    </xf>
    <xf numFmtId="0" fontId="7" fillId="0" borderId="57" xfId="2" applyFont="1" applyBorder="1" applyAlignment="1">
      <alignment horizontal="center" vertical="center" wrapText="1"/>
    </xf>
    <xf numFmtId="0" fontId="7" fillId="0" borderId="58" xfId="2" applyFont="1" applyBorder="1" applyAlignment="1">
      <alignment horizontal="center" vertical="center" wrapText="1"/>
    </xf>
    <xf numFmtId="164" fontId="7" fillId="4" borderId="8" xfId="2" applyNumberFormat="1" applyFont="1" applyFill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164" fontId="7" fillId="12" borderId="61" xfId="0" applyNumberFormat="1" applyFont="1" applyFill="1" applyBorder="1" applyAlignment="1">
      <alignment vertical="center"/>
    </xf>
    <xf numFmtId="44" fontId="7" fillId="4" borderId="62" xfId="2" applyNumberFormat="1" applyFont="1" applyFill="1" applyBorder="1" applyAlignment="1">
      <alignment horizontal="left" vertical="center"/>
    </xf>
    <xf numFmtId="9" fontId="7" fillId="4" borderId="46" xfId="3" applyFont="1" applyFill="1" applyBorder="1" applyAlignment="1">
      <alignment horizontal="right" vertical="center"/>
    </xf>
    <xf numFmtId="9" fontId="7" fillId="4" borderId="63" xfId="3" applyFont="1" applyFill="1" applyBorder="1" applyAlignment="1">
      <alignment horizontal="right" vertical="center"/>
    </xf>
    <xf numFmtId="0" fontId="7" fillId="0" borderId="19" xfId="2" applyFont="1" applyBorder="1" applyAlignment="1">
      <alignment horizontal="left" vertical="center" wrapText="1"/>
    </xf>
    <xf numFmtId="164" fontId="7" fillId="4" borderId="8" xfId="1" applyNumberFormat="1" applyFont="1" applyFill="1" applyBorder="1" applyAlignment="1">
      <alignment horizontal="right" vertical="center"/>
    </xf>
    <xf numFmtId="164" fontId="7" fillId="4" borderId="64" xfId="1" applyNumberFormat="1" applyFont="1" applyFill="1" applyBorder="1" applyAlignment="1">
      <alignment horizontal="right" vertical="center"/>
    </xf>
    <xf numFmtId="0" fontId="7" fillId="0" borderId="20" xfId="2" applyFont="1" applyBorder="1" applyAlignment="1">
      <alignment horizontal="center" vertical="center" wrapText="1"/>
    </xf>
    <xf numFmtId="0" fontId="7" fillId="4" borderId="21" xfId="2" applyFont="1" applyFill="1" applyBorder="1" applyAlignment="1">
      <alignment horizontal="center" vertical="center" wrapText="1"/>
    </xf>
    <xf numFmtId="164" fontId="7" fillId="4" borderId="21" xfId="2" applyNumberFormat="1" applyFont="1" applyFill="1" applyBorder="1" applyAlignment="1">
      <alignment horizontal="right" vertical="center"/>
    </xf>
    <xf numFmtId="4" fontId="7" fillId="0" borderId="21" xfId="2" applyNumberFormat="1" applyFont="1" applyBorder="1" applyAlignment="1">
      <alignment horizontal="center" vertical="center"/>
    </xf>
    <xf numFmtId="164" fontId="7" fillId="4" borderId="64" xfId="2" applyNumberFormat="1" applyFont="1" applyFill="1" applyBorder="1" applyAlignment="1">
      <alignment horizontal="right" vertical="center"/>
    </xf>
    <xf numFmtId="0" fontId="2" fillId="5" borderId="22" xfId="2" applyFont="1" applyFill="1" applyBorder="1" applyAlignment="1">
      <alignment vertical="center" wrapText="1"/>
    </xf>
    <xf numFmtId="0" fontId="2" fillId="5" borderId="23" xfId="2" applyFont="1" applyFill="1" applyBorder="1" applyAlignment="1">
      <alignment horizontal="center" vertical="center" wrapText="1"/>
    </xf>
    <xf numFmtId="0" fontId="2" fillId="5" borderId="55" xfId="2" applyFont="1" applyFill="1" applyBorder="1" applyAlignment="1">
      <alignment horizontal="center" vertical="center" wrapText="1"/>
    </xf>
    <xf numFmtId="0" fontId="2" fillId="5" borderId="56" xfId="2" applyFont="1" applyFill="1" applyBorder="1" applyAlignment="1">
      <alignment horizontal="center" vertical="center" wrapText="1"/>
    </xf>
    <xf numFmtId="0" fontId="2" fillId="5" borderId="24" xfId="2" applyFont="1" applyFill="1" applyBorder="1" applyAlignment="1">
      <alignment horizontal="center" vertical="center" wrapText="1"/>
    </xf>
    <xf numFmtId="0" fontId="7" fillId="4" borderId="65" xfId="2" applyFont="1" applyFill="1" applyBorder="1" applyAlignment="1">
      <alignment horizontal="center" vertical="center" wrapText="1"/>
    </xf>
    <xf numFmtId="0" fontId="7" fillId="0" borderId="59" xfId="2" applyFont="1" applyBorder="1" applyAlignment="1">
      <alignment horizontal="center" vertical="center" wrapText="1"/>
    </xf>
    <xf numFmtId="0" fontId="7" fillId="0" borderId="67" xfId="2" applyFont="1" applyBorder="1" applyAlignment="1">
      <alignment horizontal="center" vertical="center" wrapText="1"/>
    </xf>
    <xf numFmtId="0" fontId="2" fillId="5" borderId="68" xfId="2" applyFont="1" applyFill="1" applyBorder="1" applyAlignment="1">
      <alignment horizontal="center" vertical="center" wrapText="1"/>
    </xf>
    <xf numFmtId="0" fontId="2" fillId="5" borderId="69" xfId="2" applyFont="1" applyFill="1" applyBorder="1" applyAlignment="1">
      <alignment horizontal="center" vertical="center" wrapText="1"/>
    </xf>
    <xf numFmtId="164" fontId="7" fillId="4" borderId="19" xfId="2" applyNumberFormat="1" applyFont="1" applyFill="1" applyBorder="1" applyAlignment="1">
      <alignment horizontal="center" vertical="center" wrapText="1"/>
    </xf>
    <xf numFmtId="164" fontId="7" fillId="4" borderId="59" xfId="2" applyNumberFormat="1" applyFont="1" applyFill="1" applyBorder="1" applyAlignment="1">
      <alignment horizontal="center" vertical="center" wrapText="1"/>
    </xf>
    <xf numFmtId="0" fontId="7" fillId="4" borderId="70" xfId="2" applyFont="1" applyFill="1" applyBorder="1" applyAlignment="1">
      <alignment horizontal="center" vertical="center" wrapText="1"/>
    </xf>
    <xf numFmtId="0" fontId="7" fillId="4" borderId="71" xfId="2" applyFont="1" applyFill="1" applyBorder="1" applyAlignment="1">
      <alignment horizontal="center" vertical="center" wrapText="1"/>
    </xf>
    <xf numFmtId="164" fontId="7" fillId="4" borderId="46" xfId="2" applyNumberFormat="1" applyFont="1" applyFill="1" applyBorder="1" applyAlignment="1">
      <alignment horizontal="center" vertical="center" wrapText="1"/>
    </xf>
    <xf numFmtId="0" fontId="2" fillId="5" borderId="72" xfId="2" applyFont="1" applyFill="1" applyBorder="1" applyAlignment="1">
      <alignment horizontal="center" vertical="center" wrapText="1"/>
    </xf>
    <xf numFmtId="0" fontId="2" fillId="5" borderId="73" xfId="2" applyFont="1" applyFill="1" applyBorder="1" applyAlignment="1">
      <alignment horizontal="center" vertical="center" wrapText="1"/>
    </xf>
    <xf numFmtId="44" fontId="7" fillId="4" borderId="19" xfId="2" applyNumberFormat="1" applyFont="1" applyFill="1" applyBorder="1" applyAlignment="1">
      <alignment horizontal="left" vertical="center"/>
    </xf>
    <xf numFmtId="164" fontId="7" fillId="0" borderId="52" xfId="0" applyNumberFormat="1" applyFont="1" applyBorder="1" applyAlignment="1">
      <alignment vertical="center"/>
    </xf>
    <xf numFmtId="164" fontId="7" fillId="10" borderId="60" xfId="0" applyNumberFormat="1" applyFont="1" applyFill="1" applyBorder="1" applyAlignment="1">
      <alignment vertical="center"/>
    </xf>
    <xf numFmtId="164" fontId="7" fillId="10" borderId="50" xfId="0" applyNumberFormat="1" applyFont="1" applyFill="1" applyBorder="1" applyAlignment="1">
      <alignment vertical="center"/>
    </xf>
    <xf numFmtId="0" fontId="0" fillId="0" borderId="66" xfId="0" applyBorder="1"/>
    <xf numFmtId="0" fontId="0" fillId="0" borderId="18" xfId="0" applyBorder="1"/>
    <xf numFmtId="0" fontId="0" fillId="0" borderId="74" xfId="0" applyBorder="1"/>
    <xf numFmtId="0" fontId="7" fillId="0" borderId="75" xfId="0" applyFont="1" applyBorder="1" applyAlignment="1">
      <alignment vertical="center"/>
    </xf>
    <xf numFmtId="0" fontId="1" fillId="10" borderId="76" xfId="0" applyFont="1" applyFill="1" applyBorder="1" applyAlignment="1">
      <alignment vertical="center"/>
    </xf>
    <xf numFmtId="0" fontId="1" fillId="0" borderId="76" xfId="0" applyFont="1" applyBorder="1" applyAlignment="1">
      <alignment vertical="center"/>
    </xf>
    <xf numFmtId="0" fontId="1" fillId="4" borderId="76" xfId="0" applyFont="1" applyFill="1" applyBorder="1" applyAlignment="1">
      <alignment vertical="center"/>
    </xf>
    <xf numFmtId="0" fontId="1" fillId="15" borderId="76" xfId="0" applyFont="1" applyFill="1" applyBorder="1" applyAlignment="1">
      <alignment vertical="center"/>
    </xf>
    <xf numFmtId="0" fontId="1" fillId="13" borderId="76" xfId="0" applyFont="1" applyFill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9" fillId="10" borderId="20" xfId="2" applyFont="1" applyFill="1" applyBorder="1" applyAlignment="1">
      <alignment horizontal="center" vertical="center" wrapText="1"/>
    </xf>
    <xf numFmtId="0" fontId="19" fillId="10" borderId="21" xfId="2" applyFont="1" applyFill="1" applyBorder="1" applyAlignment="1">
      <alignment horizontal="left" vertical="center" wrapText="1"/>
    </xf>
    <xf numFmtId="0" fontId="19" fillId="10" borderId="18" xfId="2" applyFont="1" applyFill="1" applyBorder="1" applyAlignment="1">
      <alignment horizontal="center" vertical="center" wrapText="1"/>
    </xf>
    <xf numFmtId="0" fontId="19" fillId="10" borderId="19" xfId="2" applyFont="1" applyFill="1" applyBorder="1" applyAlignment="1">
      <alignment horizontal="left" vertical="center" wrapText="1"/>
    </xf>
    <xf numFmtId="164" fontId="19" fillId="10" borderId="21" xfId="1" applyNumberFormat="1" applyFont="1" applyFill="1" applyBorder="1" applyAlignment="1">
      <alignment horizontal="right" vertical="center"/>
    </xf>
    <xf numFmtId="0" fontId="19" fillId="10" borderId="64" xfId="2" applyFont="1" applyFill="1" applyBorder="1" applyAlignment="1">
      <alignment horizontal="center" vertical="center" wrapText="1"/>
    </xf>
    <xf numFmtId="164" fontId="19" fillId="10" borderId="19" xfId="1" applyNumberFormat="1" applyFont="1" applyFill="1" applyBorder="1" applyAlignment="1">
      <alignment horizontal="right" vertical="center"/>
    </xf>
    <xf numFmtId="0" fontId="19" fillId="10" borderId="8" xfId="2" applyFont="1" applyFill="1" applyBorder="1" applyAlignment="1">
      <alignment horizontal="center" vertical="center" wrapText="1"/>
    </xf>
    <xf numFmtId="44" fontId="19" fillId="10" borderId="19" xfId="1" applyFont="1" applyFill="1" applyBorder="1" applyAlignment="1">
      <alignment horizontal="right" vertical="center"/>
    </xf>
    <xf numFmtId="0" fontId="16" fillId="10" borderId="25" xfId="0" applyFont="1" applyFill="1" applyBorder="1" applyAlignment="1">
      <alignment horizontal="center" vertical="center" wrapText="1"/>
    </xf>
    <xf numFmtId="0" fontId="11" fillId="10" borderId="28" xfId="0" applyFont="1" applyFill="1" applyBorder="1" applyAlignment="1">
      <alignment horizontal="center" vertical="center" wrapText="1"/>
    </xf>
    <xf numFmtId="0" fontId="10" fillId="10" borderId="28" xfId="0" applyFont="1" applyFill="1" applyBorder="1" applyAlignment="1">
      <alignment horizontal="center" vertical="center"/>
    </xf>
    <xf numFmtId="0" fontId="10" fillId="10" borderId="28" xfId="0" applyFont="1" applyFill="1" applyBorder="1" applyAlignment="1">
      <alignment horizontal="center" vertical="center" wrapText="1"/>
    </xf>
    <xf numFmtId="0" fontId="11" fillId="10" borderId="27" xfId="0" applyFont="1" applyFill="1" applyBorder="1" applyAlignment="1">
      <alignment horizontal="center" vertical="center" wrapText="1"/>
    </xf>
    <xf numFmtId="0" fontId="21" fillId="11" borderId="30" xfId="0" applyFont="1" applyFill="1" applyBorder="1" applyAlignment="1">
      <alignment horizontal="center" vertical="center" wrapText="1"/>
    </xf>
    <xf numFmtId="0" fontId="20" fillId="11" borderId="28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center" vertical="center" wrapText="1"/>
    </xf>
    <xf numFmtId="0" fontId="22" fillId="11" borderId="4" xfId="0" applyFont="1" applyFill="1" applyBorder="1" applyAlignment="1">
      <alignment horizontal="center" vertical="center"/>
    </xf>
    <xf numFmtId="0" fontId="23" fillId="11" borderId="30" xfId="0" applyFont="1" applyFill="1" applyBorder="1" applyAlignment="1">
      <alignment horizontal="center" vertical="center" wrapText="1"/>
    </xf>
    <xf numFmtId="0" fontId="24" fillId="11" borderId="28" xfId="0" applyFont="1" applyFill="1" applyBorder="1" applyAlignment="1">
      <alignment horizontal="center" vertical="center" wrapText="1"/>
    </xf>
    <xf numFmtId="0" fontId="11" fillId="10" borderId="55" xfId="0" applyFont="1" applyFill="1" applyBorder="1" applyAlignment="1">
      <alignment horizontal="center" vertical="center" wrapText="1"/>
    </xf>
    <xf numFmtId="0" fontId="10" fillId="11" borderId="0" xfId="0" applyFont="1" applyFill="1" applyAlignment="1">
      <alignment horizontal="center" vertical="center" wrapText="1"/>
    </xf>
    <xf numFmtId="0" fontId="10" fillId="11" borderId="7" xfId="0" applyFont="1" applyFill="1" applyBorder="1" applyAlignment="1">
      <alignment horizontal="center" vertical="center" wrapText="1"/>
    </xf>
    <xf numFmtId="0" fontId="11" fillId="11" borderId="0" xfId="0" applyFont="1" applyFill="1" applyAlignment="1">
      <alignment horizontal="center" vertical="center" wrapText="1"/>
    </xf>
    <xf numFmtId="0" fontId="11" fillId="8" borderId="22" xfId="0" applyFont="1" applyFill="1" applyBorder="1" applyAlignment="1">
      <alignment vertical="center" wrapText="1"/>
    </xf>
    <xf numFmtId="0" fontId="11" fillId="8" borderId="24" xfId="0" applyFont="1" applyFill="1" applyBorder="1" applyAlignment="1">
      <alignment vertical="center" wrapText="1"/>
    </xf>
    <xf numFmtId="0" fontId="2" fillId="3" borderId="0" xfId="0" applyFont="1" applyFill="1" applyAlignment="1">
      <alignment horizontal="center" vertical="center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12" fillId="9" borderId="27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center" vertical="center"/>
    </xf>
    <xf numFmtId="0" fontId="12" fillId="9" borderId="26" xfId="0" applyFont="1" applyFill="1" applyBorder="1" applyAlignment="1">
      <alignment horizontal="center" vertical="center"/>
    </xf>
    <xf numFmtId="0" fontId="12" fillId="9" borderId="5" xfId="0" applyFont="1" applyFill="1" applyBorder="1" applyAlignment="1">
      <alignment horizontal="center" vertical="center"/>
    </xf>
    <xf numFmtId="0" fontId="12" fillId="9" borderId="6" xfId="0" applyFont="1" applyFill="1" applyBorder="1" applyAlignment="1">
      <alignment horizontal="center" vertical="center"/>
    </xf>
    <xf numFmtId="0" fontId="12" fillId="9" borderId="27" xfId="0" applyFont="1" applyFill="1" applyBorder="1" applyAlignment="1">
      <alignment horizontal="center" vertical="center"/>
    </xf>
    <xf numFmtId="0" fontId="13" fillId="13" borderId="38" xfId="0" applyFont="1" applyFill="1" applyBorder="1" applyAlignment="1">
      <alignment horizontal="center" vertical="center"/>
    </xf>
    <xf numFmtId="0" fontId="13" fillId="13" borderId="39" xfId="0" applyFont="1" applyFill="1" applyBorder="1" applyAlignment="1">
      <alignment horizontal="center" vertical="center"/>
    </xf>
    <xf numFmtId="0" fontId="13" fillId="13" borderId="41" xfId="0" applyFont="1" applyFill="1" applyBorder="1" applyAlignment="1">
      <alignment horizontal="center" vertical="center"/>
    </xf>
    <xf numFmtId="0" fontId="17" fillId="12" borderId="31" xfId="0" applyFont="1" applyFill="1" applyBorder="1" applyAlignment="1">
      <alignment horizontal="center" vertical="center"/>
    </xf>
    <xf numFmtId="0" fontId="17" fillId="12" borderId="32" xfId="0" applyFont="1" applyFill="1" applyBorder="1" applyAlignment="1">
      <alignment horizontal="center" vertical="center"/>
    </xf>
    <xf numFmtId="0" fontId="17" fillId="14" borderId="42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/>
    </xf>
    <xf numFmtId="0" fontId="11" fillId="6" borderId="22" xfId="0" applyFont="1" applyFill="1" applyBorder="1" applyAlignment="1">
      <alignment horizontal="center" vertical="center"/>
    </xf>
    <xf numFmtId="0" fontId="11" fillId="6" borderId="23" xfId="0" applyFont="1" applyFill="1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1" fillId="7" borderId="26" xfId="0" applyFont="1" applyFill="1" applyBorder="1" applyAlignment="1">
      <alignment horizontal="center" vertical="center" wrapText="1"/>
    </xf>
    <xf numFmtId="0" fontId="13" fillId="8" borderId="25" xfId="0" applyFont="1" applyFill="1" applyBorder="1" applyAlignment="1">
      <alignment horizontal="center" vertical="center"/>
    </xf>
    <xf numFmtId="0" fontId="13" fillId="8" borderId="26" xfId="0" applyFont="1" applyFill="1" applyBorder="1" applyAlignment="1">
      <alignment horizontal="center" vertical="center"/>
    </xf>
    <xf numFmtId="0" fontId="13" fillId="8" borderId="27" xfId="0" applyFont="1" applyFill="1" applyBorder="1" applyAlignment="1">
      <alignment horizontal="center" vertical="center"/>
    </xf>
    <xf numFmtId="0" fontId="11" fillId="8" borderId="25" xfId="0" applyFont="1" applyFill="1" applyBorder="1" applyAlignment="1">
      <alignment horizontal="center" vertical="center" wrapText="1"/>
    </xf>
    <xf numFmtId="0" fontId="11" fillId="8" borderId="26" xfId="0" applyFont="1" applyFill="1" applyBorder="1" applyAlignment="1">
      <alignment horizontal="center" vertical="center" wrapText="1"/>
    </xf>
    <xf numFmtId="0" fontId="11" fillId="8" borderId="27" xfId="0" applyFont="1" applyFill="1" applyBorder="1" applyAlignment="1">
      <alignment horizontal="center" vertical="center" wrapText="1"/>
    </xf>
    <xf numFmtId="0" fontId="25" fillId="11" borderId="25" xfId="0" applyFont="1" applyFill="1" applyBorder="1" applyAlignment="1">
      <alignment horizontal="center" vertical="center" wrapText="1"/>
    </xf>
    <xf numFmtId="0" fontId="27" fillId="11" borderId="28" xfId="0" applyFont="1" applyFill="1" applyBorder="1" applyAlignment="1">
      <alignment horizontal="center" vertical="center" wrapText="1"/>
    </xf>
    <xf numFmtId="0" fontId="27" fillId="11" borderId="26" xfId="0" applyFont="1" applyFill="1" applyBorder="1" applyAlignment="1">
      <alignment horizontal="center" vertical="center" wrapText="1"/>
    </xf>
    <xf numFmtId="0" fontId="14" fillId="11" borderId="28" xfId="0" applyFont="1" applyFill="1" applyBorder="1" applyAlignment="1">
      <alignment horizontal="center" vertical="center" wrapText="1"/>
    </xf>
    <xf numFmtId="0" fontId="28" fillId="11" borderId="26" xfId="0" applyFont="1" applyFill="1" applyBorder="1" applyAlignment="1">
      <alignment horizontal="center" vertical="center" wrapText="1"/>
    </xf>
    <xf numFmtId="0" fontId="14" fillId="11" borderId="28" xfId="0" applyFont="1" applyFill="1" applyBorder="1" applyAlignment="1">
      <alignment horizontal="center" vertical="center"/>
    </xf>
    <xf numFmtId="0" fontId="25" fillId="11" borderId="29" xfId="0" applyFont="1" applyFill="1" applyBorder="1" applyAlignment="1">
      <alignment horizontal="center" vertical="center" wrapText="1"/>
    </xf>
    <xf numFmtId="0" fontId="28" fillId="11" borderId="29" xfId="0" applyFont="1" applyFill="1" applyBorder="1" applyAlignment="1">
      <alignment horizontal="center" vertical="center" wrapText="1"/>
    </xf>
    <xf numFmtId="0" fontId="14" fillId="11" borderId="29" xfId="0" applyFont="1" applyFill="1" applyBorder="1" applyAlignment="1">
      <alignment horizontal="center" vertical="center"/>
    </xf>
    <xf numFmtId="0" fontId="25" fillId="11" borderId="30" xfId="0" applyFont="1" applyFill="1" applyBorder="1" applyAlignment="1">
      <alignment horizontal="center" vertical="center" wrapText="1"/>
    </xf>
    <xf numFmtId="0" fontId="28" fillId="11" borderId="30" xfId="0" applyFont="1" applyFill="1" applyBorder="1" applyAlignment="1">
      <alignment horizontal="center" vertical="center" wrapText="1"/>
    </xf>
    <xf numFmtId="0" fontId="14" fillId="11" borderId="30" xfId="0" applyFont="1" applyFill="1" applyBorder="1" applyAlignment="1">
      <alignment horizontal="center" vertical="center"/>
    </xf>
    <xf numFmtId="0" fontId="25" fillId="11" borderId="77" xfId="0" applyFont="1" applyFill="1" applyBorder="1" applyAlignment="1">
      <alignment horizontal="center" vertical="center" wrapText="1"/>
    </xf>
    <xf numFmtId="0" fontId="27" fillId="11" borderId="29" xfId="0" applyFont="1" applyFill="1" applyBorder="1" applyAlignment="1">
      <alignment horizontal="center" vertical="center" wrapText="1"/>
    </xf>
    <xf numFmtId="0" fontId="28" fillId="11" borderId="77" xfId="0" applyFont="1" applyFill="1" applyBorder="1" applyAlignment="1">
      <alignment horizontal="center" vertical="center" wrapText="1"/>
    </xf>
    <xf numFmtId="0" fontId="27" fillId="11" borderId="30" xfId="0" applyFont="1" applyFill="1" applyBorder="1" applyAlignment="1">
      <alignment horizontal="center" vertical="center" wrapText="1"/>
    </xf>
    <xf numFmtId="0" fontId="27" fillId="11" borderId="29" xfId="0" applyFont="1" applyFill="1" applyBorder="1" applyAlignment="1">
      <alignment horizontal="left" vertical="center" wrapText="1"/>
    </xf>
    <xf numFmtId="0" fontId="27" fillId="11" borderId="77" xfId="0" applyFont="1" applyFill="1" applyBorder="1" applyAlignment="1">
      <alignment horizontal="left" vertical="center" wrapText="1"/>
    </xf>
    <xf numFmtId="0" fontId="27" fillId="11" borderId="77" xfId="0" applyFont="1" applyFill="1" applyBorder="1" applyAlignment="1">
      <alignment horizontal="center" vertical="center" wrapText="1"/>
    </xf>
    <xf numFmtId="0" fontId="27" fillId="11" borderId="30" xfId="0" applyFont="1" applyFill="1" applyBorder="1" applyAlignment="1">
      <alignment horizontal="left" vertical="center" wrapText="1"/>
    </xf>
    <xf numFmtId="0" fontId="27" fillId="11" borderId="28" xfId="0" applyFont="1" applyFill="1" applyBorder="1" applyAlignment="1">
      <alignment horizontal="left" vertical="center" wrapText="1"/>
    </xf>
    <xf numFmtId="0" fontId="14" fillId="11" borderId="4" xfId="0" applyFont="1" applyFill="1" applyBorder="1" applyAlignment="1">
      <alignment horizontal="center" vertical="center" wrapText="1"/>
    </xf>
    <xf numFmtId="0" fontId="27" fillId="11" borderId="30" xfId="0" applyFont="1" applyFill="1" applyBorder="1" applyAlignment="1">
      <alignment horizontal="center" vertical="center" wrapText="1"/>
    </xf>
    <xf numFmtId="0" fontId="14" fillId="11" borderId="30" xfId="0" applyFont="1" applyFill="1" applyBorder="1" applyAlignment="1">
      <alignment horizontal="center" vertical="center" wrapText="1"/>
    </xf>
    <xf numFmtId="0" fontId="27" fillId="11" borderId="6" xfId="0" applyFont="1" applyFill="1" applyBorder="1" applyAlignment="1">
      <alignment horizontal="center" vertical="center" wrapText="1"/>
    </xf>
    <xf numFmtId="0" fontId="14" fillId="11" borderId="6" xfId="0" applyFont="1" applyFill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3 3" xfId="2" xr:uid="{00000000-0005-0000-0000-000002000000}"/>
    <cellStyle name="Pourcentage" xfId="3" builtinId="5"/>
  </cellStyles>
  <dxfs count="57">
    <dxf>
      <font>
        <color rgb="FF00B05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rgb="FFFFCCCC"/>
        </patternFill>
      </fill>
    </dxf>
    <dxf>
      <font>
        <color rgb="FF00B05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>
          <bgColor theme="9" tint="0.59996337778862885"/>
        </patternFill>
      </fill>
    </dxf>
    <dxf>
      <font>
        <color rgb="FF00B05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>
          <bgColor theme="9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#,##0.00\ &quot;€&quot;"/>
      <fill>
        <patternFill patternType="solid">
          <fgColor indexed="64"/>
          <bgColor theme="0" tint="-0.249977111117893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#,##0.00\ &quot;€&quot;"/>
      <fill>
        <patternFill patternType="solid">
          <fgColor indexed="64"/>
          <bgColor theme="0" tint="-0.249977111117893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#,##0.00\ &quot;€&quot;"/>
      <fill>
        <patternFill patternType="solid">
          <fgColor indexed="64"/>
          <bgColor theme="0" tint="-0.249977111117893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theme="5"/>
        </right>
        <top style="thin">
          <color indexed="64"/>
        </top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#,##0.00\ &quot;€&quot;"/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theme="5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#,##0.00\ &quot;€&quot;"/>
      <fill>
        <patternFill patternType="solid">
          <fgColor indexed="64"/>
          <bgColor theme="0" tint="-0.249977111117893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pouy\Desktop\2104%20-%20First%20N&#233;goce%20&#224;%20Fescamps\DCE%20BPU%20total%20V4%20vu%20N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U - solution des base  (2)"/>
      <sheetName val="BPU - solution des base "/>
      <sheetName val="dpgf "/>
      <sheetName val="Intervenants "/>
      <sheetName val="Cond. Transp et SUIVI EVACUATIO"/>
      <sheetName val="Filières et proximité"/>
      <sheetName val="Filières et proximité NP"/>
      <sheetName val="planning "/>
      <sheetName val="Synthèse journalière "/>
      <sheetName val="Menu déroula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H3" t="str">
            <v>Absorbant ou matériaux contenant des produits halogénés</v>
          </cell>
        </row>
        <row r="4">
          <cell r="H4" t="str">
            <v>Absorbants ou matériaux contenant des produits acides ou alcalins</v>
          </cell>
        </row>
        <row r="5">
          <cell r="D5" t="str">
            <v>Grands conditionnements (fûts 200 l, cubitainers, big bags etc.)</v>
          </cell>
          <cell r="H5" t="str">
            <v>Acides et bases organiques</v>
          </cell>
        </row>
        <row r="6">
          <cell r="D6" t="str">
            <v>Petits conditionnements (bidons etc.)</v>
          </cell>
          <cell r="H6" t="str">
            <v>Acides liquides minéraux  toxiques et/ou oxydants</v>
          </cell>
        </row>
        <row r="7">
          <cell r="D7" t="str">
            <v>Vrac (benne, citerne)</v>
          </cell>
          <cell r="H7" t="str">
            <v>Acides liquides minéraux non toxiques et oxydants</v>
          </cell>
        </row>
        <row r="8">
          <cell r="D8" t="str">
            <v>autres</v>
          </cell>
          <cell r="H8" t="str">
            <v>Aérosols</v>
          </cell>
        </row>
        <row r="9">
          <cell r="H9" t="str">
            <v>Amiante libre, amiante friable</v>
          </cell>
        </row>
        <row r="10">
          <cell r="H10" t="str">
            <v xml:space="preserve">Amiante liée (non friable) en matrice non inerte </v>
          </cell>
        </row>
        <row r="11">
          <cell r="H11" t="str">
            <v>Amiante-ciment</v>
          </cell>
        </row>
        <row r="12">
          <cell r="H12" t="str">
            <v>Autres déchets minéraux/salins solides</v>
          </cell>
        </row>
        <row r="13">
          <cell r="H13" t="str">
            <v>Base liquides minérales toxiques et oxydantes</v>
          </cell>
        </row>
        <row r="14">
          <cell r="H14" t="str">
            <v>Bases liquides minérales non toxiques et oxydantes</v>
          </cell>
        </row>
        <row r="15">
          <cell r="H15" t="str">
            <v>Batteries</v>
          </cell>
        </row>
        <row r="16">
          <cell r="H16" t="str">
            <v>Boues minérales  toxiques et/ou oxydantes</v>
          </cell>
        </row>
        <row r="17">
          <cell r="H17" t="str">
            <v>Boues minérales non toxiques et oxydantes</v>
          </cell>
        </row>
        <row r="18">
          <cell r="H18" t="str">
            <v>Bouteilles de gaz (acétylène)</v>
          </cell>
        </row>
        <row r="19">
          <cell r="H19" t="str">
            <v>Bouteilles de gaz (gaz de l'air)</v>
          </cell>
        </row>
        <row r="20">
          <cell r="H20" t="str">
            <v>Bouteilles de gaz (inflammable non toxique hors acétylène)</v>
          </cell>
        </row>
        <row r="21">
          <cell r="H21" t="str">
            <v>Bouteilles de gaz (minéral toxique)</v>
          </cell>
        </row>
        <row r="22">
          <cell r="H22" t="str">
            <v>Bouteilles de gaz (organique toxique)</v>
          </cell>
        </row>
        <row r="23">
          <cell r="H23" t="str">
            <v>Bouteilles de gaz (oxydant)</v>
          </cell>
        </row>
        <row r="24">
          <cell r="H24" t="str">
            <v>Bouteilles de gaz inconnu</v>
          </cell>
        </row>
        <row r="25">
          <cell r="H25" t="str">
            <v>Bouteilles de résine</v>
          </cell>
        </row>
        <row r="26">
          <cell r="H26" t="str">
            <v>Brai fond de cuve fuel lourd (&lt; ou = 1 % S)</v>
          </cell>
        </row>
        <row r="27">
          <cell r="H27" t="str">
            <v>Brai fond de cuve fuel lourd (&gt;1% S) prix supplémentaire par tranche de 1% de S</v>
          </cell>
        </row>
        <row r="28">
          <cell r="H28" t="str">
            <v>Condensateur au PCB</v>
          </cell>
        </row>
        <row r="29">
          <cell r="H29" t="str">
            <v>Déchets contenant de l'arsenic</v>
          </cell>
        </row>
        <row r="30">
          <cell r="H30" t="str">
            <v>Déchets contenant du cyanure</v>
          </cell>
        </row>
        <row r="31">
          <cell r="H31" t="str">
            <v>Déchets contenant du mercure</v>
          </cell>
        </row>
        <row r="32">
          <cell r="H32" t="str">
            <v>Déchets d'activités de soins à risques infectieux</v>
          </cell>
        </row>
        <row r="33">
          <cell r="H33" t="str">
            <v>Déchets inertes non pollués</v>
          </cell>
        </row>
        <row r="34">
          <cell r="H34" t="str">
            <v>Déchets non valorisables (déchets non dangereux)</v>
          </cell>
        </row>
        <row r="35">
          <cell r="H35" t="str">
            <v>Déchets solides contenant des PCB</v>
          </cell>
        </row>
        <row r="36">
          <cell r="H36" t="str">
            <v>Déchets valorisables (déchets non dangereux)</v>
          </cell>
        </row>
        <row r="37">
          <cell r="H37" t="str">
            <v>DEEE</v>
          </cell>
        </row>
        <row r="38">
          <cell r="H38" t="str">
            <v>Effluent contenant des PCB</v>
          </cell>
        </row>
        <row r="39">
          <cell r="H39" t="str">
            <v>Eléments de transformateur souillés de fluide diélectrique</v>
          </cell>
        </row>
        <row r="40">
          <cell r="H40" t="str">
            <v>Eléments de transformateur souillés de PCB</v>
          </cell>
        </row>
        <row r="41">
          <cell r="H41" t="str">
            <v>Emballages, consommables, et autres déchets souillés par des substances dangereuses</v>
          </cell>
        </row>
        <row r="42">
          <cell r="H42" t="str">
            <v>Extincteurs halons</v>
          </cell>
        </row>
        <row r="43">
          <cell r="H43" t="str">
            <v>Extincteurs hors halons</v>
          </cell>
        </row>
        <row r="44">
          <cell r="H44" t="str">
            <v>Fluide de coupe, émulsion eau/hydrocarbures</v>
          </cell>
        </row>
        <row r="45">
          <cell r="H45" t="str">
            <v>Fluide diélectrique et huiles contaminées (&gt;50 ppm)</v>
          </cell>
        </row>
        <row r="46">
          <cell r="H46" t="str">
            <v>Fuel domestique (&lt; ou = 1% S)</v>
          </cell>
        </row>
        <row r="47">
          <cell r="H47" t="str">
            <v>Fuel domestique (&gt;1% S) prix supplémentaire par tranche de 1% de S</v>
          </cell>
        </row>
        <row r="48">
          <cell r="H48" t="str">
            <v>Fuel lourd (&lt; ou = 1% S)</v>
          </cell>
        </row>
        <row r="49">
          <cell r="H49" t="str">
            <v>Fuel lourd (&gt;1% S) prix supplémentaire par tranche de 1% de S</v>
          </cell>
        </row>
        <row r="50">
          <cell r="H50" t="str">
            <v>goudrons sulfuriques</v>
          </cell>
        </row>
        <row r="51">
          <cell r="H51" t="str">
            <v>Gravats, déblais</v>
          </cell>
        </row>
        <row r="52">
          <cell r="H52" t="str">
            <v>Huiles claires</v>
          </cell>
        </row>
        <row r="53">
          <cell r="H53" t="str">
            <v>Huiles noires</v>
          </cell>
        </row>
        <row r="54">
          <cell r="H54" t="str">
            <v>Liquides organiques halogénés  PCI &lt; ou = 6000 (1%&lt; ou = halogènes&lt;20%)</v>
          </cell>
        </row>
        <row r="55">
          <cell r="H55" t="str">
            <v>Liquides organiques halogénés  PCI&lt; ou = 6000 (20%&lt; ou = halogènes&lt;40%)</v>
          </cell>
        </row>
        <row r="56">
          <cell r="H56" t="str">
            <v>Liquides organiques halogénés  PCI&lt; ou = 6000 (&gt; ou =40% halogènes)</v>
          </cell>
        </row>
        <row r="57">
          <cell r="H57" t="str">
            <v>Liquides organiques non halogénés  PCI&lt; ou = 6000 (&lt; 1% halogènes et soufre)</v>
          </cell>
        </row>
        <row r="58">
          <cell r="H58" t="str">
            <v xml:space="preserve">Liquides organiques polymérisables </v>
          </cell>
        </row>
        <row r="59">
          <cell r="H59" t="str">
            <v>Liquides organiques soufrés  PCI&lt; ou = 6000 (soufré ≤ 5%)</v>
          </cell>
        </row>
        <row r="60">
          <cell r="H60" t="str">
            <v>Liquides organiques soufrés  PCI&lt; ou = 6000 (tranche de 5% au-dessus de 5%)</v>
          </cell>
        </row>
        <row r="61">
          <cell r="H61" t="str">
            <v>Métaux (déchets non dangereux)</v>
          </cell>
        </row>
        <row r="62">
          <cell r="H62" t="str">
            <v>Pâteux organiques halogénés (&gt; ou = 40 % d'halogènes)</v>
          </cell>
        </row>
        <row r="63">
          <cell r="H63" t="str">
            <v>Pâteux organiques halogénés (1%&lt; ou = halogènes&lt;20%)</v>
          </cell>
        </row>
        <row r="64">
          <cell r="H64" t="str">
            <v>Pâteux organiques halogénés (20%&lt; ou = halogènes&lt;40%)</v>
          </cell>
        </row>
        <row r="65">
          <cell r="H65" t="str">
            <v>Pâteux organiques non halogénés  (&lt; 1% halogènes et soufre)</v>
          </cell>
        </row>
        <row r="66">
          <cell r="H66" t="str">
            <v>Pâteux organiques soufrés – soufre  ≤ 5%)</v>
          </cell>
        </row>
        <row r="67">
          <cell r="H67" t="str">
            <v>Pâteux organiques soufrés (tranche de 5% au-dessus de 5%)</v>
          </cell>
        </row>
        <row r="68">
          <cell r="H68" t="str">
            <v>Piles autres que lithium</v>
          </cell>
        </row>
        <row r="69">
          <cell r="H69" t="str">
            <v>Piles lithium</v>
          </cell>
        </row>
        <row r="70">
          <cell r="H70" t="str">
            <v>Pneumatiques (déchets non dangereux)</v>
          </cell>
        </row>
        <row r="71">
          <cell r="H71" t="str">
            <v>Produits chimiques de laboratoires,  réactifs de traitement de surface en petits conditionnements</v>
          </cell>
        </row>
        <row r="72">
          <cell r="H72" t="str">
            <v>Solides contenant des métaux lourds autres qu'arsenic et mercure</v>
          </cell>
        </row>
        <row r="73">
          <cell r="H73" t="str">
            <v>Solides minéraux acides non toxiques et non oxydants</v>
          </cell>
        </row>
        <row r="74">
          <cell r="H74" t="str">
            <v>Solides minéraux acides non toxiques et non oxydants pulvérulents</v>
          </cell>
        </row>
        <row r="75">
          <cell r="H75" t="str">
            <v>Solides minéraux acides toxiques et/ou oxydants</v>
          </cell>
        </row>
        <row r="76">
          <cell r="H76" t="str">
            <v>Solides minéraux acides toxiques et/ou oxydants pulvérulents</v>
          </cell>
        </row>
        <row r="77">
          <cell r="H77" t="str">
            <v>Solides minéraux alcalins non toxiques</v>
          </cell>
        </row>
        <row r="78">
          <cell r="H78" t="str">
            <v>Solides minéraux alcalins non toxiques pulvérulents</v>
          </cell>
        </row>
        <row r="79">
          <cell r="H79" t="str">
            <v>Solides minéraux alcalins toxiques</v>
          </cell>
        </row>
        <row r="80">
          <cell r="H80" t="str">
            <v>Solides minéraux alcalins toxiques pulvérulents</v>
          </cell>
        </row>
        <row r="81">
          <cell r="H81" t="str">
            <v>Solides minéraux oxydants et/ou toxiques</v>
          </cell>
        </row>
        <row r="82">
          <cell r="H82" t="str">
            <v>Solides minéraux oxydants et/ou toxiques pulvérulents</v>
          </cell>
        </row>
        <row r="83">
          <cell r="H83" t="str">
            <v>Solides organiques pulvérulents halogénés (&gt; ou = 40 % d'halogènes)</v>
          </cell>
        </row>
        <row r="84">
          <cell r="H84" t="str">
            <v>Solides organiques pulvérulents halogénés (1%&lt; ou = halogènes&lt;20%)</v>
          </cell>
        </row>
        <row r="85">
          <cell r="H85" t="str">
            <v>Solides organiques pulvérulents halogénés (20%&lt; ou = halogènes&lt;40%)</v>
          </cell>
        </row>
        <row r="86">
          <cell r="H86" t="str">
            <v>Solides organiques pulvérulents non halogénés (&lt; 1% halogènes et soufre)</v>
          </cell>
        </row>
        <row r="87">
          <cell r="H87" t="str">
            <v>Solides organiques pulvérulents soufrés – soufre  ≤ 5%</v>
          </cell>
        </row>
        <row r="88">
          <cell r="H88" t="str">
            <v>Solides organiques pulvérulents soufrés (tranche de 5% au-dessus de 5%)</v>
          </cell>
        </row>
        <row r="89">
          <cell r="H89" t="str">
            <v>Solvant non halogénés et non soufrés PCI&gt;6000 (&lt; 1% halogènes et soufre)</v>
          </cell>
        </row>
        <row r="90">
          <cell r="H90" t="str">
            <v xml:space="preserve">Solvants halogénés  PCI&gt;6000 (&gt; ou = 40 % d'halogènes)                                    </v>
          </cell>
        </row>
        <row r="91">
          <cell r="H91" t="str">
            <v>Solvants halogénés  PCI&gt;6000 (1%&lt; ou = halogènes&lt;20%)</v>
          </cell>
        </row>
        <row r="92">
          <cell r="H92" t="str">
            <v xml:space="preserve">Solvants halogénés  PCI&gt;6000 (20%&lt; ou = halogènes&lt;40%)                                       </v>
          </cell>
        </row>
        <row r="93">
          <cell r="H93" t="str">
            <v>Solvants soufrés  PCI&gt;6000  ( tranche de 5% au-dessus de 5%)</v>
          </cell>
        </row>
        <row r="94">
          <cell r="H94" t="str">
            <v>Solvants soufrés  PCI&gt;6000 – soufre ≤ 5%</v>
          </cell>
        </row>
        <row r="95">
          <cell r="H95" t="str">
            <v>Tubes néons ou autres sources lumineuses</v>
          </cell>
        </row>
        <row r="96">
          <cell r="H96" t="str">
            <v>autres 1</v>
          </cell>
        </row>
        <row r="97">
          <cell r="H97" t="str">
            <v>autres 2</v>
          </cell>
        </row>
        <row r="98">
          <cell r="H98" t="str">
            <v>autres 3</v>
          </cell>
        </row>
        <row r="99">
          <cell r="H99" t="str">
            <v>autres 4</v>
          </cell>
        </row>
        <row r="100">
          <cell r="H100" t="str">
            <v>autres 5</v>
          </cell>
        </row>
        <row r="101">
          <cell r="H101" t="str">
            <v>autres 6</v>
          </cell>
        </row>
        <row r="102">
          <cell r="H102" t="str">
            <v>autres 7</v>
          </cell>
        </row>
        <row r="103">
          <cell r="H103" t="str">
            <v>autres 8</v>
          </cell>
        </row>
        <row r="104">
          <cell r="H104" t="str">
            <v>autres 9</v>
          </cell>
        </row>
        <row r="105">
          <cell r="H105" t="str">
            <v>autres 10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eau5" displayName="Tableau5" ref="A11:O28" totalsRowShown="0" headerRowDxfId="56" headerRowBorderDxfId="55" tableBorderDxfId="54" headerRowCellStyle="Normal 3 3">
  <autoFilter ref="A11:O28" xr:uid="{00000000-0009-0000-0100-000005000000}"/>
  <tableColumns count="15">
    <tableColumn id="1" xr3:uid="{00000000-0010-0000-0000-000001000000}" name="CODE PRIX" dataDxfId="53" dataCellStyle="Normal 3 3"/>
    <tableColumn id="2" xr3:uid="{00000000-0010-0000-0000-000002000000}" name="NATURE DES DECHETS" dataDxfId="52" dataCellStyle="Normal 3 3"/>
    <tableColumn id="3" xr3:uid="{00000000-0010-0000-0000-000003000000}" name="PRIX UNITAIRE_x000a_(€ H.T.)" dataDxfId="51" dataCellStyle="Monétaire"/>
    <tableColumn id="4" xr3:uid="{00000000-0010-0000-0000-000004000000}" name="QUANTITE MARCHE (T)" dataDxfId="50" dataCellStyle="Normal 3 3"/>
    <tableColumn id="5" xr3:uid="{00000000-0010-0000-0000-000005000000}" name="MONTANT MARCHE_x000a_(€ H.T.)" dataDxfId="49" dataCellStyle="Monétaire">
      <calculatedColumnFormula>D12*C12</calculatedColumnFormula>
    </tableColumn>
    <tableColumn id="6" xr3:uid="{00000000-0010-0000-0000-000006000000}" name="ACCOSTAGE DES QUANTITES (T) " dataDxfId="48" dataCellStyle="Normal 3 3">
      <calculatedColumnFormula>IF(H12&amp;I12="","",H12+I12)</calculatedColumnFormula>
    </tableColumn>
    <tableColumn id="7" xr3:uid="{00000000-0010-0000-0000-000007000000}" name="DELTA PREVISION BUDGETAIRE (€ HT)" dataDxfId="47" dataCellStyle="Normal 3 3">
      <calculatedColumnFormula>IF(H12&amp;I12="","",C12*F12-E12)</calculatedColumnFormula>
    </tableColumn>
    <tableColumn id="8" xr3:uid="{00000000-0010-0000-0000-000008000000}" name="QUANTITE TOTALE CARACTERISEE A J-1 (T)" dataDxfId="46" dataCellStyle="Normal 3 3"/>
    <tableColumn id="9" xr3:uid="{00000000-0010-0000-0000-000009000000}" name="QUANTITE CARACTERISE CE JOUR J (T)" dataDxfId="45" dataCellStyle="Normal 3 3"/>
    <tableColumn id="10" xr3:uid="{00000000-0010-0000-0000-00000A000000}" name="QUANTITE TOTALE EXPEDIEE ET AUTORISEE (T)" dataDxfId="44" dataCellStyle="Normal 3 3"/>
    <tableColumn id="11" xr3:uid="{00000000-0010-0000-0000-00000B000000}" name="QUANTITE  AU MARCHE RESTANTE A EXPEDIEE (T)" dataDxfId="43" dataCellStyle="Normal 3 3">
      <calculatedColumnFormula>D12-J12</calculatedColumnFormula>
    </tableColumn>
    <tableColumn id="12" xr3:uid="{00000000-0010-0000-0000-00000C000000}" name="MONTANT REALISE_x000a_(€ H.T.)" dataDxfId="42" dataCellStyle="Normal 3 3">
      <calculatedColumnFormula>J12*C12</calculatedColumnFormula>
    </tableColumn>
    <tableColumn id="13" xr3:uid="{00000000-0010-0000-0000-00000D000000}" name="LIGNE CLOTUREE_x000a_Oui / Non" dataDxfId="41" dataCellStyle="Normal 3 3"/>
    <tableColumn id="14" xr3:uid="{00000000-0010-0000-0000-00000E000000}" name="MONTANT PREVISIONNEL RESTANT_x000a_(€ H.T.)" dataDxfId="40" dataCellStyle="Normal 3 3">
      <calculatedColumnFormula>IF(M12="Oui", 0,C12*K12)</calculatedColumnFormula>
    </tableColumn>
    <tableColumn id="15" xr3:uid="{00000000-0010-0000-0000-00000F000000}" name="DELTA AU MARCHE_x000a_(€ H.T.)" dataDxfId="39" dataCellStyle="Normal 3 3">
      <calculatedColumnFormula>L12-E12</calculatedColumnFormula>
    </tableColumn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au1" displayName="Tableau1" ref="A4:N16" totalsRowShown="0" headerRowDxfId="38" dataDxfId="37">
  <autoFilter ref="A4:N16" xr:uid="{00000000-0009-0000-0100-000001000000}"/>
  <tableColumns count="14">
    <tableColumn id="1" xr3:uid="{00000000-0010-0000-0100-000001000000}" name="DATE EXPEDITION" dataDxfId="36"/>
    <tableColumn id="15" xr3:uid="{00000000-0010-0000-0100-00000F000000}" name="DESIGNATION DU DECHET" dataDxfId="35"/>
    <tableColumn id="16" xr3:uid="{00000000-0010-0000-0100-000010000000}" name="CODE PRIX BPU" dataDxfId="34"/>
    <tableColumn id="2" xr3:uid="{00000000-0010-0000-0100-000002000000}" name="N° BSD" dataDxfId="33"/>
    <tableColumn id="3" xr3:uid="{00000000-0010-0000-0100-000003000000}" name="N° CAP" dataDxfId="32"/>
    <tableColumn id="11" xr3:uid="{00000000-0010-0000-0100-00000B000000}" name="CODE (Dx, Rx) DE TRAITEMENT" dataDxfId="31"/>
    <tableColumn id="6" xr3:uid="{00000000-0010-0000-0100-000006000000}" name="INSTALLATION DE DESTINATION" dataDxfId="30"/>
    <tableColumn id="17" xr3:uid="{00000000-0010-0000-0100-000011000000}" name="TYPE D'INSTALLATION DE DESTINATION" dataDxfId="29"/>
    <tableColumn id="7" xr3:uid="{00000000-0010-0000-0100-000007000000}" name="NOM TRANSPORTEUR" dataDxfId="28"/>
    <tableColumn id="8" xr3:uid="{00000000-0010-0000-0100-000008000000}" name="IMMATRICULATION DU CAMION" dataDxfId="27"/>
    <tableColumn id="9" xr3:uid="{00000000-0010-0000-0100-000009000000}" name="MASSE AU CHARGEMENT (Tonne)" dataDxfId="26"/>
    <tableColumn id="10" xr3:uid="{00000000-0010-0000-0100-00000A000000}" name="MASSE A RECEPTION FILIERE (Tonne)" dataDxfId="25"/>
    <tableColumn id="12" xr3:uid="{00000000-0010-0000-0100-00000C000000}" name="NOM FILIERE DE TRAITEMENT FINAL" dataDxfId="24"/>
    <tableColumn id="13" xr3:uid="{00000000-0010-0000-0100-00000D000000}" name="TYPE DE TRAITEMENT FINAL" dataDxfId="2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au2" displayName="Tableau2" ref="B2:B31" totalsRowShown="0" headerRowDxfId="22" dataDxfId="21">
  <autoFilter ref="B2:B31" xr:uid="{00000000-0009-0000-0100-000002000000}"/>
  <tableColumns count="1">
    <tableColumn id="1" xr3:uid="{00000000-0010-0000-0200-000001000000}" name="Code de traitement des déchets" dataDxfId="2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ableau3" displayName="Tableau3" ref="D2:D19" totalsRowShown="0" headerRowDxfId="19" dataDxfId="18" tableBorderDxfId="17">
  <autoFilter ref="D2:D19" xr:uid="{00000000-0009-0000-0100-000003000000}"/>
  <tableColumns count="1">
    <tableColumn id="1" xr3:uid="{00000000-0010-0000-0300-000001000000}" name="Type de traitement 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Tableau4" displayName="Tableau4" ref="F2:F4" totalsRowShown="0" headerRowDxfId="15" dataDxfId="14">
  <autoFilter ref="F2:F4" xr:uid="{00000000-0009-0000-0100-000004000000}"/>
  <tableColumns count="1">
    <tableColumn id="1" xr3:uid="{00000000-0010-0000-0400-000001000000}" name="Oui / Non" dataDxfId="1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au6" displayName="Tableau6" ref="H2:H5" totalsRowShown="0" headerRowDxfId="12" dataDxfId="11">
  <autoFilter ref="H2:H5" xr:uid="{00000000-0009-0000-0100-000006000000}"/>
  <tableColumns count="1">
    <tableColumn id="1" xr3:uid="{00000000-0010-0000-0500-000001000000}" name="Type d'installation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28"/>
  <sheetViews>
    <sheetView zoomScaleNormal="100" workbookViewId="0">
      <pane xSplit="4" ySplit="11" topLeftCell="E18" activePane="bottomRight" state="frozen"/>
      <selection pane="topRight" activeCell="E1" sqref="E1"/>
      <selection pane="bottomLeft" activeCell="A11" sqref="A11"/>
      <selection pane="bottomRight" activeCell="B14" sqref="B14"/>
    </sheetView>
  </sheetViews>
  <sheetFormatPr baseColWidth="10" defaultColWidth="11.42578125" defaultRowHeight="12" x14ac:dyDescent="0.25"/>
  <cols>
    <col min="1" max="1" width="10.5703125" style="10" customWidth="1"/>
    <col min="2" max="2" width="40.5703125" style="10" customWidth="1"/>
    <col min="3" max="6" width="10.5703125" style="10" customWidth="1"/>
    <col min="7" max="7" width="13.85546875" style="10" customWidth="1"/>
    <col min="8" max="10" width="10.5703125" style="10" customWidth="1"/>
    <col min="11" max="11" width="10.5703125" style="11" customWidth="1"/>
    <col min="12" max="13" width="10.5703125" style="10" customWidth="1"/>
    <col min="14" max="14" width="10.5703125" style="11" customWidth="1"/>
    <col min="15" max="15" width="10.5703125" style="10" customWidth="1"/>
    <col min="16" max="16" width="13.85546875" style="10" bestFit="1" customWidth="1"/>
    <col min="17" max="17" width="4.42578125" style="10" customWidth="1"/>
    <col min="18" max="18" width="30.5703125" style="10" bestFit="1" customWidth="1"/>
    <col min="19" max="16384" width="11.42578125" style="10"/>
  </cols>
  <sheetData>
    <row r="3" spans="1:18" x14ac:dyDescent="0.25">
      <c r="A3" s="9" t="s">
        <v>124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8" ht="12.75" thickBot="1" x14ac:dyDescent="0.3">
      <c r="Q4" s="148"/>
      <c r="R4" s="149" t="s">
        <v>121</v>
      </c>
    </row>
    <row r="5" spans="1:18" ht="15" x14ac:dyDescent="0.25">
      <c r="A5" s="108" t="s">
        <v>57</v>
      </c>
      <c r="B5" s="12" t="s">
        <v>136</v>
      </c>
      <c r="C5" s="12"/>
      <c r="D5" s="12"/>
      <c r="E5" s="12"/>
      <c r="F5" s="12"/>
      <c r="G5" s="76" t="s">
        <v>109</v>
      </c>
      <c r="H5" s="77"/>
      <c r="I5" s="77"/>
      <c r="J5" s="143"/>
      <c r="K5" s="76" t="s">
        <v>110</v>
      </c>
      <c r="L5" s="77"/>
      <c r="M5" s="77"/>
      <c r="N5" s="144"/>
      <c r="O5" s="142">
        <f>SUM(E12:E28)</f>
        <v>0</v>
      </c>
      <c r="Q5" s="150"/>
      <c r="R5" s="149" t="s">
        <v>122</v>
      </c>
    </row>
    <row r="6" spans="1:18" ht="15" x14ac:dyDescent="0.25">
      <c r="A6" s="109" t="s">
        <v>58</v>
      </c>
      <c r="B6" s="13"/>
      <c r="C6" s="14"/>
      <c r="D6" s="14"/>
      <c r="E6" s="14"/>
      <c r="F6" s="14"/>
      <c r="G6" s="78" t="s">
        <v>115</v>
      </c>
      <c r="H6" s="79"/>
      <c r="I6" s="79"/>
      <c r="J6" s="141"/>
      <c r="K6" s="78" t="s">
        <v>120</v>
      </c>
      <c r="L6" s="79"/>
      <c r="M6" s="79"/>
      <c r="N6" s="145"/>
      <c r="O6" s="111">
        <f>SUM(E12:E28)+SUM(G12:G28)</f>
        <v>0</v>
      </c>
      <c r="Q6" s="151"/>
      <c r="R6" s="149" t="s">
        <v>122</v>
      </c>
    </row>
    <row r="7" spans="1:18" ht="15" x14ac:dyDescent="0.25">
      <c r="A7" s="109" t="s">
        <v>59</v>
      </c>
      <c r="B7" s="14"/>
      <c r="C7" s="14"/>
      <c r="D7" s="14"/>
      <c r="E7" s="14"/>
      <c r="F7" s="14"/>
      <c r="G7" s="78" t="s">
        <v>111</v>
      </c>
      <c r="H7" s="79"/>
      <c r="I7" s="79"/>
      <c r="J7" s="140">
        <f>J6+O7</f>
        <v>0</v>
      </c>
      <c r="K7" s="78" t="s">
        <v>114</v>
      </c>
      <c r="L7" s="79"/>
      <c r="M7" s="79"/>
      <c r="N7" s="145"/>
      <c r="O7" s="112">
        <f>O6-O5</f>
        <v>0</v>
      </c>
      <c r="Q7" s="152"/>
      <c r="R7" s="149" t="s">
        <v>122</v>
      </c>
    </row>
    <row r="8" spans="1:18" ht="15.75" thickBot="1" x14ac:dyDescent="0.3">
      <c r="A8" s="110"/>
      <c r="B8" s="15"/>
      <c r="C8" s="15"/>
      <c r="D8" s="15"/>
      <c r="E8" s="15"/>
      <c r="F8" s="15"/>
      <c r="G8" s="80" t="s">
        <v>112</v>
      </c>
      <c r="H8" s="81"/>
      <c r="I8" s="81"/>
      <c r="J8" s="113" t="e">
        <f>J7/(J5+O5)</f>
        <v>#DIV/0!</v>
      </c>
      <c r="K8" s="80" t="s">
        <v>113</v>
      </c>
      <c r="L8" s="81"/>
      <c r="M8" s="147"/>
      <c r="N8" s="146"/>
      <c r="O8" s="114" t="e">
        <f>O7/O5</f>
        <v>#DIV/0!</v>
      </c>
      <c r="Q8" s="149"/>
      <c r="R8" s="149" t="s">
        <v>123</v>
      </c>
    </row>
    <row r="10" spans="1:18" ht="12.75" thickBot="1" x14ac:dyDescent="0.3">
      <c r="A10" s="190" t="s">
        <v>71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</row>
    <row r="11" spans="1:18" s="20" customFormat="1" ht="60.75" thickBot="1" x14ac:dyDescent="0.3">
      <c r="A11" s="123" t="s">
        <v>60</v>
      </c>
      <c r="B11" s="124" t="s">
        <v>61</v>
      </c>
      <c r="C11" s="124" t="s">
        <v>64</v>
      </c>
      <c r="D11" s="125" t="s">
        <v>65</v>
      </c>
      <c r="E11" s="125" t="s">
        <v>63</v>
      </c>
      <c r="F11" s="131" t="s">
        <v>119</v>
      </c>
      <c r="G11" s="132" t="s">
        <v>116</v>
      </c>
      <c r="H11" s="138" t="s">
        <v>66</v>
      </c>
      <c r="I11" s="139" t="s">
        <v>67</v>
      </c>
      <c r="J11" s="126" t="s">
        <v>117</v>
      </c>
      <c r="K11" s="124" t="s">
        <v>68</v>
      </c>
      <c r="L11" s="124" t="s">
        <v>62</v>
      </c>
      <c r="M11" s="124" t="s">
        <v>69</v>
      </c>
      <c r="N11" s="124" t="s">
        <v>70</v>
      </c>
      <c r="O11" s="127" t="s">
        <v>75</v>
      </c>
    </row>
    <row r="12" spans="1:18" s="19" customFormat="1" ht="24" customHeight="1" x14ac:dyDescent="0.25">
      <c r="A12" s="163"/>
      <c r="B12" s="164"/>
      <c r="C12" s="167"/>
      <c r="D12" s="168"/>
      <c r="E12" s="117">
        <f>D12*C12</f>
        <v>0</v>
      </c>
      <c r="F12" s="128" t="str">
        <f>IF(H12&amp;I12="","",H12+I12)</f>
        <v/>
      </c>
      <c r="G12" s="134" t="str">
        <f>IF(H12&amp;I12="","",C12*F12-E12)</f>
        <v/>
      </c>
      <c r="H12" s="129"/>
      <c r="I12" s="130"/>
      <c r="J12" s="118"/>
      <c r="K12" s="119">
        <f>D12-J12</f>
        <v>0</v>
      </c>
      <c r="L12" s="120">
        <f>J12*C12</f>
        <v>0</v>
      </c>
      <c r="M12" s="121" t="s">
        <v>73</v>
      </c>
      <c r="N12" s="120">
        <f>IF(M12="Oui", 0,C12*K12)</f>
        <v>0</v>
      </c>
      <c r="O12" s="122">
        <f>L12-E12</f>
        <v>0</v>
      </c>
    </row>
    <row r="13" spans="1:18" s="19" customFormat="1" ht="24" customHeight="1" x14ac:dyDescent="0.25">
      <c r="A13" s="165"/>
      <c r="B13" s="166"/>
      <c r="C13" s="169"/>
      <c r="D13" s="170"/>
      <c r="E13" s="116">
        <f t="shared" ref="E13" si="0">D13*C13</f>
        <v>0</v>
      </c>
      <c r="F13" s="135" t="str">
        <f t="shared" ref="F13:F28" si="1">IF(H13&amp;I13="","",H13+I13)</f>
        <v/>
      </c>
      <c r="G13" s="133" t="str">
        <f t="shared" ref="G13:G28" si="2">IF(H13&amp;I13="","",C13*F13-E13)</f>
        <v/>
      </c>
      <c r="H13" s="22"/>
      <c r="I13" s="72"/>
      <c r="J13" s="21"/>
      <c r="K13" s="16">
        <f t="shared" ref="K13" si="3">D13-J13</f>
        <v>0</v>
      </c>
      <c r="L13" s="82">
        <f t="shared" ref="L13" si="4">J13*C13</f>
        <v>0</v>
      </c>
      <c r="M13" s="18"/>
      <c r="N13" s="82">
        <f t="shared" ref="N13" si="5">IF(M13="Oui", 0,C13*K13)</f>
        <v>0</v>
      </c>
      <c r="O13" s="107">
        <f t="shared" ref="O13" si="6">L13-E13</f>
        <v>0</v>
      </c>
    </row>
    <row r="14" spans="1:18" s="19" customFormat="1" ht="24" customHeight="1" x14ac:dyDescent="0.25">
      <c r="A14" s="165"/>
      <c r="B14" s="166"/>
      <c r="C14" s="169"/>
      <c r="D14" s="170"/>
      <c r="E14" s="116"/>
      <c r="F14" s="135"/>
      <c r="G14" s="133"/>
      <c r="H14" s="22"/>
      <c r="I14" s="72"/>
      <c r="J14" s="21"/>
      <c r="K14" s="16"/>
      <c r="L14" s="82"/>
      <c r="M14" s="18"/>
      <c r="N14" s="82"/>
      <c r="O14" s="107"/>
    </row>
    <row r="15" spans="1:18" s="19" customFormat="1" ht="24" customHeight="1" x14ac:dyDescent="0.25">
      <c r="A15" s="165"/>
      <c r="B15" s="166"/>
      <c r="C15" s="169"/>
      <c r="D15" s="170"/>
      <c r="E15" s="116"/>
      <c r="F15" s="135"/>
      <c r="G15" s="133"/>
      <c r="H15" s="22"/>
      <c r="I15" s="72"/>
      <c r="J15" s="21"/>
      <c r="K15" s="16"/>
      <c r="L15" s="82"/>
      <c r="M15" s="18"/>
      <c r="N15" s="82"/>
      <c r="O15" s="107"/>
    </row>
    <row r="16" spans="1:18" s="19" customFormat="1" ht="24" customHeight="1" x14ac:dyDescent="0.25">
      <c r="A16" s="165"/>
      <c r="B16" s="166"/>
      <c r="C16" s="169"/>
      <c r="D16" s="170"/>
      <c r="E16" s="116"/>
      <c r="F16" s="135"/>
      <c r="G16" s="133"/>
      <c r="H16" s="22"/>
      <c r="I16" s="72"/>
      <c r="J16" s="21"/>
      <c r="K16" s="16"/>
      <c r="L16" s="82"/>
      <c r="M16" s="18"/>
      <c r="N16" s="82"/>
      <c r="O16" s="107"/>
    </row>
    <row r="17" spans="1:15" s="19" customFormat="1" ht="24" customHeight="1" x14ac:dyDescent="0.25">
      <c r="A17" s="165"/>
      <c r="B17" s="166"/>
      <c r="C17" s="169"/>
      <c r="D17" s="170"/>
      <c r="E17" s="116"/>
      <c r="F17" s="135"/>
      <c r="G17" s="133"/>
      <c r="H17" s="22"/>
      <c r="I17" s="72"/>
      <c r="J17" s="21"/>
      <c r="K17" s="16"/>
      <c r="L17" s="82"/>
      <c r="M17" s="18"/>
      <c r="N17" s="82"/>
      <c r="O17" s="107"/>
    </row>
    <row r="18" spans="1:15" s="19" customFormat="1" ht="24" customHeight="1" x14ac:dyDescent="0.25">
      <c r="A18" s="165"/>
      <c r="B18" s="166"/>
      <c r="C18" s="169"/>
      <c r="D18" s="170"/>
      <c r="E18" s="116"/>
      <c r="F18" s="135"/>
      <c r="G18" s="133"/>
      <c r="H18" s="22"/>
      <c r="I18" s="72"/>
      <c r="J18" s="21"/>
      <c r="K18" s="16"/>
      <c r="L18" s="82"/>
      <c r="M18" s="18"/>
      <c r="N18" s="82"/>
      <c r="O18" s="107"/>
    </row>
    <row r="19" spans="1:15" s="19" customFormat="1" ht="24" customHeight="1" x14ac:dyDescent="0.25">
      <c r="A19" s="165"/>
      <c r="B19" s="166"/>
      <c r="C19" s="169"/>
      <c r="D19" s="170"/>
      <c r="E19" s="116"/>
      <c r="F19" s="135"/>
      <c r="G19" s="133"/>
      <c r="H19" s="22"/>
      <c r="I19" s="72"/>
      <c r="J19" s="21"/>
      <c r="K19" s="16"/>
      <c r="L19" s="82"/>
      <c r="M19" s="18"/>
      <c r="N19" s="82"/>
      <c r="O19" s="107"/>
    </row>
    <row r="20" spans="1:15" s="19" customFormat="1" ht="24" customHeight="1" x14ac:dyDescent="0.25">
      <c r="A20" s="165"/>
      <c r="B20" s="166"/>
      <c r="C20" s="169"/>
      <c r="D20" s="170"/>
      <c r="E20" s="116"/>
      <c r="F20" s="135"/>
      <c r="G20" s="133"/>
      <c r="H20" s="22"/>
      <c r="I20" s="72"/>
      <c r="J20" s="21"/>
      <c r="K20" s="16"/>
      <c r="L20" s="82"/>
      <c r="M20" s="18"/>
      <c r="N20" s="82"/>
      <c r="O20" s="107"/>
    </row>
    <row r="21" spans="1:15" s="19" customFormat="1" ht="24" customHeight="1" x14ac:dyDescent="0.25">
      <c r="A21" s="165"/>
      <c r="B21" s="166"/>
      <c r="C21" s="169"/>
      <c r="D21" s="170"/>
      <c r="E21" s="116"/>
      <c r="F21" s="135"/>
      <c r="G21" s="133"/>
      <c r="H21" s="22"/>
      <c r="I21" s="72"/>
      <c r="J21" s="21"/>
      <c r="K21" s="16"/>
      <c r="L21" s="82"/>
      <c r="M21" s="18"/>
      <c r="N21" s="82"/>
      <c r="O21" s="107"/>
    </row>
    <row r="22" spans="1:15" s="19" customFormat="1" ht="24" customHeight="1" x14ac:dyDescent="0.25">
      <c r="A22" s="165"/>
      <c r="B22" s="166"/>
      <c r="C22" s="169"/>
      <c r="D22" s="170"/>
      <c r="E22" s="116"/>
      <c r="F22" s="135"/>
      <c r="G22" s="133"/>
      <c r="H22" s="22"/>
      <c r="I22" s="72"/>
      <c r="J22" s="21"/>
      <c r="K22" s="16"/>
      <c r="L22" s="82"/>
      <c r="M22" s="18"/>
      <c r="N22" s="82"/>
      <c r="O22" s="107"/>
    </row>
    <row r="23" spans="1:15" s="19" customFormat="1" ht="24" customHeight="1" x14ac:dyDescent="0.25">
      <c r="A23" s="165"/>
      <c r="B23" s="166"/>
      <c r="C23" s="169"/>
      <c r="D23" s="170"/>
      <c r="E23" s="116"/>
      <c r="F23" s="135"/>
      <c r="G23" s="133"/>
      <c r="H23" s="22"/>
      <c r="I23" s="72"/>
      <c r="J23" s="21"/>
      <c r="K23" s="16"/>
      <c r="L23" s="82"/>
      <c r="M23" s="18"/>
      <c r="N23" s="82"/>
      <c r="O23" s="107"/>
    </row>
    <row r="24" spans="1:15" s="19" customFormat="1" ht="24" customHeight="1" x14ac:dyDescent="0.25">
      <c r="A24" s="165"/>
      <c r="B24" s="166"/>
      <c r="C24" s="169"/>
      <c r="D24" s="170"/>
      <c r="E24" s="116"/>
      <c r="F24" s="135"/>
      <c r="G24" s="133"/>
      <c r="H24" s="22"/>
      <c r="I24" s="72"/>
      <c r="J24" s="21"/>
      <c r="K24" s="16"/>
      <c r="L24" s="82"/>
      <c r="M24" s="18"/>
      <c r="N24" s="82"/>
      <c r="O24" s="107"/>
    </row>
    <row r="25" spans="1:15" s="19" customFormat="1" ht="24" customHeight="1" x14ac:dyDescent="0.25">
      <c r="A25" s="165"/>
      <c r="B25" s="166"/>
      <c r="C25" s="171"/>
      <c r="D25" s="170"/>
      <c r="E25" s="116">
        <f t="shared" ref="E25:E28" si="7">D25*C25</f>
        <v>0</v>
      </c>
      <c r="F25" s="135" t="str">
        <f t="shared" si="1"/>
        <v/>
      </c>
      <c r="G25" s="133" t="str">
        <f t="shared" si="2"/>
        <v/>
      </c>
      <c r="H25" s="17"/>
      <c r="I25" s="73"/>
      <c r="J25" s="21"/>
      <c r="K25" s="16">
        <f t="shared" ref="K25:K28" si="8">D25-J25</f>
        <v>0</v>
      </c>
      <c r="L25" s="82">
        <f>J25*C25</f>
        <v>0</v>
      </c>
      <c r="M25" s="18"/>
      <c r="N25" s="82">
        <f t="shared" ref="N25:N28" si="9">IF(M25="Oui", 0,C25*K25)</f>
        <v>0</v>
      </c>
      <c r="O25" s="107">
        <f t="shared" ref="O25:O28" si="10">L25-E25</f>
        <v>0</v>
      </c>
    </row>
    <row r="26" spans="1:15" s="19" customFormat="1" ht="24" customHeight="1" x14ac:dyDescent="0.25">
      <c r="A26" s="21"/>
      <c r="B26" s="115" t="s">
        <v>118</v>
      </c>
      <c r="C26" s="83"/>
      <c r="D26" s="84">
        <v>0</v>
      </c>
      <c r="E26" s="116">
        <f t="shared" si="7"/>
        <v>0</v>
      </c>
      <c r="F26" s="135" t="str">
        <f t="shared" si="1"/>
        <v/>
      </c>
      <c r="G26" s="133" t="str">
        <f t="shared" si="2"/>
        <v/>
      </c>
      <c r="H26" s="105"/>
      <c r="I26" s="106"/>
      <c r="J26" s="21"/>
      <c r="K26" s="16">
        <f t="shared" ref="K26:K27" si="11">D26-J26</f>
        <v>0</v>
      </c>
      <c r="L26" s="82">
        <f t="shared" ref="L26:L27" si="12">J26*C26</f>
        <v>0</v>
      </c>
      <c r="M26" s="18"/>
      <c r="N26" s="82">
        <f t="shared" ref="N26:N27" si="13">IF(M26="Oui", 0,C26*K26)</f>
        <v>0</v>
      </c>
      <c r="O26" s="107">
        <f t="shared" ref="O26:O27" si="14">L26-E26</f>
        <v>0</v>
      </c>
    </row>
    <row r="27" spans="1:15" s="19" customFormat="1" ht="24" customHeight="1" x14ac:dyDescent="0.25">
      <c r="A27" s="21"/>
      <c r="B27" s="115" t="s">
        <v>118</v>
      </c>
      <c r="C27" s="83"/>
      <c r="D27" s="84">
        <v>0</v>
      </c>
      <c r="E27" s="116">
        <f t="shared" si="7"/>
        <v>0</v>
      </c>
      <c r="F27" s="135" t="str">
        <f t="shared" si="1"/>
        <v/>
      </c>
      <c r="G27" s="133" t="str">
        <f t="shared" si="2"/>
        <v/>
      </c>
      <c r="H27" s="105"/>
      <c r="I27" s="106"/>
      <c r="J27" s="21"/>
      <c r="K27" s="16">
        <f t="shared" si="11"/>
        <v>0</v>
      </c>
      <c r="L27" s="82">
        <f t="shared" si="12"/>
        <v>0</v>
      </c>
      <c r="M27" s="18"/>
      <c r="N27" s="82">
        <f t="shared" si="13"/>
        <v>0</v>
      </c>
      <c r="O27" s="107">
        <f t="shared" si="14"/>
        <v>0</v>
      </c>
    </row>
    <row r="28" spans="1:15" s="19" customFormat="1" ht="24" customHeight="1" thickBot="1" x14ac:dyDescent="0.3">
      <c r="A28" s="21"/>
      <c r="B28" s="115" t="s">
        <v>118</v>
      </c>
      <c r="C28" s="83"/>
      <c r="D28" s="84">
        <v>0</v>
      </c>
      <c r="E28" s="116">
        <f t="shared" si="7"/>
        <v>0</v>
      </c>
      <c r="F28" s="136" t="str">
        <f t="shared" si="1"/>
        <v/>
      </c>
      <c r="G28" s="137" t="str">
        <f t="shared" si="2"/>
        <v/>
      </c>
      <c r="H28" s="74"/>
      <c r="I28" s="75"/>
      <c r="J28" s="21"/>
      <c r="K28" s="16">
        <f t="shared" si="8"/>
        <v>0</v>
      </c>
      <c r="L28" s="82">
        <f>J28*C28</f>
        <v>0</v>
      </c>
      <c r="M28" s="18"/>
      <c r="N28" s="82">
        <f t="shared" si="9"/>
        <v>0</v>
      </c>
      <c r="O28" s="107">
        <f t="shared" si="10"/>
        <v>0</v>
      </c>
    </row>
  </sheetData>
  <mergeCells count="1">
    <mergeCell ref="A10:O10"/>
  </mergeCells>
  <conditionalFormatting sqref="F12:G28">
    <cfRule type="containsBlanks" priority="7" stopIfTrue="1">
      <formula>LEN(TRIM(F12))=0</formula>
    </cfRule>
    <cfRule type="cellIs" dxfId="9" priority="34" operator="lessThanOrEqual">
      <formula>$D12</formula>
    </cfRule>
    <cfRule type="cellIs" dxfId="8" priority="35" operator="greaterThan">
      <formula>$D12</formula>
    </cfRule>
  </conditionalFormatting>
  <conditionalFormatting sqref="J7:J8">
    <cfRule type="cellIs" dxfId="7" priority="21" operator="greaterThan">
      <formula>0</formula>
    </cfRule>
    <cfRule type="cellIs" dxfId="6" priority="22" operator="lessThanOrEqual">
      <formula>0</formula>
    </cfRule>
  </conditionalFormatting>
  <conditionalFormatting sqref="O6">
    <cfRule type="cellIs" dxfId="5" priority="1" operator="lessThanOrEqual">
      <formula>$O$5</formula>
    </cfRule>
    <cfRule type="cellIs" dxfId="4" priority="4" operator="greaterThan">
      <formula>$O$5</formula>
    </cfRule>
  </conditionalFormatting>
  <conditionalFormatting sqref="O7:O8">
    <cfRule type="cellIs" dxfId="3" priority="9" operator="greaterThan">
      <formula>0</formula>
    </cfRule>
    <cfRule type="cellIs" dxfId="2" priority="10" operator="lessThanOrEqual">
      <formula>0</formula>
    </cfRule>
  </conditionalFormatting>
  <conditionalFormatting sqref="O12:O28">
    <cfRule type="cellIs" dxfId="1" priority="29" operator="greaterThan">
      <formula>0</formula>
    </cfRule>
    <cfRule type="cellIs" dxfId="0" priority="30" operator="lessThanOrEqual">
      <formula>0</formula>
    </cfRule>
  </conditionalFormatting>
  <pageMargins left="0.7" right="0.7" top="0.75" bottom="0.75" header="0.3" footer="0.3"/>
  <pageSetup paperSize="9" scale="68" orientation="landscape" r:id="rId1"/>
  <colBreaks count="1" manualBreakCount="1">
    <brk id="15" max="1048575" man="1"/>
  </colBreaks>
  <ignoredErrors>
    <ignoredError sqref="G12" calculatedColumn="1"/>
  </ignoredError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Liste!$F$3:$F$4</xm:f>
          </x14:formula1>
          <xm:sqref>M12:M28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"/>
  <sheetViews>
    <sheetView zoomScaleNormal="100" workbookViewId="0">
      <pane ySplit="4" topLeftCell="A5" activePane="bottomLeft" state="frozen"/>
      <selection pane="bottomLeft" activeCell="B15" sqref="B15"/>
    </sheetView>
  </sheetViews>
  <sheetFormatPr baseColWidth="10" defaultColWidth="10.85546875" defaultRowHeight="12" x14ac:dyDescent="0.25"/>
  <cols>
    <col min="1" max="1" width="18.28515625" style="2" bestFit="1" customWidth="1"/>
    <col min="2" max="2" width="21.140625" style="2" bestFit="1" customWidth="1"/>
    <col min="3" max="4" width="10.42578125" style="2" customWidth="1"/>
    <col min="5" max="5" width="9.5703125" style="2" customWidth="1"/>
    <col min="6" max="6" width="13.140625" style="2" customWidth="1"/>
    <col min="7" max="7" width="19.7109375" style="2" bestFit="1" customWidth="1"/>
    <col min="8" max="8" width="19.7109375" style="2" customWidth="1"/>
    <col min="9" max="9" width="14.85546875" style="2" customWidth="1"/>
    <col min="10" max="10" width="18.140625" style="2" customWidth="1"/>
    <col min="11" max="11" width="17.28515625" style="2" customWidth="1"/>
    <col min="12" max="12" width="19.5703125" style="2" bestFit="1" customWidth="1"/>
    <col min="13" max="13" width="20.28515625" style="2" bestFit="1" customWidth="1"/>
    <col min="14" max="16384" width="10.85546875" style="2"/>
  </cols>
  <sheetData>
    <row r="1" spans="1:14" x14ac:dyDescent="0.25">
      <c r="A1" s="156" t="s">
        <v>7</v>
      </c>
      <c r="B1" s="153"/>
      <c r="C1" s="159"/>
      <c r="D1" s="3"/>
      <c r="E1" s="3"/>
      <c r="F1" s="4"/>
    </row>
    <row r="2" spans="1:14" x14ac:dyDescent="0.25">
      <c r="A2" s="157" t="s">
        <v>6</v>
      </c>
      <c r="B2" s="154"/>
      <c r="C2" s="160"/>
      <c r="D2" s="5"/>
      <c r="E2" s="5"/>
      <c r="F2" s="6"/>
    </row>
    <row r="3" spans="1:14" ht="12.75" thickBot="1" x14ac:dyDescent="0.3">
      <c r="A3" s="158" t="s">
        <v>8</v>
      </c>
      <c r="B3" s="155"/>
      <c r="C3" s="161"/>
      <c r="D3" s="7"/>
      <c r="E3" s="7"/>
      <c r="F3" s="8"/>
    </row>
    <row r="4" spans="1:14" s="1" customFormat="1" ht="36" customHeight="1" x14ac:dyDescent="0.25">
      <c r="A4" s="1" t="s">
        <v>2</v>
      </c>
      <c r="B4" s="1" t="s">
        <v>125</v>
      </c>
      <c r="C4" s="1" t="s">
        <v>11</v>
      </c>
      <c r="D4" s="1" t="s">
        <v>0</v>
      </c>
      <c r="E4" s="1" t="s">
        <v>1</v>
      </c>
      <c r="F4" s="1" t="s">
        <v>10</v>
      </c>
      <c r="G4" s="1" t="s">
        <v>126</v>
      </c>
      <c r="H4" s="1" t="s">
        <v>127</v>
      </c>
      <c r="I4" s="1" t="s">
        <v>9</v>
      </c>
      <c r="J4" s="1" t="s">
        <v>3</v>
      </c>
      <c r="K4" s="1" t="s">
        <v>4</v>
      </c>
      <c r="L4" s="1" t="s">
        <v>5</v>
      </c>
      <c r="M4" s="1" t="s">
        <v>133</v>
      </c>
      <c r="N4" s="1" t="s">
        <v>132</v>
      </c>
    </row>
    <row r="5" spans="1:14" x14ac:dyDescent="0.25">
      <c r="H5" s="1"/>
    </row>
    <row r="6" spans="1:14" x14ac:dyDescent="0.25">
      <c r="H6" s="1"/>
    </row>
    <row r="7" spans="1:14" x14ac:dyDescent="0.25">
      <c r="H7" s="1"/>
    </row>
    <row r="8" spans="1:14" x14ac:dyDescent="0.25">
      <c r="H8" s="1"/>
    </row>
    <row r="9" spans="1:14" x14ac:dyDescent="0.25">
      <c r="H9" s="1"/>
    </row>
    <row r="10" spans="1:14" x14ac:dyDescent="0.25">
      <c r="H10" s="1"/>
    </row>
    <row r="11" spans="1:14" x14ac:dyDescent="0.25">
      <c r="H11" s="1"/>
    </row>
    <row r="12" spans="1:14" x14ac:dyDescent="0.25">
      <c r="H12" s="1"/>
    </row>
    <row r="13" spans="1:14" x14ac:dyDescent="0.25">
      <c r="H13" s="1"/>
    </row>
    <row r="14" spans="1:14" x14ac:dyDescent="0.25">
      <c r="H14" s="1"/>
    </row>
    <row r="15" spans="1:14" x14ac:dyDescent="0.25">
      <c r="H15" s="1"/>
    </row>
    <row r="16" spans="1:14" x14ac:dyDescent="0.25">
      <c r="H16" s="1"/>
    </row>
  </sheetData>
  <phoneticPr fontId="4" type="noConversion"/>
  <pageMargins left="0.7" right="0.7" top="0.75" bottom="0.75" header="0.3" footer="0.3"/>
  <pageSetup paperSize="9" scale="58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="Sélectionner un code dans la liste déroulante" xr:uid="{00000000-0002-0000-0100-000000000000}">
          <x14:formula1>
            <xm:f>Liste!$B$3:$B$31</xm:f>
          </x14:formula1>
          <xm:sqref>F5:F16</xm:sqref>
        </x14:dataValidation>
        <x14:dataValidation type="list" allowBlank="1" showInputMessage="1" showErrorMessage="1" error="Sélectionner un type de traitement dans la liste déroulante" xr:uid="{00000000-0002-0000-0100-000001000000}">
          <x14:formula1>
            <xm:f>Liste!$D$3:$D$20</xm:f>
          </x14:formula1>
          <xm:sqref>N5:N16</xm:sqref>
        </x14:dataValidation>
        <x14:dataValidation type="list" allowBlank="1" showInputMessage="1" showErrorMessage="1" xr:uid="{00000000-0002-0000-0100-000002000000}">
          <x14:formula1>
            <xm:f>Liste!$H$3:$H$5</xm:f>
          </x14:formula1>
          <xm:sqref>H5:H16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Y40"/>
  <sheetViews>
    <sheetView tabSelected="1" topLeftCell="A4" zoomScale="80" zoomScaleNormal="80" workbookViewId="0">
      <pane xSplit="7" ySplit="7" topLeftCell="P33" activePane="bottomRight" state="frozen"/>
      <selection activeCell="A4" sqref="A4"/>
      <selection pane="topRight" activeCell="H4" sqref="H4"/>
      <selection pane="bottomLeft" activeCell="A11" sqref="A11"/>
      <selection pane="bottomRight" activeCell="U42" sqref="U42"/>
    </sheetView>
  </sheetViews>
  <sheetFormatPr baseColWidth="10" defaultColWidth="11.42578125" defaultRowHeight="12.75" x14ac:dyDescent="0.25"/>
  <cols>
    <col min="1" max="1" width="2.5703125" style="57" customWidth="1"/>
    <col min="2" max="2" width="22" style="23" customWidth="1"/>
    <col min="3" max="3" width="59" style="24" customWidth="1"/>
    <col min="4" max="4" width="20.28515625" style="25" customWidth="1"/>
    <col min="5" max="5" width="22.7109375" style="26" customWidth="1"/>
    <col min="6" max="6" width="27.5703125" style="25" customWidth="1"/>
    <col min="7" max="7" width="15.140625" style="23" customWidth="1"/>
    <col min="8" max="8" width="19.140625" style="57" customWidth="1"/>
    <col min="9" max="10" width="28.5703125" style="57" customWidth="1"/>
    <col min="11" max="12" width="22.85546875" style="27" customWidth="1"/>
    <col min="13" max="13" width="13.140625" style="27" customWidth="1"/>
    <col min="14" max="14" width="16.85546875" style="59" customWidth="1"/>
    <col min="15" max="15" width="11.42578125" style="57"/>
    <col min="16" max="16" width="15.5703125" style="57" bestFit="1" customWidth="1"/>
    <col min="17" max="25" width="15.5703125" style="57" customWidth="1"/>
    <col min="26" max="16384" width="11.42578125" style="57"/>
  </cols>
  <sheetData>
    <row r="1" spans="2:25" hidden="1" x14ac:dyDescent="0.25"/>
    <row r="2" spans="2:25" hidden="1" x14ac:dyDescent="0.25"/>
    <row r="3" spans="2:25" hidden="1" x14ac:dyDescent="0.25"/>
    <row r="4" spans="2:25" s="60" customFormat="1" ht="18" x14ac:dyDescent="0.25">
      <c r="B4" s="162" t="s">
        <v>134</v>
      </c>
      <c r="C4" s="28"/>
      <c r="D4" s="29"/>
      <c r="E4" s="30"/>
      <c r="F4" s="31"/>
      <c r="G4" s="31"/>
    </row>
    <row r="5" spans="2:25" ht="13.5" thickBot="1" x14ac:dyDescent="0.3"/>
    <row r="6" spans="2:25" ht="19.5" customHeight="1" thickBot="1" x14ac:dyDescent="0.3">
      <c r="B6" s="206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8"/>
    </row>
    <row r="7" spans="2:25" ht="30.95" customHeight="1" thickBot="1" x14ac:dyDescent="0.3">
      <c r="B7" s="209" t="s">
        <v>76</v>
      </c>
      <c r="C7" s="210"/>
      <c r="D7" s="210"/>
      <c r="E7" s="210"/>
      <c r="F7" s="210"/>
      <c r="G7" s="211"/>
    </row>
    <row r="8" spans="2:25" ht="20.25" customHeight="1" thickBot="1" x14ac:dyDescent="0.3">
      <c r="B8" s="212" t="s">
        <v>77</v>
      </c>
      <c r="C8" s="213"/>
      <c r="D8" s="213"/>
      <c r="E8" s="32"/>
      <c r="F8" s="32"/>
      <c r="G8" s="32"/>
      <c r="H8" s="214" t="s">
        <v>104</v>
      </c>
      <c r="I8" s="215"/>
      <c r="J8" s="215"/>
      <c r="K8" s="215"/>
      <c r="L8" s="215"/>
      <c r="M8" s="215"/>
      <c r="N8" s="216"/>
      <c r="P8" s="199" t="s">
        <v>105</v>
      </c>
      <c r="Q8" s="200"/>
      <c r="R8" s="200"/>
      <c r="S8" s="200"/>
      <c r="T8" s="200"/>
      <c r="U8" s="200"/>
      <c r="V8" s="200"/>
      <c r="W8" s="200"/>
      <c r="X8" s="200"/>
      <c r="Y8" s="201"/>
    </row>
    <row r="9" spans="2:25" s="25" customFormat="1" ht="32.25" customHeight="1" thickBot="1" x14ac:dyDescent="0.3">
      <c r="B9" s="191" t="s">
        <v>78</v>
      </c>
      <c r="C9" s="192"/>
      <c r="D9" s="192"/>
      <c r="E9" s="192"/>
      <c r="F9" s="192"/>
      <c r="G9" s="193"/>
      <c r="H9" s="217" t="s">
        <v>79</v>
      </c>
      <c r="I9" s="218"/>
      <c r="J9" s="218"/>
      <c r="K9" s="33" t="s">
        <v>80</v>
      </c>
      <c r="L9" s="217" t="s">
        <v>81</v>
      </c>
      <c r="M9" s="218"/>
      <c r="N9" s="219"/>
      <c r="P9" s="202" t="s">
        <v>99</v>
      </c>
      <c r="Q9" s="203"/>
      <c r="R9" s="204" t="s">
        <v>100</v>
      </c>
      <c r="S9" s="205"/>
      <c r="T9" s="202" t="s">
        <v>101</v>
      </c>
      <c r="U9" s="203"/>
      <c r="V9" s="204" t="s">
        <v>102</v>
      </c>
      <c r="W9" s="205"/>
      <c r="X9" s="202" t="s">
        <v>103</v>
      </c>
      <c r="Y9" s="203"/>
    </row>
    <row r="10" spans="2:25" s="25" customFormat="1" ht="93.6" customHeight="1" thickBot="1" x14ac:dyDescent="0.3">
      <c r="B10" s="34" t="s">
        <v>82</v>
      </c>
      <c r="C10" s="34" t="s">
        <v>83</v>
      </c>
      <c r="D10" s="34" t="s">
        <v>138</v>
      </c>
      <c r="E10" s="35" t="s">
        <v>84</v>
      </c>
      <c r="F10" s="35" t="s">
        <v>85</v>
      </c>
      <c r="G10" s="34" t="s">
        <v>86</v>
      </c>
      <c r="H10" s="36" t="s">
        <v>87</v>
      </c>
      <c r="I10" s="36" t="s">
        <v>88</v>
      </c>
      <c r="J10" s="36" t="s">
        <v>89</v>
      </c>
      <c r="K10" s="33" t="s">
        <v>90</v>
      </c>
      <c r="L10" s="33" t="s">
        <v>91</v>
      </c>
      <c r="M10" s="36" t="s">
        <v>92</v>
      </c>
      <c r="N10" s="37" t="s">
        <v>93</v>
      </c>
      <c r="P10" s="68" t="s">
        <v>97</v>
      </c>
      <c r="Q10" s="69" t="s">
        <v>98</v>
      </c>
      <c r="R10" s="70" t="s">
        <v>97</v>
      </c>
      <c r="S10" s="71" t="s">
        <v>98</v>
      </c>
      <c r="T10" s="68" t="s">
        <v>97</v>
      </c>
      <c r="U10" s="69" t="s">
        <v>98</v>
      </c>
      <c r="V10" s="70" t="s">
        <v>97</v>
      </c>
      <c r="W10" s="71" t="s">
        <v>98</v>
      </c>
      <c r="X10" s="68" t="s">
        <v>97</v>
      </c>
      <c r="Y10" s="69" t="s">
        <v>98</v>
      </c>
    </row>
    <row r="11" spans="2:25" s="61" customFormat="1" ht="18.75" thickBot="1" x14ac:dyDescent="0.3">
      <c r="B11" s="191" t="s">
        <v>137</v>
      </c>
      <c r="C11" s="192"/>
      <c r="D11" s="192"/>
      <c r="E11" s="192"/>
      <c r="F11" s="192"/>
      <c r="G11" s="193"/>
      <c r="H11" s="38"/>
      <c r="I11" s="39"/>
      <c r="J11" s="42"/>
      <c r="K11" s="40"/>
      <c r="L11" s="41"/>
      <c r="M11" s="42"/>
      <c r="N11" s="43"/>
      <c r="P11" s="85"/>
      <c r="Q11" s="86"/>
      <c r="R11" s="87"/>
      <c r="S11" s="88"/>
      <c r="T11" s="85"/>
      <c r="U11" s="86"/>
      <c r="V11" s="89"/>
      <c r="W11" s="90"/>
      <c r="X11" s="85"/>
      <c r="Y11" s="86"/>
    </row>
    <row r="12" spans="2:25" s="61" customFormat="1" ht="78.599999999999994" customHeight="1" thickBot="1" x14ac:dyDescent="0.3">
      <c r="B12" s="220" t="s">
        <v>139</v>
      </c>
      <c r="C12" s="221" t="s">
        <v>140</v>
      </c>
      <c r="D12" s="222" t="s">
        <v>141</v>
      </c>
      <c r="E12" s="223" t="s">
        <v>142</v>
      </c>
      <c r="F12" s="224" t="s">
        <v>143</v>
      </c>
      <c r="G12" s="225">
        <v>8</v>
      </c>
      <c r="H12" s="44"/>
      <c r="I12" s="62"/>
      <c r="J12" s="42"/>
      <c r="K12" s="40"/>
      <c r="L12" s="41"/>
      <c r="M12" s="42"/>
      <c r="N12" s="43"/>
      <c r="P12" s="64"/>
      <c r="Q12" s="65"/>
      <c r="R12" s="66"/>
      <c r="S12" s="67"/>
      <c r="T12" s="64"/>
      <c r="U12" s="65"/>
      <c r="V12" s="91"/>
      <c r="W12" s="92"/>
      <c r="X12" s="64"/>
      <c r="Y12" s="65"/>
    </row>
    <row r="13" spans="2:25" s="61" customFormat="1" ht="39" customHeight="1" thickBot="1" x14ac:dyDescent="0.3">
      <c r="B13" s="226" t="s">
        <v>144</v>
      </c>
      <c r="C13" s="221" t="s">
        <v>145</v>
      </c>
      <c r="D13" s="222" t="s">
        <v>146</v>
      </c>
      <c r="E13" s="223" t="s">
        <v>147</v>
      </c>
      <c r="F13" s="227"/>
      <c r="G13" s="228">
        <v>26</v>
      </c>
      <c r="H13" s="44"/>
      <c r="I13" s="62"/>
      <c r="J13" s="42"/>
      <c r="K13" s="40"/>
      <c r="L13" s="41"/>
      <c r="M13" s="42"/>
      <c r="N13" s="43"/>
      <c r="P13" s="64"/>
      <c r="Q13" s="65"/>
      <c r="R13" s="66"/>
      <c r="S13" s="67"/>
      <c r="T13" s="64"/>
      <c r="U13" s="65"/>
      <c r="V13" s="91"/>
      <c r="W13" s="92"/>
      <c r="X13" s="64"/>
      <c r="Y13" s="65"/>
    </row>
    <row r="14" spans="2:25" s="61" customFormat="1" ht="44.25" customHeight="1" thickBot="1" x14ac:dyDescent="0.3">
      <c r="B14" s="229"/>
      <c r="C14" s="221" t="s">
        <v>148</v>
      </c>
      <c r="D14" s="222" t="s">
        <v>149</v>
      </c>
      <c r="E14" s="223" t="s">
        <v>147</v>
      </c>
      <c r="F14" s="230"/>
      <c r="G14" s="231"/>
      <c r="H14" s="44"/>
      <c r="I14" s="62"/>
      <c r="J14" s="42"/>
      <c r="K14" s="40"/>
      <c r="L14" s="41"/>
      <c r="M14" s="42"/>
      <c r="N14" s="43"/>
      <c r="P14" s="64"/>
      <c r="Q14" s="65"/>
      <c r="R14" s="66"/>
      <c r="S14" s="67"/>
      <c r="T14" s="64"/>
      <c r="U14" s="65"/>
      <c r="V14" s="91"/>
      <c r="W14" s="92"/>
      <c r="X14" s="64"/>
      <c r="Y14" s="65"/>
    </row>
    <row r="15" spans="2:25" s="61" customFormat="1" ht="75.75" customHeight="1" thickBot="1" x14ac:dyDescent="0.3">
      <c r="B15" s="226" t="s">
        <v>150</v>
      </c>
      <c r="C15" s="221" t="s">
        <v>151</v>
      </c>
      <c r="D15" s="222" t="s">
        <v>152</v>
      </c>
      <c r="E15" s="223" t="s">
        <v>153</v>
      </c>
      <c r="F15" s="227"/>
      <c r="G15" s="228">
        <v>15</v>
      </c>
      <c r="H15" s="44"/>
      <c r="I15" s="62"/>
      <c r="J15" s="42"/>
      <c r="K15" s="40"/>
      <c r="L15" s="41"/>
      <c r="M15" s="42"/>
      <c r="N15" s="43"/>
      <c r="P15" s="64"/>
      <c r="Q15" s="65"/>
      <c r="R15" s="66"/>
      <c r="S15" s="67"/>
      <c r="T15" s="64"/>
      <c r="U15" s="65"/>
      <c r="V15" s="91"/>
      <c r="W15" s="92"/>
      <c r="X15" s="64"/>
      <c r="Y15" s="65"/>
    </row>
    <row r="16" spans="2:25" s="61" customFormat="1" ht="71.25" customHeight="1" thickBot="1" x14ac:dyDescent="0.3">
      <c r="B16" s="232"/>
      <c r="C16" s="233" t="s">
        <v>154</v>
      </c>
      <c r="D16" s="233" t="s">
        <v>155</v>
      </c>
      <c r="E16" s="223" t="s">
        <v>153</v>
      </c>
      <c r="F16" s="234"/>
      <c r="G16" s="231"/>
      <c r="H16" s="44"/>
      <c r="I16" s="62"/>
      <c r="J16" s="42"/>
      <c r="K16" s="40"/>
      <c r="L16" s="41"/>
      <c r="M16" s="42"/>
      <c r="N16" s="43"/>
      <c r="P16" s="64"/>
      <c r="Q16" s="65"/>
      <c r="R16" s="66"/>
      <c r="S16" s="67"/>
      <c r="T16" s="64"/>
      <c r="U16" s="65"/>
      <c r="V16" s="91"/>
      <c r="W16" s="92"/>
      <c r="X16" s="64"/>
      <c r="Y16" s="65"/>
    </row>
    <row r="17" spans="2:25" ht="51.6" customHeight="1" thickBot="1" x14ac:dyDescent="0.3">
      <c r="B17" s="229"/>
      <c r="C17" s="235"/>
      <c r="D17" s="235"/>
      <c r="E17" s="223" t="s">
        <v>156</v>
      </c>
      <c r="F17" s="230"/>
      <c r="G17" s="225">
        <v>3</v>
      </c>
      <c r="H17" s="45"/>
      <c r="I17" s="63"/>
      <c r="J17" s="48"/>
      <c r="K17" s="46"/>
      <c r="L17" s="47"/>
      <c r="M17" s="48"/>
      <c r="N17" s="49"/>
      <c r="P17" s="64"/>
      <c r="Q17" s="65"/>
      <c r="R17" s="66"/>
      <c r="S17" s="67"/>
      <c r="T17" s="64"/>
      <c r="U17" s="65"/>
      <c r="V17" s="91"/>
      <c r="W17" s="92"/>
      <c r="X17" s="64"/>
      <c r="Y17" s="65"/>
    </row>
    <row r="18" spans="2:25" ht="61.5" customHeight="1" thickBot="1" x14ac:dyDescent="0.3">
      <c r="B18" s="220" t="s">
        <v>157</v>
      </c>
      <c r="C18" s="221" t="s">
        <v>158</v>
      </c>
      <c r="D18" s="222" t="s">
        <v>159</v>
      </c>
      <c r="E18" s="223" t="s">
        <v>160</v>
      </c>
      <c r="F18" s="224"/>
      <c r="G18" s="225">
        <v>0.5</v>
      </c>
      <c r="H18" s="45"/>
      <c r="I18" s="63"/>
      <c r="J18" s="48"/>
      <c r="K18" s="46"/>
      <c r="L18" s="47"/>
      <c r="M18" s="48"/>
      <c r="N18" s="49"/>
      <c r="P18" s="64"/>
      <c r="Q18" s="65"/>
      <c r="R18" s="66"/>
      <c r="S18" s="67"/>
      <c r="T18" s="64"/>
      <c r="U18" s="65"/>
      <c r="V18" s="91"/>
      <c r="W18" s="92"/>
      <c r="X18" s="64"/>
      <c r="Y18" s="65"/>
    </row>
    <row r="19" spans="2:25" ht="85.5" customHeight="1" thickBot="1" x14ac:dyDescent="0.3">
      <c r="B19" s="220" t="s">
        <v>161</v>
      </c>
      <c r="C19" s="221" t="s">
        <v>162</v>
      </c>
      <c r="D19" s="222" t="s">
        <v>163</v>
      </c>
      <c r="E19" s="223" t="s">
        <v>164</v>
      </c>
      <c r="F19" s="224" t="s">
        <v>165</v>
      </c>
      <c r="G19" s="225">
        <v>0.5</v>
      </c>
      <c r="H19" s="45"/>
      <c r="I19" s="63"/>
      <c r="J19" s="48"/>
      <c r="K19" s="46"/>
      <c r="L19" s="47"/>
      <c r="M19" s="48"/>
      <c r="N19" s="49"/>
      <c r="P19" s="64"/>
      <c r="Q19" s="65"/>
      <c r="R19" s="66"/>
      <c r="S19" s="67"/>
      <c r="T19" s="64"/>
      <c r="U19" s="65"/>
      <c r="V19" s="91"/>
      <c r="W19" s="92"/>
      <c r="X19" s="64"/>
      <c r="Y19" s="65"/>
    </row>
    <row r="20" spans="2:25" ht="34.5" customHeight="1" thickBot="1" x14ac:dyDescent="0.3">
      <c r="B20" s="226" t="s">
        <v>166</v>
      </c>
      <c r="C20" s="236" t="s">
        <v>167</v>
      </c>
      <c r="D20" s="233" t="s">
        <v>168</v>
      </c>
      <c r="E20" s="223" t="s">
        <v>169</v>
      </c>
      <c r="F20" s="227"/>
      <c r="G20" s="223">
        <v>1</v>
      </c>
      <c r="H20" s="45"/>
      <c r="I20" s="63"/>
      <c r="J20" s="48"/>
      <c r="K20" s="46"/>
      <c r="L20" s="47"/>
      <c r="M20" s="48"/>
      <c r="N20" s="49"/>
      <c r="P20" s="64"/>
      <c r="Q20" s="65"/>
      <c r="R20" s="66"/>
      <c r="S20" s="67"/>
      <c r="T20" s="64"/>
      <c r="U20" s="65"/>
      <c r="V20" s="91"/>
      <c r="W20" s="92"/>
      <c r="X20" s="64"/>
      <c r="Y20" s="65"/>
    </row>
    <row r="21" spans="2:25" ht="34.5" customHeight="1" thickBot="1" x14ac:dyDescent="0.3">
      <c r="B21" s="232"/>
      <c r="C21" s="237"/>
      <c r="D21" s="238"/>
      <c r="E21" s="223" t="s">
        <v>170</v>
      </c>
      <c r="F21" s="234"/>
      <c r="G21" s="223">
        <v>3</v>
      </c>
      <c r="H21" s="45"/>
      <c r="I21" s="63"/>
      <c r="J21" s="48"/>
      <c r="K21" s="46"/>
      <c r="L21" s="47"/>
      <c r="M21" s="48"/>
      <c r="N21" s="49"/>
      <c r="P21" s="64"/>
      <c r="Q21" s="65"/>
      <c r="R21" s="66"/>
      <c r="S21" s="67"/>
      <c r="T21" s="64"/>
      <c r="U21" s="65"/>
      <c r="V21" s="91"/>
      <c r="W21" s="92"/>
      <c r="X21" s="64"/>
      <c r="Y21" s="65"/>
    </row>
    <row r="22" spans="2:25" ht="34.5" customHeight="1" thickBot="1" x14ac:dyDescent="0.3">
      <c r="B22" s="229"/>
      <c r="C22" s="239"/>
      <c r="D22" s="235"/>
      <c r="E22" s="223" t="s">
        <v>171</v>
      </c>
      <c r="F22" s="230"/>
      <c r="G22" s="223">
        <v>1.5</v>
      </c>
      <c r="H22" s="45"/>
      <c r="I22" s="63"/>
      <c r="J22" s="48"/>
      <c r="K22" s="46"/>
      <c r="L22" s="47"/>
      <c r="M22" s="48"/>
      <c r="N22" s="49"/>
      <c r="P22" s="64"/>
      <c r="Q22" s="65"/>
      <c r="R22" s="66"/>
      <c r="S22" s="67"/>
      <c r="T22" s="64"/>
      <c r="U22" s="65"/>
      <c r="V22" s="91"/>
      <c r="W22" s="92"/>
      <c r="X22" s="64"/>
      <c r="Y22" s="65"/>
    </row>
    <row r="23" spans="2:25" ht="87" thickBot="1" x14ac:dyDescent="0.3">
      <c r="B23" s="220" t="s">
        <v>172</v>
      </c>
      <c r="C23" s="221" t="s">
        <v>173</v>
      </c>
      <c r="D23" s="222" t="s">
        <v>174</v>
      </c>
      <c r="E23" s="223" t="s">
        <v>175</v>
      </c>
      <c r="F23" s="224"/>
      <c r="G23" s="223">
        <v>0.3</v>
      </c>
      <c r="H23" s="45"/>
      <c r="I23" s="63"/>
      <c r="J23" s="48"/>
      <c r="K23" s="46"/>
      <c r="L23" s="47"/>
      <c r="M23" s="48"/>
      <c r="N23" s="49"/>
      <c r="P23" s="64"/>
      <c r="Q23" s="65"/>
      <c r="R23" s="66"/>
      <c r="S23" s="67"/>
      <c r="T23" s="64"/>
      <c r="U23" s="65"/>
      <c r="V23" s="91"/>
      <c r="W23" s="92"/>
      <c r="X23" s="64"/>
      <c r="Y23" s="65"/>
    </row>
    <row r="24" spans="2:25" ht="44.25" thickBot="1" x14ac:dyDescent="0.3">
      <c r="B24" s="220" t="s">
        <v>176</v>
      </c>
      <c r="C24" s="221" t="s">
        <v>177</v>
      </c>
      <c r="D24" s="222" t="s">
        <v>178</v>
      </c>
      <c r="E24" s="223" t="s">
        <v>179</v>
      </c>
      <c r="F24" s="224" t="s">
        <v>180</v>
      </c>
      <c r="G24" s="223" t="s">
        <v>181</v>
      </c>
      <c r="H24" s="45"/>
      <c r="I24" s="63"/>
      <c r="J24" s="48"/>
      <c r="K24" s="46"/>
      <c r="L24" s="47"/>
      <c r="M24" s="48"/>
      <c r="N24" s="49"/>
      <c r="P24" s="64"/>
      <c r="Q24" s="65"/>
      <c r="R24" s="66"/>
      <c r="S24" s="67"/>
      <c r="T24" s="64"/>
      <c r="U24" s="65"/>
      <c r="V24" s="91"/>
      <c r="W24" s="92"/>
      <c r="X24" s="64"/>
      <c r="Y24" s="65"/>
    </row>
    <row r="25" spans="2:25" ht="65.45" customHeight="1" thickBot="1" x14ac:dyDescent="0.3">
      <c r="B25" s="226" t="s">
        <v>182</v>
      </c>
      <c r="C25" s="221" t="s">
        <v>183</v>
      </c>
      <c r="D25" s="222" t="s">
        <v>184</v>
      </c>
      <c r="E25" s="223" t="s">
        <v>147</v>
      </c>
      <c r="F25" s="224"/>
      <c r="G25" s="223">
        <v>1</v>
      </c>
      <c r="H25" s="188"/>
      <c r="I25" s="189"/>
      <c r="J25" s="36"/>
      <c r="K25" s="55"/>
      <c r="L25" s="33"/>
      <c r="M25" s="36"/>
      <c r="N25" s="37"/>
      <c r="P25" s="99"/>
      <c r="Q25" s="101"/>
      <c r="R25" s="103"/>
      <c r="S25" s="104"/>
      <c r="T25" s="102"/>
      <c r="U25" s="101"/>
      <c r="V25" s="103"/>
      <c r="W25" s="104"/>
      <c r="X25" s="102"/>
      <c r="Y25" s="100"/>
    </row>
    <row r="26" spans="2:25" ht="47.1" customHeight="1" thickBot="1" x14ac:dyDescent="0.3">
      <c r="B26" s="229"/>
      <c r="C26" s="240" t="s">
        <v>185</v>
      </c>
      <c r="D26" s="222" t="s">
        <v>186</v>
      </c>
      <c r="E26" s="223" t="s">
        <v>187</v>
      </c>
      <c r="F26" s="224"/>
      <c r="G26" s="225">
        <v>1.5</v>
      </c>
      <c r="H26" s="188"/>
      <c r="I26" s="189"/>
      <c r="J26" s="36"/>
      <c r="K26" s="55"/>
      <c r="L26" s="33"/>
      <c r="M26" s="36"/>
      <c r="N26" s="37"/>
      <c r="P26" s="93"/>
      <c r="Q26" s="95"/>
      <c r="R26" s="97"/>
      <c r="S26" s="98"/>
      <c r="T26" s="96"/>
      <c r="U26" s="95"/>
      <c r="V26" s="97"/>
      <c r="W26" s="98"/>
      <c r="X26" s="96"/>
      <c r="Y26" s="94"/>
    </row>
    <row r="27" spans="2:25" ht="75.75" thickBot="1" x14ac:dyDescent="0.3">
      <c r="B27" s="220" t="s">
        <v>188</v>
      </c>
      <c r="C27" s="221" t="s">
        <v>189</v>
      </c>
      <c r="D27" s="222" t="s">
        <v>190</v>
      </c>
      <c r="E27" s="223" t="s">
        <v>191</v>
      </c>
      <c r="F27" s="224"/>
      <c r="G27" s="225">
        <v>0.5</v>
      </c>
      <c r="H27" s="188"/>
      <c r="I27" s="189"/>
      <c r="J27" s="36"/>
      <c r="K27" s="55"/>
      <c r="L27" s="33"/>
      <c r="M27" s="36"/>
      <c r="N27" s="37"/>
      <c r="P27" s="93"/>
      <c r="Q27" s="95"/>
      <c r="R27" s="97"/>
      <c r="S27" s="98"/>
      <c r="T27" s="96"/>
      <c r="U27" s="95"/>
      <c r="V27" s="97"/>
      <c r="W27" s="98"/>
      <c r="X27" s="96"/>
      <c r="Y27" s="94"/>
    </row>
    <row r="28" spans="2:25" ht="34.5" customHeight="1" thickBot="1" x14ac:dyDescent="0.3">
      <c r="B28" s="241" t="s">
        <v>192</v>
      </c>
      <c r="C28" s="221" t="s">
        <v>193</v>
      </c>
      <c r="D28" s="222" t="s">
        <v>194</v>
      </c>
      <c r="E28" s="223" t="s">
        <v>195</v>
      </c>
      <c r="F28" s="224" t="s">
        <v>196</v>
      </c>
      <c r="G28" s="225">
        <v>22</v>
      </c>
      <c r="H28" s="188"/>
      <c r="I28" s="189"/>
      <c r="J28" s="36"/>
      <c r="K28" s="55"/>
      <c r="L28" s="33"/>
      <c r="M28" s="36"/>
      <c r="N28" s="37"/>
      <c r="P28" s="93"/>
      <c r="Q28" s="95"/>
      <c r="R28" s="97"/>
      <c r="S28" s="98"/>
      <c r="T28" s="96"/>
      <c r="U28" s="95"/>
      <c r="V28" s="97"/>
      <c r="W28" s="98"/>
      <c r="X28" s="96"/>
      <c r="Y28" s="94"/>
    </row>
    <row r="29" spans="2:25" ht="34.5" customHeight="1" thickBot="1" x14ac:dyDescent="0.3">
      <c r="B29" s="172" t="s">
        <v>94</v>
      </c>
      <c r="C29" s="173"/>
      <c r="D29" s="174"/>
      <c r="E29" s="173"/>
      <c r="F29" s="175"/>
      <c r="G29" s="176">
        <f>SUM(G12:G28)</f>
        <v>83.8</v>
      </c>
      <c r="H29" s="188"/>
      <c r="I29" s="189"/>
      <c r="J29" s="36"/>
      <c r="K29" s="55"/>
      <c r="L29" s="33"/>
      <c r="M29" s="36"/>
      <c r="N29" s="37"/>
      <c r="P29" s="93"/>
      <c r="Q29" s="95"/>
      <c r="R29" s="97"/>
      <c r="S29" s="98"/>
      <c r="T29" s="96"/>
      <c r="U29" s="95"/>
      <c r="V29" s="97"/>
      <c r="W29" s="98"/>
      <c r="X29" s="96"/>
      <c r="Y29" s="94"/>
    </row>
    <row r="30" spans="2:25" ht="92.25" customHeight="1" thickBot="1" x14ac:dyDescent="0.3">
      <c r="B30" s="220" t="s">
        <v>197</v>
      </c>
      <c r="C30" s="221"/>
      <c r="D30" s="222"/>
      <c r="E30" s="223" t="s">
        <v>198</v>
      </c>
      <c r="F30" s="224"/>
      <c r="G30" s="225">
        <v>4</v>
      </c>
      <c r="H30" s="188"/>
      <c r="I30" s="189"/>
      <c r="J30" s="36"/>
      <c r="K30" s="55"/>
      <c r="L30" s="33"/>
      <c r="M30" s="36"/>
      <c r="N30" s="37"/>
      <c r="P30" s="93"/>
      <c r="Q30" s="95"/>
      <c r="R30" s="97"/>
      <c r="S30" s="98"/>
      <c r="T30" s="96"/>
      <c r="U30" s="95"/>
      <c r="V30" s="97"/>
      <c r="W30" s="98"/>
      <c r="X30" s="96"/>
      <c r="Y30" s="94"/>
    </row>
    <row r="31" spans="2:25" ht="34.5" customHeight="1" thickBot="1" x14ac:dyDescent="0.3">
      <c r="B31" s="172" t="s">
        <v>94</v>
      </c>
      <c r="C31" s="173"/>
      <c r="D31" s="174"/>
      <c r="E31" s="173"/>
      <c r="F31" s="179"/>
      <c r="G31" s="180">
        <f>G30</f>
        <v>4</v>
      </c>
      <c r="H31" s="188"/>
      <c r="I31" s="189"/>
      <c r="J31" s="36"/>
      <c r="K31" s="55"/>
      <c r="L31" s="33"/>
      <c r="M31" s="36"/>
      <c r="N31" s="37"/>
      <c r="P31" s="93"/>
      <c r="Q31" s="95"/>
      <c r="R31" s="97"/>
      <c r="S31" s="98"/>
      <c r="T31" s="96"/>
      <c r="U31" s="95"/>
      <c r="V31" s="97"/>
      <c r="W31" s="98"/>
      <c r="X31" s="96"/>
      <c r="Y31" s="94"/>
    </row>
    <row r="32" spans="2:25" ht="24.75" customHeight="1" thickBot="1" x14ac:dyDescent="0.3">
      <c r="B32" s="194" t="s">
        <v>95</v>
      </c>
      <c r="C32" s="195"/>
      <c r="D32" s="196"/>
      <c r="E32" s="196"/>
      <c r="F32" s="196"/>
      <c r="G32" s="197"/>
      <c r="H32" s="53"/>
      <c r="I32" s="27"/>
      <c r="J32" s="27"/>
      <c r="K32" s="53"/>
      <c r="L32" s="53"/>
      <c r="N32" s="56"/>
      <c r="P32" s="93"/>
      <c r="Q32" s="95"/>
      <c r="R32" s="97"/>
      <c r="S32" s="98"/>
      <c r="T32" s="96"/>
      <c r="U32" s="95"/>
      <c r="V32" s="97"/>
      <c r="W32" s="98"/>
      <c r="X32" s="96"/>
      <c r="Y32" s="94"/>
    </row>
    <row r="33" spans="2:25" ht="30.75" customHeight="1" thickBot="1" x14ac:dyDescent="0.3">
      <c r="B33" s="181"/>
      <c r="C33" s="177"/>
      <c r="D33" s="182"/>
      <c r="E33" s="178"/>
      <c r="F33" s="50"/>
      <c r="G33" s="51"/>
      <c r="H33" s="24"/>
      <c r="K33" s="53"/>
      <c r="L33" s="53"/>
      <c r="N33" s="58"/>
      <c r="P33" s="93"/>
      <c r="Q33" s="95"/>
      <c r="R33" s="97"/>
      <c r="S33" s="98"/>
      <c r="T33" s="96"/>
      <c r="U33" s="95"/>
      <c r="V33" s="97"/>
      <c r="W33" s="98"/>
      <c r="X33" s="96"/>
      <c r="Y33" s="94"/>
    </row>
    <row r="34" spans="2:25" ht="29.25" customHeight="1" thickBot="1" x14ac:dyDescent="0.3">
      <c r="B34" s="181"/>
      <c r="C34" s="177"/>
      <c r="D34" s="182"/>
      <c r="E34" s="183"/>
      <c r="F34" s="50"/>
      <c r="G34" s="51"/>
      <c r="P34" s="93"/>
      <c r="Q34" s="95"/>
      <c r="R34" s="97"/>
      <c r="S34" s="98"/>
      <c r="T34" s="96"/>
      <c r="U34" s="95"/>
      <c r="V34" s="97"/>
      <c r="W34" s="98"/>
      <c r="X34" s="96"/>
      <c r="Y34" s="94"/>
    </row>
    <row r="35" spans="2:25" ht="15.75" thickBot="1" x14ac:dyDescent="0.3">
      <c r="B35" s="52" t="s">
        <v>94</v>
      </c>
      <c r="C35" s="184"/>
      <c r="D35" s="174"/>
      <c r="E35" s="173"/>
      <c r="F35" s="179"/>
      <c r="G35" s="180">
        <f>G33+G34</f>
        <v>0</v>
      </c>
      <c r="P35" s="93"/>
      <c r="Q35" s="95"/>
      <c r="R35" s="97"/>
      <c r="S35" s="98"/>
      <c r="T35" s="96"/>
      <c r="U35" s="95"/>
      <c r="V35" s="97"/>
      <c r="W35" s="98"/>
      <c r="X35" s="96"/>
      <c r="Y35" s="94"/>
    </row>
    <row r="36" spans="2:25" ht="13.5" thickBot="1" x14ac:dyDescent="0.3">
      <c r="B36" s="54"/>
      <c r="C36" s="185"/>
      <c r="D36" s="186"/>
      <c r="E36" s="187"/>
      <c r="F36" s="185"/>
      <c r="G36" s="187"/>
      <c r="P36" s="93"/>
      <c r="Q36" s="95"/>
      <c r="R36" s="97"/>
      <c r="S36" s="98"/>
      <c r="T36" s="96"/>
      <c r="U36" s="95"/>
      <c r="V36" s="97"/>
      <c r="W36" s="98"/>
      <c r="X36" s="96"/>
      <c r="Y36" s="94"/>
    </row>
    <row r="37" spans="2:25" ht="18.75" thickBot="1" x14ac:dyDescent="0.3">
      <c r="B37" s="194" t="s">
        <v>135</v>
      </c>
      <c r="C37" s="195"/>
      <c r="D37" s="195"/>
      <c r="E37" s="195"/>
      <c r="F37" s="195"/>
      <c r="G37" s="198"/>
      <c r="P37" s="93"/>
      <c r="Q37" s="95"/>
      <c r="R37" s="97"/>
      <c r="S37" s="98"/>
      <c r="T37" s="96"/>
      <c r="U37" s="95"/>
      <c r="V37" s="97"/>
      <c r="W37" s="98"/>
      <c r="X37" s="96"/>
      <c r="Y37" s="94"/>
    </row>
    <row r="38" spans="2:25" ht="46.5" customHeight="1" thickBot="1" x14ac:dyDescent="0.3">
      <c r="B38" s="241" t="s">
        <v>192</v>
      </c>
      <c r="C38" s="242" t="s">
        <v>194</v>
      </c>
      <c r="D38" s="242"/>
      <c r="E38" s="243" t="s">
        <v>96</v>
      </c>
      <c r="F38" s="244"/>
      <c r="G38" s="245">
        <v>4</v>
      </c>
      <c r="P38" s="93"/>
      <c r="Q38" s="95"/>
      <c r="R38" s="97"/>
      <c r="S38" s="98"/>
      <c r="T38" s="96"/>
      <c r="U38" s="95"/>
      <c r="V38" s="97"/>
      <c r="W38" s="98"/>
      <c r="X38" s="96"/>
      <c r="Y38" s="94"/>
    </row>
    <row r="39" spans="2:25" ht="27.75" customHeight="1" thickBot="1" x14ac:dyDescent="0.3">
      <c r="B39" s="241"/>
      <c r="C39" s="242"/>
      <c r="D39" s="242"/>
      <c r="E39" s="243"/>
      <c r="F39" s="244"/>
      <c r="G39" s="245"/>
      <c r="P39" s="93"/>
      <c r="Q39" s="95"/>
      <c r="R39" s="97"/>
      <c r="S39" s="98"/>
      <c r="T39" s="96"/>
      <c r="U39" s="95"/>
      <c r="V39" s="97"/>
      <c r="W39" s="98"/>
      <c r="X39" s="96"/>
      <c r="Y39" s="94"/>
    </row>
    <row r="40" spans="2:25" ht="15.75" thickBot="1" x14ac:dyDescent="0.3">
      <c r="B40" s="52" t="s">
        <v>94</v>
      </c>
      <c r="C40" s="184"/>
      <c r="D40" s="174"/>
      <c r="E40" s="173"/>
      <c r="F40" s="179"/>
      <c r="G40" s="180">
        <f>G38+G39</f>
        <v>4</v>
      </c>
      <c r="P40" s="93"/>
      <c r="Q40" s="95"/>
      <c r="R40" s="97"/>
      <c r="S40" s="98"/>
      <c r="T40" s="96"/>
      <c r="U40" s="95"/>
      <c r="V40" s="97"/>
      <c r="W40" s="98"/>
      <c r="X40" s="96"/>
      <c r="Y40" s="94"/>
    </row>
  </sheetData>
  <mergeCells count="29">
    <mergeCell ref="B25:B26"/>
    <mergeCell ref="B32:G32"/>
    <mergeCell ref="B37:G37"/>
    <mergeCell ref="D16:D17"/>
    <mergeCell ref="B20:B22"/>
    <mergeCell ref="C20:C22"/>
    <mergeCell ref="D20:D22"/>
    <mergeCell ref="F20:F22"/>
    <mergeCell ref="B6:N6"/>
    <mergeCell ref="B7:G7"/>
    <mergeCell ref="B8:D8"/>
    <mergeCell ref="H8:N8"/>
    <mergeCell ref="B9:G9"/>
    <mergeCell ref="H9:J9"/>
    <mergeCell ref="L9:N9"/>
    <mergeCell ref="B11:G11"/>
    <mergeCell ref="P8:Y8"/>
    <mergeCell ref="P9:Q9"/>
    <mergeCell ref="R9:S9"/>
    <mergeCell ref="T9:U9"/>
    <mergeCell ref="V9:W9"/>
    <mergeCell ref="X9:Y9"/>
    <mergeCell ref="B13:B14"/>
    <mergeCell ref="F13:F14"/>
    <mergeCell ref="G13:G14"/>
    <mergeCell ref="B15:B17"/>
    <mergeCell ref="F15:F17"/>
    <mergeCell ref="G15:G16"/>
    <mergeCell ref="C16:C17"/>
  </mergeCells>
  <dataValidations count="2">
    <dataValidation type="list" allowBlank="1" showInputMessage="1" showErrorMessage="1" sqref="I33:J33 I11" xr:uid="{00000000-0002-0000-0200-000000000000}">
      <formula1>conditionnement_traitement</formula1>
    </dataValidation>
    <dataValidation type="list" allowBlank="1" showInputMessage="1" showErrorMessage="1" sqref="E29:E40" xr:uid="{26B22BED-7C3C-4ADA-96F8-0E65F1C504B0}">
      <formula1>natuer_de_dechets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31"/>
  <sheetViews>
    <sheetView topLeftCell="A4" workbookViewId="0">
      <selection activeCell="J13" sqref="J13"/>
    </sheetView>
  </sheetViews>
  <sheetFormatPr baseColWidth="10" defaultColWidth="10.85546875" defaultRowHeight="12" x14ac:dyDescent="0.25"/>
  <cols>
    <col min="1" max="1" width="10.85546875" style="1"/>
    <col min="2" max="2" width="14.42578125" style="1" customWidth="1"/>
    <col min="3" max="3" width="10.85546875" style="1"/>
    <col min="4" max="4" width="40.140625" style="1" customWidth="1"/>
    <col min="5" max="7" width="10.85546875" style="1"/>
    <col min="8" max="8" width="17.42578125" style="1" customWidth="1"/>
    <col min="9" max="16384" width="10.85546875" style="1"/>
  </cols>
  <sheetData>
    <row r="2" spans="2:8" ht="29.1" customHeight="1" x14ac:dyDescent="0.25">
      <c r="B2" s="1" t="s">
        <v>40</v>
      </c>
      <c r="D2" s="1" t="s">
        <v>41</v>
      </c>
      <c r="F2" s="1" t="s">
        <v>74</v>
      </c>
      <c r="H2" s="1" t="s">
        <v>128</v>
      </c>
    </row>
    <row r="3" spans="2:8" ht="36" x14ac:dyDescent="0.25">
      <c r="B3" s="1" t="s">
        <v>12</v>
      </c>
      <c r="D3" s="1" t="s">
        <v>42</v>
      </c>
      <c r="F3" s="1" t="s">
        <v>73</v>
      </c>
      <c r="H3" s="1" t="s">
        <v>130</v>
      </c>
    </row>
    <row r="4" spans="2:8" ht="36" customHeight="1" x14ac:dyDescent="0.25">
      <c r="B4" s="1" t="s">
        <v>13</v>
      </c>
      <c r="D4" s="1" t="s">
        <v>43</v>
      </c>
      <c r="F4" s="1" t="s">
        <v>72</v>
      </c>
      <c r="H4" s="1" t="s">
        <v>129</v>
      </c>
    </row>
    <row r="5" spans="2:8" ht="24" x14ac:dyDescent="0.25">
      <c r="B5" s="1" t="s">
        <v>14</v>
      </c>
      <c r="D5" s="1" t="s">
        <v>44</v>
      </c>
      <c r="H5" s="1" t="s">
        <v>131</v>
      </c>
    </row>
    <row r="6" spans="2:8" ht="24" x14ac:dyDescent="0.25">
      <c r="B6" s="1" t="s">
        <v>15</v>
      </c>
      <c r="D6" s="1" t="s">
        <v>45</v>
      </c>
    </row>
    <row r="7" spans="2:8" x14ac:dyDescent="0.25">
      <c r="B7" s="1" t="s">
        <v>16</v>
      </c>
      <c r="D7" s="1" t="s">
        <v>46</v>
      </c>
    </row>
    <row r="8" spans="2:8" ht="24" x14ac:dyDescent="0.25">
      <c r="B8" s="1" t="s">
        <v>17</v>
      </c>
      <c r="D8" s="1" t="s">
        <v>47</v>
      </c>
    </row>
    <row r="9" spans="2:8" ht="24" x14ac:dyDescent="0.25">
      <c r="B9" s="1" t="s">
        <v>18</v>
      </c>
      <c r="D9" s="1" t="s">
        <v>48</v>
      </c>
    </row>
    <row r="10" spans="2:8" x14ac:dyDescent="0.25">
      <c r="B10" s="1" t="s">
        <v>19</v>
      </c>
      <c r="D10" s="1" t="s">
        <v>49</v>
      </c>
    </row>
    <row r="11" spans="2:8" x14ac:dyDescent="0.25">
      <c r="B11" s="1" t="s">
        <v>20</v>
      </c>
      <c r="D11" s="1" t="s">
        <v>50</v>
      </c>
    </row>
    <row r="12" spans="2:8" x14ac:dyDescent="0.25">
      <c r="B12" s="1" t="s">
        <v>21</v>
      </c>
      <c r="D12" s="1" t="s">
        <v>51</v>
      </c>
    </row>
    <row r="13" spans="2:8" x14ac:dyDescent="0.25">
      <c r="B13" s="1" t="s">
        <v>22</v>
      </c>
      <c r="D13" s="1" t="s">
        <v>52</v>
      </c>
    </row>
    <row r="14" spans="2:8" x14ac:dyDescent="0.25">
      <c r="B14" s="1" t="s">
        <v>23</v>
      </c>
      <c r="D14" s="1" t="s">
        <v>53</v>
      </c>
    </row>
    <row r="15" spans="2:8" x14ac:dyDescent="0.25">
      <c r="B15" s="1" t="s">
        <v>24</v>
      </c>
      <c r="D15" s="1" t="s">
        <v>54</v>
      </c>
    </row>
    <row r="16" spans="2:8" x14ac:dyDescent="0.25">
      <c r="B16" s="1" t="s">
        <v>25</v>
      </c>
      <c r="D16" s="1" t="s">
        <v>55</v>
      </c>
    </row>
    <row r="17" spans="2:4" x14ac:dyDescent="0.25">
      <c r="B17" s="1" t="s">
        <v>26</v>
      </c>
      <c r="D17" s="1" t="s">
        <v>106</v>
      </c>
    </row>
    <row r="18" spans="2:4" x14ac:dyDescent="0.25">
      <c r="B18" s="1" t="s">
        <v>27</v>
      </c>
      <c r="D18" s="1" t="s">
        <v>107</v>
      </c>
    </row>
    <row r="19" spans="2:4" x14ac:dyDescent="0.25">
      <c r="B19" s="1" t="s">
        <v>28</v>
      </c>
      <c r="D19" s="1" t="s">
        <v>108</v>
      </c>
    </row>
    <row r="20" spans="2:4" x14ac:dyDescent="0.25">
      <c r="B20" s="1" t="s">
        <v>29</v>
      </c>
    </row>
    <row r="21" spans="2:4" x14ac:dyDescent="0.25">
      <c r="B21" s="1" t="s">
        <v>30</v>
      </c>
    </row>
    <row r="22" spans="2:4" x14ac:dyDescent="0.25">
      <c r="B22" s="1" t="s">
        <v>31</v>
      </c>
    </row>
    <row r="23" spans="2:4" x14ac:dyDescent="0.25">
      <c r="B23" s="1" t="s">
        <v>32</v>
      </c>
    </row>
    <row r="24" spans="2:4" x14ac:dyDescent="0.25">
      <c r="B24" s="1" t="s">
        <v>33</v>
      </c>
    </row>
    <row r="25" spans="2:4" x14ac:dyDescent="0.25">
      <c r="B25" s="1" t="s">
        <v>34</v>
      </c>
    </row>
    <row r="26" spans="2:4" x14ac:dyDescent="0.25">
      <c r="B26" s="1" t="s">
        <v>35</v>
      </c>
    </row>
    <row r="27" spans="2:4" x14ac:dyDescent="0.25">
      <c r="B27" s="1" t="s">
        <v>36</v>
      </c>
    </row>
    <row r="28" spans="2:4" x14ac:dyDescent="0.25">
      <c r="B28" s="1" t="s">
        <v>37</v>
      </c>
    </row>
    <row r="29" spans="2:4" x14ac:dyDescent="0.25">
      <c r="B29" s="1" t="s">
        <v>38</v>
      </c>
    </row>
    <row r="30" spans="2:4" x14ac:dyDescent="0.25">
      <c r="B30" s="1" t="s">
        <v>39</v>
      </c>
    </row>
    <row r="31" spans="2:4" x14ac:dyDescent="0.25">
      <c r="B31" s="1" t="s">
        <v>56</v>
      </c>
    </row>
  </sheetData>
  <phoneticPr fontId="4" type="noConversion"/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Synthèse journalière</vt:lpstr>
      <vt:lpstr>Registre déchets expédiés</vt:lpstr>
      <vt:lpstr>Suivi déchets par localisation</vt:lpstr>
      <vt:lpstr>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Pouyau</dc:creator>
  <cp:lastModifiedBy>HOULIE Marie</cp:lastModifiedBy>
  <cp:lastPrinted>2021-06-08T09:07:36Z</cp:lastPrinted>
  <dcterms:created xsi:type="dcterms:W3CDTF">2021-05-16T14:39:10Z</dcterms:created>
  <dcterms:modified xsi:type="dcterms:W3CDTF">2024-04-03T12:50:30Z</dcterms:modified>
</cp:coreProperties>
</file>