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voiesnavigablesdefrance-my.sharepoint.com/personal/virginie_beaulieu_scsne_fr/Documents/Documents/MARCHE_Mesures_Compensatoires/DCE V2/04_BPU et DQE/DQE/"/>
    </mc:Choice>
  </mc:AlternateContent>
  <xr:revisionPtr revIDLastSave="2" documentId="8_{050CD8F7-5BF7-41E3-A60A-43D1CC606445}" xr6:coauthVersionLast="47" xr6:coauthVersionMax="47" xr10:uidLastSave="{7F63DB1A-5C87-41AD-B424-33D425DBC697}"/>
  <bookViews>
    <workbookView xWindow="28680" yWindow="-120" windowWidth="29040" windowHeight="15840" xr2:uid="{00000000-000D-0000-FFFF-FFFF00000000}"/>
  </bookViews>
  <sheets>
    <sheet name="B131_LOTB_DQE_Site 7" sheetId="11" r:id="rId1"/>
  </sheets>
  <definedNames>
    <definedName name="_xlnm.Print_Titles" localSheetId="0">'B131_LOTB_DQE_Site 7'!$5:$5</definedName>
    <definedName name="_xlnm.Print_Area" localSheetId="0">'B131_LOTB_DQE_Site 7'!$A$1:$F$180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7" i="11" l="1"/>
  <c r="F105" i="11"/>
  <c r="F104" i="11"/>
  <c r="F103" i="11"/>
  <c r="M150" i="11"/>
  <c r="F29" i="11"/>
  <c r="F28" i="11"/>
  <c r="F27" i="11"/>
  <c r="F42" i="11"/>
  <c r="F174" i="11"/>
  <c r="F173" i="11"/>
  <c r="F19" i="11"/>
  <c r="F18" i="11"/>
  <c r="F17" i="11"/>
  <c r="F14" i="11"/>
  <c r="F13" i="11"/>
  <c r="F9" i="11"/>
  <c r="F8" i="11"/>
  <c r="F76" i="11"/>
  <c r="E155" i="11"/>
  <c r="F156" i="11"/>
  <c r="F175" i="11" s="1"/>
  <c r="F157" i="11"/>
  <c r="F61" i="11"/>
  <c r="F62" i="11"/>
  <c r="F24" i="11"/>
  <c r="F22" i="11"/>
  <c r="F25" i="11"/>
  <c r="F168" i="11"/>
  <c r="F140" i="11"/>
  <c r="E91" i="11"/>
  <c r="F92" i="11"/>
  <c r="F85" i="11"/>
  <c r="F139" i="11"/>
  <c r="F142" i="11" s="1"/>
  <c r="N132" i="11"/>
  <c r="L131" i="11"/>
  <c r="L107" i="11"/>
  <c r="F99" i="11"/>
  <c r="E98" i="11"/>
  <c r="F100" i="11"/>
  <c r="F145" i="11"/>
  <c r="F111" i="11"/>
  <c r="F113" i="11"/>
  <c r="F112" i="11"/>
  <c r="F115" i="11"/>
  <c r="F114" i="11"/>
  <c r="F110" i="11"/>
  <c r="F109" i="11"/>
  <c r="F106" i="11"/>
  <c r="F107" i="11"/>
  <c r="F108" i="11"/>
  <c r="F116" i="11"/>
  <c r="F7" i="11"/>
  <c r="F30" i="11" s="1"/>
  <c r="F38" i="11"/>
  <c r="F141" i="11"/>
  <c r="F46" i="11"/>
  <c r="F43" i="11"/>
  <c r="M138" i="11"/>
  <c r="F15" i="11"/>
  <c r="F48" i="11"/>
  <c r="E163" i="11"/>
  <c r="F164" i="11"/>
  <c r="F26" i="11"/>
  <c r="F44" i="11"/>
  <c r="F50" i="11"/>
  <c r="L134" i="11"/>
  <c r="J134" i="11"/>
  <c r="F136" i="11"/>
  <c r="F135" i="11"/>
  <c r="F134" i="11"/>
  <c r="J136" i="11"/>
  <c r="K136" i="11"/>
  <c r="M143" i="11" s="1"/>
  <c r="F133" i="11"/>
  <c r="F132" i="11"/>
  <c r="F131" i="11"/>
  <c r="F130" i="11"/>
  <c r="F129" i="11"/>
  <c r="F126" i="11"/>
  <c r="F87" i="11"/>
  <c r="F84" i="11"/>
  <c r="F82" i="11"/>
  <c r="F123" i="11"/>
  <c r="F122" i="11"/>
  <c r="F80" i="11"/>
  <c r="F79" i="11"/>
  <c r="F170" i="11"/>
  <c r="F171" i="11"/>
  <c r="F77" i="11"/>
  <c r="F119" i="11"/>
  <c r="F118" i="11"/>
  <c r="F161" i="11"/>
  <c r="F96" i="11"/>
  <c r="E159" i="11"/>
  <c r="F160" i="11"/>
  <c r="F165" i="11"/>
  <c r="F73" i="11"/>
  <c r="F75" i="11"/>
  <c r="F72" i="11"/>
  <c r="F70" i="11"/>
  <c r="F58" i="11"/>
  <c r="F68" i="11"/>
  <c r="F67" i="11"/>
  <c r="F55" i="11"/>
  <c r="F88" i="11" s="1"/>
  <c r="F64" i="11"/>
  <c r="F60" i="11"/>
  <c r="F23" i="11"/>
  <c r="F20" i="11"/>
  <c r="F41" i="11"/>
  <c r="F36" i="11"/>
  <c r="F51" i="11" s="1"/>
  <c r="F167" i="11"/>
  <c r="F93" i="11"/>
  <c r="F94" i="11"/>
  <c r="F95" i="11"/>
  <c r="F144" i="11"/>
  <c r="F149" i="11" s="1"/>
  <c r="F151" i="11"/>
  <c r="F152" i="11" s="1"/>
  <c r="F146" i="11"/>
  <c r="F148" i="11"/>
  <c r="F147" i="11"/>
  <c r="F12" i="11"/>
  <c r="F11" i="11"/>
  <c r="F10" i="11"/>
  <c r="F66" i="11"/>
  <c r="F178" i="11" l="1"/>
  <c r="F179" i="11" l="1"/>
  <c r="F180" i="11"/>
</calcChain>
</file>

<file path=xl/sharedStrings.xml><?xml version="1.0" encoding="utf-8"?>
<sst xmlns="http://schemas.openxmlformats.org/spreadsheetml/2006/main" count="308" uniqueCount="176">
  <si>
    <t>DOSSIER DE CONSULTATION DES ENTREPRISES</t>
  </si>
  <si>
    <t>DETAIL QUANTITATIF ET ESTIMATIF</t>
  </si>
  <si>
    <t>N°</t>
  </si>
  <si>
    <t>DESCRIPTIF</t>
  </si>
  <si>
    <t>UNITE</t>
  </si>
  <si>
    <t>QUANTITES</t>
  </si>
  <si>
    <t>PRIX UNITAIRE</t>
  </si>
  <si>
    <t>MONTANT HT</t>
  </si>
  <si>
    <t>SERIE 100 : SITE 7 : TRAVAUX PREPARATOIRES</t>
  </si>
  <si>
    <r>
      <t xml:space="preserve">Installations de chantier
</t>
    </r>
    <r>
      <rPr>
        <sz val="11"/>
        <color theme="1"/>
        <rFont val="Calibri"/>
        <family val="2"/>
        <scheme val="minor"/>
      </rPr>
      <t>Ce prix comprend notamment</t>
    </r>
    <r>
      <rPr>
        <b/>
        <sz val="11"/>
        <color theme="1"/>
        <rFont val="Calibri"/>
        <family val="2"/>
        <scheme val="minor"/>
      </rPr>
      <t xml:space="preserve"> : 
</t>
    </r>
    <r>
      <rPr>
        <sz val="11"/>
        <color theme="1"/>
        <rFont val="Calibri"/>
        <family val="2"/>
        <scheme val="minor"/>
      </rPr>
      <t xml:space="preserve">  - la mise en œuvre et repliement des installations de chantier et selon ce qui est nécessaire, l'acheminement et le repli du chantier, l'aménagement et la remise en état des accès, l'aménagement des pistes de chantier et la remise en état, fourniture et la mise en oeuvre de la signalisation, la sécurisation, la gestion des circulations, les installations de chantier, la remise en état du site. La fourniture de l'ensemble des matériaux, matériels et personnels nécessaires au balisage des emprises (barrières heras sur accès et chemins en phase chantier et exploitation). Il comprend également l'entretien du balisage pendant toute la durée du chantier ;
</t>
    </r>
    <r>
      <rPr>
        <sz val="11"/>
        <rFont val="Calibri"/>
        <family val="2"/>
        <scheme val="minor"/>
      </rPr>
      <t xml:space="preserve"> - le piquetage des aménagements ;</t>
    </r>
    <r>
      <rPr>
        <b/>
        <sz val="11"/>
        <color theme="1"/>
        <rFont val="Calibri"/>
        <family val="2"/>
        <scheme val="minor"/>
      </rPr>
      <t xml:space="preserve">
</t>
    </r>
    <r>
      <rPr>
        <sz val="11"/>
        <color theme="1"/>
        <rFont val="Calibri"/>
        <family val="2"/>
        <scheme val="minor"/>
      </rPr>
      <t>- la mise en oeuvre des mesures de prévention contre le risque pytotechnique prévues pour les zones à risques faibles, conformément au CCTP.</t>
    </r>
  </si>
  <si>
    <t>Ft</t>
  </si>
  <si>
    <r>
      <t xml:space="preserve">Formation des agents au risque pyrotechnique 
</t>
    </r>
    <r>
      <rPr>
        <sz val="11"/>
        <rFont val="Calibri"/>
        <family val="2"/>
        <scheme val="minor"/>
      </rPr>
      <t>Ce prix comprend les coûts de formation du personnels (temps de présence et déplacement du chef de chantier et des conducteurs d’engins de terrassement) d’une demi-journée au centre de Déminage de Laon</t>
    </r>
  </si>
  <si>
    <r>
      <t xml:space="preserve">Suivi de chantier
</t>
    </r>
    <r>
      <rPr>
        <sz val="11"/>
        <rFont val="Calibri"/>
        <family val="2"/>
        <scheme val="minor"/>
      </rPr>
      <t xml:space="preserve">Ce prix comprend notamment : 
 - la présence de l'Entrepreneur aux réunions de préparations et de suivis de chantier ; 
- l'ouverture et la tenue à jour d'un journal de chantier ;
- l'élabore et la mise à jour du planning détaillé de ses interventions 
 - la mise à disposition par l'Entrepeneur d'un écologue chargé du suivi du chantier ;
- la rédaction, l’application et le suivi du PMQSSE </t>
    </r>
    <r>
      <rPr>
        <b/>
        <sz val="11"/>
        <rFont val="Calibri"/>
        <family val="2"/>
        <scheme val="minor"/>
      </rPr>
      <t xml:space="preserve">
</t>
    </r>
    <r>
      <rPr>
        <sz val="11"/>
        <rFont val="Calibri"/>
        <family val="2"/>
        <scheme val="minor"/>
      </rPr>
      <t xml:space="preserve"> - le reporting et l'utilisation de la GED travaux ;</t>
    </r>
  </si>
  <si>
    <t>Dossier d'exécution</t>
  </si>
  <si>
    <t>Constat de commissaire de justice</t>
  </si>
  <si>
    <t>Dossier des ouvrages executés (DOE)</t>
  </si>
  <si>
    <r>
      <t xml:space="preserve">Reception des travaux
</t>
    </r>
    <r>
      <rPr>
        <sz val="11"/>
        <rFont val="Calibri"/>
        <family val="2"/>
        <scheme val="minor"/>
      </rPr>
      <t xml:space="preserve">Ce prix comprend la présence du conducteur de travaux aux réceptions partielles et définitives </t>
    </r>
  </si>
  <si>
    <r>
      <t>Gestion et suivi des EEE</t>
    </r>
    <r>
      <rPr>
        <b/>
        <sz val="11"/>
        <color rgb="FFFF0000"/>
        <rFont val="Calibri"/>
        <family val="2"/>
        <scheme val="minor"/>
      </rPr>
      <t xml:space="preserve"> </t>
    </r>
    <r>
      <rPr>
        <b/>
        <sz val="11"/>
        <rFont val="Calibri"/>
        <family val="2"/>
        <scheme val="minor"/>
      </rPr>
      <t xml:space="preserve">herbacées
</t>
    </r>
    <r>
      <rPr>
        <sz val="11"/>
        <rFont val="Calibri"/>
        <family val="2"/>
        <scheme val="minor"/>
      </rPr>
      <t>Ce prix comprend la gestion des EEE éventuellement présentes sur les emprises des travaux ainsi que la mise en œuvre de mesure de prévention, de gestion et de suivi pendant toute la durée des travaux</t>
    </r>
  </si>
  <si>
    <t>U</t>
  </si>
  <si>
    <t>Sondages à la pelle de caractérisation géologique</t>
  </si>
  <si>
    <t>ENTITE LE MOULIN</t>
  </si>
  <si>
    <t>Fourniture et mise en œuvre de borne par un géomètre expert (y compris dégagement des emprises éventuellement nécessaire)</t>
  </si>
  <si>
    <t>Balisage d'espèces patrimoniales et entretien pendant toute la durée du chantier</t>
  </si>
  <si>
    <t>ml</t>
  </si>
  <si>
    <t>Balisage des arbres à préserver  et entretien pendant toute la durée du chantier</t>
  </si>
  <si>
    <t>Réalisation d'une pêche de sauvegarde sur le plan d'eau</t>
  </si>
  <si>
    <t>ENTITE MARAIS DE MORLEMONT</t>
  </si>
  <si>
    <t>Fourniture et mise en œuvre de bornes par un géomètre expert (y compris dégagement des emprises éventuellement nécessaire)</t>
  </si>
  <si>
    <t xml:space="preserve">Dépose des clotures existantes, tri et évacuation </t>
  </si>
  <si>
    <t>Balisage d'espèces patrimoniales et des EEE et entretien pendant toute la durée du chantier</t>
  </si>
  <si>
    <r>
      <t xml:space="preserve">Nettoyage et évacuation des déchets non inertes non dangereux (DIB)
</t>
    </r>
    <r>
      <rPr>
        <sz val="11"/>
        <rFont val="Calibri"/>
        <family val="2"/>
        <scheme val="minor"/>
      </rPr>
      <t>Le prix unitaire intègre le nettoyage, le chargement, le transport et le droit de décharge</t>
    </r>
  </si>
  <si>
    <t>t</t>
  </si>
  <si>
    <t>Douche de décontamination DIPHOTERINE (5 litres)</t>
  </si>
  <si>
    <r>
      <t xml:space="preserve">Nettoyage et évacuation des déchets dangereux (DIB)
</t>
    </r>
    <r>
      <rPr>
        <sz val="11"/>
        <rFont val="Calibri"/>
        <family val="2"/>
        <scheme val="minor"/>
      </rPr>
      <t>Le prix unitaire intègre le nettoyage, le chargement, le transport et le droit de décharge</t>
    </r>
  </si>
  <si>
    <t>Mesures de réduction en faveur des amphibiens</t>
  </si>
  <si>
    <t>SOUS-TOTAL TRAVAUX PREPARATOIRES</t>
  </si>
  <si>
    <t>SERIE 200 : SITE 7 : TRAVAUX INITIAUX</t>
  </si>
  <si>
    <t>TERRASSEMENTS ET TRAVAUX ASSOCIES</t>
  </si>
  <si>
    <t>ABATTAGES ET ETREPAGE POUR LA RESTAURATION D'UNE ZONE HUMIDE - ENTITE LE MOULIN</t>
  </si>
  <si>
    <t>Surface en m²</t>
  </si>
  <si>
    <r>
      <t xml:space="preserve">Etrepage mécanique sur 10 cm de profondeur moyenne par rapport au TN pour la restauration d'une zone humide de 1 530 m²
</t>
    </r>
    <r>
      <rPr>
        <sz val="11"/>
        <rFont val="Calibri"/>
        <family val="2"/>
        <scheme val="minor"/>
      </rPr>
      <t>Le prix unitaire intègre l’amenée et le repli d’engins de terrassement et le terrassement des déblais conformément aux plans</t>
    </r>
  </si>
  <si>
    <r>
      <t>m</t>
    </r>
    <r>
      <rPr>
        <vertAlign val="superscript"/>
        <sz val="11"/>
        <rFont val="Calibri"/>
        <family val="2"/>
        <scheme val="minor"/>
      </rPr>
      <t>3</t>
    </r>
  </si>
  <si>
    <t>ABATTAGE ET FAUCHE POUR CREATION D'UNE PRAIRIE HUMIDE - ENTITE LE MOULIN</t>
  </si>
  <si>
    <r>
      <t xml:space="preserve">Terrassement en déblais pour ouverture des berges nord sur 50 ml à partir de 50 cm au-dessus du lit du fossé sur 1 mètre de largeur (pente de 2/1)
</t>
    </r>
    <r>
      <rPr>
        <sz val="11"/>
        <rFont val="Calibri"/>
        <family val="2"/>
        <scheme val="minor"/>
      </rPr>
      <t>Le prix unitaire intègre l’amenée et le repli d’engins de terrassement et le terrassement des déblais conformément aux plans</t>
    </r>
  </si>
  <si>
    <t>COMBLEMENT DE FOSSES ET MISE EN ASSEC DU PLAN D'EAU - ENTITE LE MOULIN</t>
  </si>
  <si>
    <t>Fourniture et mise en place d'un système de filtration anti-MES en aval du plan d'eau, préalablement à toute opération de terrassement, entretien en phase travaux et dépose en fin de chantier</t>
  </si>
  <si>
    <t>Réalisation d'un suivi continu in situ des paramètres de turbidité, de pH, de conductivité, de température, d'O2 dissous et de MES de l'eau rejetée en aval</t>
  </si>
  <si>
    <r>
      <t xml:space="preserve">Terrassement en remblais pour comblement du fossé d'alimentation au plan d'eau sur 50 mètres linéaires par régalage des terres étrépées au poste n°201, tassement au godet jusqu'au TN
</t>
    </r>
    <r>
      <rPr>
        <sz val="11"/>
        <rFont val="Calibri"/>
        <family val="2"/>
        <scheme val="minor"/>
      </rPr>
      <t>Le prix unitaire intègre l’amenée et le repli d’engins de terrassement et le terrassement des déblais conformément aux plans</t>
    </r>
  </si>
  <si>
    <t>Enlèvement et évacuation du dégrilleur de l'alimentation amont du plan d'eau</t>
  </si>
  <si>
    <t>Démolition et évacuation du muret localisé de part et d'autre du dégrilleur sur un mètre linéaire de chaque côté du cours d'eau</t>
  </si>
  <si>
    <r>
      <t xml:space="preserve">Terrassement en remblais pour comblement du fossé  au sud de la prairie humide sur 50 mètres linéaires par réglage des terres décaissées au poste n°202 et étrépées au poste n°201 non réutilisées au poste n°205, tassement au godet jusqu'au TN
</t>
    </r>
    <r>
      <rPr>
        <sz val="11"/>
        <rFont val="Calibri"/>
        <family val="2"/>
        <scheme val="minor"/>
      </rPr>
      <t>Le prix unitaire intègre l’amenée et le repli d’engins de terrassement et le terrassement des déblais conformément aux plans</t>
    </r>
  </si>
  <si>
    <t>DEFRICHEMENT, DECAISSEMENT ET ENSEMENCEMENT POUR REHABILITATION D'UNE PRAIRIE HUMIDE - MARAIS DE MORLEMONT</t>
  </si>
  <si>
    <r>
      <t xml:space="preserve">Terrassement en déblais pour décaissement du remblai sur 50 cm de profondeur minimum sur 8 090 m²
</t>
    </r>
    <r>
      <rPr>
        <sz val="11"/>
        <rFont val="Calibri"/>
        <family val="2"/>
        <scheme val="minor"/>
      </rPr>
      <t>Le prix unitaire intègre l’amenée et le repli d’engins de terrassement et le terrassement des déblais conformément aux plans</t>
    </r>
  </si>
  <si>
    <t>EVACUATION DES MATERIAUX DE DEBLAIS EXCEDENTAIRES</t>
  </si>
  <si>
    <r>
      <t xml:space="preserve">Evacuation des déblais excédentaires inertes non pollués décaissés aux poste n°201, 202 et au poste n°209 vers un site proposé par le Titulaire
</t>
    </r>
    <r>
      <rPr>
        <sz val="11"/>
        <rFont val="Calibri"/>
        <family val="2"/>
        <scheme val="minor"/>
      </rPr>
      <t>Le prix unitaire intègre l’amenée et le repli d’engins de terrassement, le chargement, le transport et le déchargement des matériaux de déblais excédentaires sur un site de dépôt mis à disposition par l'entrepreneu</t>
    </r>
    <r>
      <rPr>
        <b/>
        <sz val="11"/>
        <rFont val="Calibri"/>
        <family val="2"/>
        <scheme val="minor"/>
      </rPr>
      <t>r</t>
    </r>
  </si>
  <si>
    <t>SOUS-TOTAL TERRASSEMENTS ET TRAVAUX ASSOCIES</t>
  </si>
  <si>
    <t>ABATTAGES ET TRAVAUX ASSOCIES</t>
  </si>
  <si>
    <t>CREATION D'UN ACCES TECHNIQUE - ENTITE LE MOULIN</t>
  </si>
  <si>
    <r>
      <t xml:space="preserve">Abattage manuel avec rognage de 10 arbres sur une largeur de 4 mètres pour 10 mètres de longueur et, si nécessaire,  débroussaillage autour des sujets abattus (60 m²) pour création d'un accès technique à la prairie humide et au fossé sud
</t>
    </r>
    <r>
      <rPr>
        <sz val="11"/>
        <rFont val="Calibri"/>
        <family val="2"/>
        <scheme val="minor"/>
      </rPr>
      <t>Le prix unitaire intègre le marquage des arbres avec le maître d'œuvre, l'abattage des arbres désignés, le rognage des souches, le débroussaillage pour élimination de la végétation au sol et l'évacuation des déchets verts sur un site proposé par l'entrepeneur</t>
    </r>
  </si>
  <si>
    <t>RESTAURATION DE PRAIRIES MESOPHILES DE FAUCHE - ENTITE LE MOULIN</t>
  </si>
  <si>
    <r>
      <t xml:space="preserve">Abattages avec dessouchage de 20 sujets marqués
</t>
    </r>
    <r>
      <rPr>
        <sz val="11"/>
        <rFont val="Calibri"/>
        <family val="2"/>
        <scheme val="minor"/>
      </rPr>
      <t>Le prix unitaire intègre le marquage des arbres avec le maître d'œuvre, l'abattage des arbres désignés, le dessouchage des souches et la valorisation des rémanents sur site</t>
    </r>
    <r>
      <rPr>
        <b/>
        <sz val="11"/>
        <rFont val="Calibri"/>
        <family val="2"/>
        <scheme val="minor"/>
      </rPr>
      <t xml:space="preserve"> </t>
    </r>
    <r>
      <rPr>
        <sz val="11"/>
        <rFont val="Calibri"/>
        <family val="2"/>
        <scheme val="minor"/>
      </rPr>
      <t>en BRF</t>
    </r>
  </si>
  <si>
    <r>
      <t xml:space="preserve">Abattage préalable avec rognage sur 100% de la surface
</t>
    </r>
    <r>
      <rPr>
        <sz val="11"/>
        <rFont val="Calibri"/>
        <family val="2"/>
        <scheme val="minor"/>
      </rPr>
      <t>Le prix unitaire intègre le marquage des arbres avec le maître d'œuvre, l'abattage des arbres désignés, le  dessouchage des souches et la valorisation des rémanents sur site en BRF</t>
    </r>
  </si>
  <si>
    <r>
      <t xml:space="preserve">Débroussaillage sur 5% de la surface
</t>
    </r>
    <r>
      <rPr>
        <sz val="11"/>
        <rFont val="Calibri"/>
        <family val="2"/>
        <scheme val="minor"/>
      </rPr>
      <t>Le prix unitaire intègre l’élimination de la végétation ;  l'amené et le repli du matériel quelles que soit les difficultés d'accès au site ; la mise en place des précautions nécessaires à la préservation de l'environnement</t>
    </r>
    <r>
      <rPr>
        <b/>
        <sz val="11"/>
        <rFont val="Calibri"/>
        <family val="2"/>
        <scheme val="minor"/>
      </rPr>
      <t xml:space="preserve"> </t>
    </r>
    <r>
      <rPr>
        <sz val="11"/>
        <rFont val="Calibri"/>
        <family val="2"/>
        <scheme val="minor"/>
      </rPr>
      <t>et la valorisation sur site</t>
    </r>
  </si>
  <si>
    <t>ha</t>
  </si>
  <si>
    <r>
      <t xml:space="preserve">Fauchage préalable sur 95%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et la valorisation sur site</t>
    </r>
  </si>
  <si>
    <t>DIVERSIFICATION DES LISIERES ET DES HAIES PAR ABATTAGES - ENTITE LE MOULIN</t>
  </si>
  <si>
    <r>
      <t xml:space="preserve">Abattage sans dessouchage ni rognage d'environ 10 arbres et 50 arbustes, mise en place des produits d'abattage en fagots et en andains au sein de la lisière
</t>
    </r>
    <r>
      <rPr>
        <sz val="11"/>
        <rFont val="Calibri"/>
        <family val="2"/>
        <scheme val="minor"/>
      </rPr>
      <t>Le prix unitaire intègre le marquage des arbres avec le maître d'œuvre, l'abattage des arbres désignés et la mise en place des produits d'abattage en fagots et en andains sur site</t>
    </r>
  </si>
  <si>
    <r>
      <t xml:space="preserve">Abattages avec dessouchage de 100% des ligneux (10 sujets concernés)
</t>
    </r>
    <r>
      <rPr>
        <sz val="11"/>
        <rFont val="Calibri"/>
        <family val="2"/>
        <scheme val="minor"/>
      </rPr>
      <t>Le prix unitaire intègre le marquage des arbres avec le maître d'œuvre, l'abattage des arbres désignés, le dessouchage des souches et la valorisation des rémanents sur site en BRF</t>
    </r>
  </si>
  <si>
    <t>Transplantations de mottes d'hélophytes sur 1530 m², mise en stock pour plantation (poste n° 252) sur les fossés comblés aux postes n°205 et 208</t>
  </si>
  <si>
    <t>m²</t>
  </si>
  <si>
    <r>
      <t xml:space="preserve">Débroussaillage préalable sur 100% de la surface avec export
</t>
    </r>
    <r>
      <rPr>
        <sz val="11"/>
        <rFont val="Calibri"/>
        <family val="2"/>
        <scheme val="minor"/>
      </rPr>
      <t>Le prix unitaire intègre l’élimination de la végétation  ;  l'amené et le repli du matériel quelles que soit les difficultés d'accès au site ; la mise en place des précautions nécessaires à la préservation de l'environnement et la valorisation sur site</t>
    </r>
  </si>
  <si>
    <r>
      <t xml:space="preserve">Abattage sans dessouchage ni rognage d'environ 10 arbres pour création d'un accès technique au fossé nord, mise en stock des produits d'abattage pour réutilisation au poste n°254, valorisation des rémanents
</t>
    </r>
    <r>
      <rPr>
        <sz val="11"/>
        <rFont val="Calibri"/>
        <family val="2"/>
        <scheme val="minor"/>
      </rPr>
      <t>Le prix unitaire intègre le marquage des arbres avec le maître d'œuvre, l'abattage des arbres désignés et la valorisation des rémanents sur site en BRF après utilisation pour fascines</t>
    </r>
  </si>
  <si>
    <t>ENTRETIEN DU RESEAU HYDROGRAPHIQUE - ENTITE LE MOULIN</t>
  </si>
  <si>
    <t>Enlèvement et valorisation de 5 à 10 troncs formant des embâcles dans le cours d'eau</t>
  </si>
  <si>
    <t>Coupe sélective des ligneux apportés par les crues et valorisation</t>
  </si>
  <si>
    <t>REOUVERTURE DE MILIEUX PAR ABATTAGES ET CONVERSION EN PRAIRIE HUMIDE - MARAIS DE MORLEMONT</t>
  </si>
  <si>
    <r>
      <t xml:space="preserve">Abattage avec dessouchage sur 100% de la surface (17 790 m²)
</t>
    </r>
    <r>
      <rPr>
        <sz val="11"/>
        <rFont val="Calibri"/>
        <family val="2"/>
        <scheme val="minor"/>
      </rPr>
      <t>Le prix unitaire intègre le marquage des arbres avec le maître d'œuvre, l'abattage des arbres désignés, le dessouchage des souches et la valorisation des rémanents sur site en BRF</t>
    </r>
  </si>
  <si>
    <t>Nivellement de sols</t>
  </si>
  <si>
    <r>
      <t xml:space="preserve">Débroussaillage préalable sur 100%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r>
      <rPr>
        <b/>
        <sz val="11"/>
        <rFont val="Calibri"/>
        <family val="2"/>
        <scheme val="minor"/>
      </rPr>
      <t xml:space="preserve"> et la valorisation sur site</t>
    </r>
  </si>
  <si>
    <r>
      <t xml:space="preserve">Abattages avec dessouchage de 100% des ligneux marqués (50 sujets concernés)
</t>
    </r>
    <r>
      <rPr>
        <sz val="11"/>
        <color theme="1"/>
        <rFont val="Calibri"/>
        <family val="2"/>
        <scheme val="minor"/>
      </rPr>
      <t>Le prix unitaire intègre le marquage des arbres avec le maître d'œuvre, l'abattage des arbres désignés, le dessouchage des souches et la valorisation des rémanents sur site en BRF</t>
    </r>
  </si>
  <si>
    <r>
      <t xml:space="preserve">Débroussaillage préalable avec export sur 100%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et la valorisation sur site</t>
    </r>
  </si>
  <si>
    <t>ABATTAGES ET DESSOUCHAGES POUR CONVERSION EN PHRAGMITAIE - MARAIS DE MORLEMONT</t>
  </si>
  <si>
    <r>
      <t xml:space="preserve">Abattage préalable avec dessouchage sur 100% de la surface
</t>
    </r>
    <r>
      <rPr>
        <sz val="11"/>
        <color theme="1"/>
        <rFont val="Calibri"/>
        <family val="2"/>
        <scheme val="minor"/>
      </rPr>
      <t>Le prix unitaire intègre le marquage des arbres avec le maître d'œuvre, l'abattage des arbres désignés, le rognage des souches et la valorisation des rémanents sur site en BRF</t>
    </r>
  </si>
  <si>
    <t>CERCLAGES POUR EVOLUTION NATURELLE VERS UNE AULNAIE - MARAIS DE MORLEMONT</t>
  </si>
  <si>
    <t>Annélation de 100% des sujets des secteurs d'intervention par réalisation d'entailles circulaires autour du tronc (secteur Est)</t>
  </si>
  <si>
    <t>Annélation de 100% des sujets des secteurs d'intervention par réalisation d'entailles circulaires autour du tronc (secteur Ouest)</t>
  </si>
  <si>
    <t>CREATION DE RIPISYLVES PAR ABATTAGES ET PLANTATIONS - MARAIS DE MORLEMONT</t>
  </si>
  <si>
    <r>
      <t xml:space="preserve">Abattage préalable avec rognage de 100% des ligneux et des peupliers identifiés
</t>
    </r>
    <r>
      <rPr>
        <sz val="11"/>
        <color theme="1"/>
        <rFont val="Calibri"/>
        <family val="2"/>
        <scheme val="minor"/>
      </rPr>
      <t>Le prix unitaire intègre le marquage des arbres avec le maître d'œuvre, l'abattage des arbres désignés, le rognage des souches et la valorisation des rémanents sur site en BRF</t>
    </r>
  </si>
  <si>
    <t>SOUS-TOTAL ABATTAGES ET TRAVAUX ASSOCIES</t>
  </si>
  <si>
    <t>PLANTATIONS, ENSEMENCEMENTS  ET TRAVAUX ASSOCIES</t>
  </si>
  <si>
    <r>
      <t xml:space="preserve">Débroussaillage sur 5% de la surface de la partie Sud
</t>
    </r>
    <r>
      <rPr>
        <sz val="11"/>
        <rFont val="Calibri"/>
        <family val="2"/>
        <scheme val="minor"/>
      </rPr>
      <t>Le prix unitaire intègre l’élimination de la végétation ;  l'amené et le repli du matériel quelles que soit les difficultés d'accès au site ; la mise en place des précautions nécessaires à la préservation de l'environnement et la valorisation sur site</t>
    </r>
  </si>
  <si>
    <r>
      <t xml:space="preserve">Fauchage préalable sur 95% de la surface de la partie sud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et la valorisation sur site</t>
    </r>
  </si>
  <si>
    <t>Nivellement et préparation de sols pour les semis par  hersage sur 5 cm de profondeur sur la partie Sud</t>
  </si>
  <si>
    <t>Mise en œuvre d'un semis de type prairie mésophile sur 100% de la surface de la partie sud</t>
  </si>
  <si>
    <r>
      <t xml:space="preserve">Fauchage préalable sur 100% de la surface de la partie nord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r>
      <rPr>
        <b/>
        <sz val="11"/>
        <rFont val="Calibri"/>
        <family val="2"/>
        <scheme val="minor"/>
      </rPr>
      <t xml:space="preserve"> </t>
    </r>
    <r>
      <rPr>
        <sz val="11"/>
        <rFont val="Calibri"/>
        <family val="2"/>
        <scheme val="minor"/>
      </rPr>
      <t>et la valorisation sur site</t>
    </r>
  </si>
  <si>
    <t>PLANTATION DE HAIES - ENTITE LE MOULIN</t>
  </si>
  <si>
    <r>
      <t xml:space="preserve">Fauchage préalable, si nécessaire, sur 100%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et la valorisation sur site</t>
    </r>
  </si>
  <si>
    <t xml:space="preserve">Nivellement et préparation de sols </t>
  </si>
  <si>
    <t>Fourniture et plantation de jeunes plants pour la création d'une haie de 265 ml sur 4 rangs distants de 1,5 m, distances entre chaque arbustes 1,50m, distance entre chaque arbres 8 m</t>
  </si>
  <si>
    <t>Longueur en ml</t>
  </si>
  <si>
    <t>Ce prix comprend :
 - la fourniture des jeunes plants (liste ci-dessous);                                                                                                                                                                                                                                                                                                              - l'implantation des végétaux selon les pièces graphiques fournies au présent marché,                                                                                                         -  l'ouverture des trous de plantation 
 - la reprise sur stock de terre végétale pour le remblayage des trous de plantation
-  la plantation des jeunes plants
 - la fourniture et mise en œuvre de protections anti-gibier biodégradable avec maintien par 2 échalas
- si nécessaire, l'enlevement de la végétation sur les emprises à planter</t>
  </si>
  <si>
    <t>Prunus avium JP REP 60/80 RN - 4%</t>
  </si>
  <si>
    <t>Ulmus minor JP REP 60/80 RN - 4%</t>
  </si>
  <si>
    <t>Malus sylvestris - JP REP 60/80 RN - 4%</t>
  </si>
  <si>
    <t>Sorbus torminalis - JP REP 60/80 RN - 4%</t>
  </si>
  <si>
    <t>56 plants / module</t>
  </si>
  <si>
    <t>Carpinus betulus - JP REP 60/80 RN - 4%</t>
  </si>
  <si>
    <t>plants au total</t>
  </si>
  <si>
    <t>Acer campestre - JP REP 60/80 RN - 4%</t>
  </si>
  <si>
    <t>Crataegus monogyna - JP REP 60/80 RN - 11%</t>
  </si>
  <si>
    <t>Rhamnus frangula - JP REP 60/80 RN - 11%</t>
  </si>
  <si>
    <t>Euonymus europaeus - JP REP 60/80 RN - 10%</t>
  </si>
  <si>
    <t>Prunus spinosa - JP REP 60/80 RN - 11%</t>
  </si>
  <si>
    <t>Sambucus nigra - JP REP 60/80 RN - 11%</t>
  </si>
  <si>
    <t>Corylus avellana - JP REP 60/80 RN - 11%</t>
  </si>
  <si>
    <t>Ligustrum vulgare - JP REP 60/80 RN - 11%</t>
  </si>
  <si>
    <r>
      <t>Paillage biodégradable en dalle type Jute / Sisal 1000gr/m²</t>
    </r>
    <r>
      <rPr>
        <sz val="11"/>
        <color theme="1"/>
        <rFont val="Calibri"/>
        <family val="2"/>
        <scheme val="minor"/>
      </rPr>
      <t xml:space="preserve"> (OPTION)</t>
    </r>
  </si>
  <si>
    <t>Reprise sur stock des mottes de carex prélevées au poste n°218 pour plantation sur les fossé comblés aux postes n°205 et 208</t>
  </si>
  <si>
    <t>Fourniture et mise en place d’une fascine avec pieux en quinconce, garnissage de fagots de bois morts issus des abattages au poste n°220 et de terre sur un linéaire de deux à trois mètres de largeur pour stabilisation  de la section aval du comblement du fossé</t>
  </si>
  <si>
    <t>Nivellement et préparation de sols pour les semis par hersage sur 10 cm</t>
  </si>
  <si>
    <t>Mise en œuvre d'un semis de type prairie humide sur 100% de la surface</t>
  </si>
  <si>
    <t>Plantation de jeunes plants pour la création d'une ripisylve sur 1 535 m², avec alternance entre plantations sur 15 mètres et interruptions localisées sur 15 mètres, distance entre plants de 3 mètres et distance inter-rangs (trois rangs) de 3 mètres</t>
  </si>
  <si>
    <t>Ce prix comprend :
 - la fourniture des jeunes plants (liste ci-dessous);                                                                                                                                                                                                                                                                                                              - l'implantation des végétaux selon les pièces graphiques fournies au présent marché,                                                                                                         -  l'ouverture des  trous de plantation
 - la reprise sur stock de terre végétale pour le remblayage des trous de plantation
-  la plantation des jeunes plants
 - la fourniture et mise en œuvre de protections anti-gibier biodégradable avec maintien par 2 échalas
- si nécessaire, l'enlevement de la végétation sur les emprises à planter</t>
  </si>
  <si>
    <t>Salix alba - JP 0+1 60/80 RN - 20%</t>
  </si>
  <si>
    <t>Salix fragilis - JP 0+1 60/80 RN - 15%</t>
  </si>
  <si>
    <t>Salix cinerea - JP 0+1 - RN 60/80 - 10%</t>
  </si>
  <si>
    <t>Module 135 m²</t>
  </si>
  <si>
    <t>Alnus glutinosa - JP 1-OS REP 60/80 RN - 25%</t>
  </si>
  <si>
    <t>6 fois module possible</t>
  </si>
  <si>
    <t>15 plants par module</t>
  </si>
  <si>
    <t>plants total</t>
  </si>
  <si>
    <t>Sambucus nigra - JP REP 60/80 RN - 10%</t>
  </si>
  <si>
    <t>Viburnum opulus - JP 0+1 60/80 RN - 10%</t>
  </si>
  <si>
    <t>Euonymus europaeus - JP 0+1 60/80 RN - 10%</t>
  </si>
  <si>
    <t>27 fois module possible</t>
  </si>
  <si>
    <t>405 plants total</t>
  </si>
  <si>
    <r>
      <t xml:space="preserve">Paillage biodégradable en dalle type Jute / Sisal 1000gr/m² </t>
    </r>
    <r>
      <rPr>
        <sz val="11"/>
        <color theme="1"/>
        <rFont val="Calibri"/>
        <family val="2"/>
        <scheme val="minor"/>
      </rPr>
      <t>(OPTION)</t>
    </r>
  </si>
  <si>
    <t>45ml par module</t>
  </si>
  <si>
    <t>SOUS-TOTAL TRAVAUX DE PLANTATIONS, ENSEMENCEMENTS ET TRAVAUX ASSOCIES</t>
  </si>
  <si>
    <t>TRAVAUX DE TRAVERSEE DE FOSSES - MARAIS DE MORLEMONT</t>
  </si>
  <si>
    <t xml:space="preserve">soit </t>
  </si>
  <si>
    <t xml:space="preserve">Fourniture et mise en place de dispositifs piétons temporaires de traversée de fossé </t>
  </si>
  <si>
    <t>9 module au total</t>
  </si>
  <si>
    <t xml:space="preserve">Fourniture et mise en place d’un dispositif temporaire de traversée de fossé </t>
  </si>
  <si>
    <t xml:space="preserve">Fourniture et mise en place d’un dispositif pérenne de traversée de fossé </t>
  </si>
  <si>
    <t>SOUS-TOTAL TRAVAUX DE TRAVERSEE DE FOSSES</t>
  </si>
  <si>
    <t xml:space="preserve">TRAVAUX DE PARACHEVEMENT ET DE CONFORTEMENT ET GARANTIE DE REPRISE </t>
  </si>
  <si>
    <t>Garantie de reprise années 1 et 2</t>
  </si>
  <si>
    <t>Travaux de finalisation des plantations - année 1</t>
  </si>
  <si>
    <t>Travaux de finalisation des plantations - année 2</t>
  </si>
  <si>
    <t>Travaux de finalisation des ensemencements - année 1</t>
  </si>
  <si>
    <t>Travaux de finalisation des ensemencements - année 2</t>
  </si>
  <si>
    <t>SOUS-TOTAL TRAVAUX  DE PARACHEVEMENT ET DE CONFORTEMENT ET GARANTIE DE REPRISE</t>
  </si>
  <si>
    <t>EVACUATION DES DECHETS VERTS EN SURPLUS</t>
  </si>
  <si>
    <t>Export des déchets verts en surplus non contaminés par des espèces exotiques envahissantes issus des abattages, des fauches et des débroussaillages non revalorisés en BRF sur site en centre de traitement agréé</t>
  </si>
  <si>
    <t>SOUS-TOTAL TRAVAUX EVACUATION SURPLUS DECHETS VERTS</t>
  </si>
  <si>
    <t>SERIE 300 : TRAVAUX D'ENTRETIEN ET DE GESTION ECOLOGIQUE N+1-N+2</t>
  </si>
  <si>
    <t>ABATTAGE POUR CREATION D'UN ACCES - ENTITE LE MOULIN</t>
  </si>
  <si>
    <t>Surface en ha</t>
  </si>
  <si>
    <r>
      <t xml:space="preserve">Fauchage de l'accès (1 itération en N+1)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</si>
  <si>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r>
      <t xml:space="preserve">Fauchage de l'accès (1 itération en N+2)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</si>
  <si>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r>
      <t xml:space="preserve">Fauchage tardif sur 70% de la surface (2 itérations en N+1) - partie nord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</si>
  <si>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r>
      <t xml:space="preserve">Fauchage tardif sur 70% de la surface (2 itérations en N+2) - partie nord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</si>
  <si>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r>
      <t xml:space="preserve">Fauchage tardif sur 70% de la surface (1 itération en N+1)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</si>
  <si>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r>
      <t xml:space="preserve">Fauchage tardif sur 70% de la surface (1 itération en N+2)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t>
    </r>
  </si>
  <si>
    <t xml:space="preserve">Si nécessaire, entretien et remplacement du système de filtration anti-MES en aval du plan d'eau à N+1 </t>
  </si>
  <si>
    <t>Si nécessaire, entretien et remplacement du système de filtration anti-MES en aval du plan d'eau à N+2</t>
  </si>
  <si>
    <t>GESTION DES EEE</t>
  </si>
  <si>
    <r>
      <t xml:space="preserve">Gestion et suivi des EEE en N+1
</t>
    </r>
    <r>
      <rPr>
        <sz val="11"/>
        <rFont val="Calibri"/>
        <family val="2"/>
        <scheme val="minor"/>
      </rPr>
      <t>Ce prix comprend la mise en œuvre de mesure de prévention, de gestion et de suivi des EEE pendant toute la durée des travaux; Le prix unitaire intègre la fourniture, l'amené et le repli du matériel quelles que soit les difficultés d'accès au site</t>
    </r>
  </si>
  <si>
    <r>
      <t xml:space="preserve">Gestion et suivi des EEE en N+2
</t>
    </r>
    <r>
      <rPr>
        <sz val="11"/>
        <rFont val="Calibri"/>
        <family val="2"/>
        <scheme val="minor"/>
      </rPr>
      <t>Ce prix comprend la mise en œuvre de mesure de prévention, de gestion et de suivi des EEE pendant toute la durée des travaux; Le prix unitaire intègre la fourniture, l'amené et le repli du matériel quelles que soit les difficultés d'accès au site</t>
    </r>
  </si>
  <si>
    <t>SOUS-TOTAL TRAVAUX D'ENTRETIEN ECOLOGIQUE N+1-N+2</t>
  </si>
  <si>
    <t>RECAPITULATIF</t>
  </si>
  <si>
    <t>TOTAL HORS TAXES</t>
  </si>
  <si>
    <t>TVA 20%</t>
  </si>
  <si>
    <t>TOTAL  TTC</t>
  </si>
  <si>
    <t>Lot B : Marché de Prestations d’aménagement de mesures compensatoires et de petits terrassements sur les sites hors DUP du CSNE 
le site de la vallée de l'Ingon (site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</si>
</sst>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
    <numFmt numFmtId="166" formatCode="0.000"/>
  </numFmts>
  <fonts count="35" x14ac:knownFonts="1">
    <font>
      <sz val="11"/>
      <color theme="1"/>
      <name val="Calibri"/>
      <family val="2"/>
      <scheme val="minor"/>
    </font>
    <font>
      <b/>
      <sz val="11"/>
      <color theme="1"/>
      <name val="Calibri"/>
      <family val="2"/>
      <scheme val="minor"/>
    </font>
    <font>
      <sz val="11"/>
      <name val="Calibri"/>
      <family val="2"/>
      <scheme val="minor"/>
    </font>
    <font>
      <b/>
      <u/>
      <sz val="11"/>
      <color theme="1"/>
      <name val="Calibri"/>
      <family val="2"/>
      <scheme val="minor"/>
    </font>
    <font>
      <b/>
      <sz val="1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4"/>
      <color theme="1"/>
      <name val="Calibri"/>
      <family val="2"/>
      <scheme val="minor"/>
    </font>
    <font>
      <b/>
      <u/>
      <sz val="10"/>
      <color theme="1"/>
      <name val="Calibri"/>
      <family val="2"/>
      <scheme val="minor"/>
    </font>
    <font>
      <b/>
      <u/>
      <sz val="14"/>
      <color theme="1"/>
      <name val="Calibri"/>
      <family val="2"/>
      <scheme val="minor"/>
    </font>
    <font>
      <u/>
      <sz val="14"/>
      <color theme="1"/>
      <name val="Calibri"/>
      <family val="2"/>
      <scheme val="minor"/>
    </font>
    <font>
      <b/>
      <sz val="18"/>
      <color theme="1"/>
      <name val="Calibri"/>
      <family val="2"/>
      <scheme val="minor"/>
    </font>
    <font>
      <b/>
      <sz val="12"/>
      <color rgb="FFFF0000"/>
      <name val="Calibri"/>
      <family val="2"/>
      <scheme val="minor"/>
    </font>
    <font>
      <b/>
      <sz val="16"/>
      <color theme="1"/>
      <name val="Calibri"/>
      <family val="2"/>
      <scheme val="minor"/>
    </font>
    <font>
      <vertAlign val="superscript"/>
      <sz val="11"/>
      <name val="Calibri"/>
      <family val="2"/>
      <scheme val="minor"/>
    </font>
    <font>
      <sz val="12"/>
      <name val="Calibri"/>
      <family val="2"/>
      <scheme val="minor"/>
    </font>
    <font>
      <u/>
      <sz val="11"/>
      <name val="Calibri"/>
      <family val="2"/>
      <scheme val="minor"/>
    </font>
    <font>
      <sz val="14"/>
      <name val="Calibri"/>
      <family val="2"/>
      <scheme val="minor"/>
    </font>
    <font>
      <b/>
      <u/>
      <sz val="11"/>
      <name val="Calibri"/>
      <family val="2"/>
      <scheme val="minor"/>
    </font>
    <font>
      <sz val="11"/>
      <color rgb="FFFF0000"/>
      <name val="Calibri"/>
      <family val="2"/>
      <scheme val="minor"/>
    </font>
    <font>
      <b/>
      <sz val="11"/>
      <color rgb="FF92D050"/>
      <name val="Calibri"/>
      <family val="2"/>
      <scheme val="minor"/>
    </font>
    <font>
      <b/>
      <sz val="11"/>
      <color rgb="FFFF0000"/>
      <name val="Calibri"/>
      <family val="2"/>
      <scheme val="minor"/>
    </font>
    <font>
      <sz val="12"/>
      <color rgb="FFFF0000"/>
      <name val="Calibri"/>
      <family val="2"/>
      <scheme val="minor"/>
    </font>
    <font>
      <sz val="14"/>
      <color rgb="FFFF0000"/>
      <name val="Calibri"/>
      <family val="2"/>
      <scheme val="minor"/>
    </font>
    <font>
      <sz val="14"/>
      <color rgb="FFFF0066"/>
      <name val="Calibri"/>
      <family val="2"/>
      <scheme val="minor"/>
    </font>
    <font>
      <sz val="11"/>
      <color rgb="FFFF0066"/>
      <name val="Calibri"/>
      <family val="2"/>
      <scheme val="minor"/>
    </font>
    <font>
      <sz val="8"/>
      <name val="Calibri"/>
      <family val="2"/>
      <scheme val="minor"/>
    </font>
    <font>
      <b/>
      <u/>
      <sz val="11"/>
      <color rgb="FFFF0000"/>
      <name val="Calibri"/>
      <family val="2"/>
      <scheme val="minor"/>
    </font>
    <font>
      <sz val="10"/>
      <name val="Calibri"/>
      <family val="2"/>
      <scheme val="minor"/>
    </font>
    <font>
      <b/>
      <u/>
      <sz val="16"/>
      <color theme="1"/>
      <name val="Calibri"/>
      <family val="2"/>
      <scheme val="minor"/>
    </font>
    <font>
      <sz val="16"/>
      <color theme="1"/>
      <name val="Calibri"/>
      <family val="2"/>
      <scheme val="minor"/>
    </font>
    <font>
      <sz val="16"/>
      <name val="Calibri"/>
      <family val="2"/>
      <scheme val="minor"/>
    </font>
    <font>
      <sz val="16"/>
      <color rgb="FFFF0000"/>
      <name val="Calibri"/>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FFFF00"/>
        <bgColor indexed="64"/>
      </patternFill>
    </fill>
  </fills>
  <borders count="29">
    <border>
      <left/>
      <right/>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s>
  <cellStyleXfs count="1">
    <xf numFmtId="0" fontId="0" fillId="0" borderId="0"/>
  </cellStyleXfs>
  <cellXfs count="234">
    <xf numFmtId="0" fontId="0" fillId="0" borderId="0" xfId="0"/>
    <xf numFmtId="0" fontId="0" fillId="0" borderId="0" xfId="0" applyAlignment="1">
      <alignment horizontal="center"/>
    </xf>
    <xf numFmtId="164" fontId="0" fillId="0" borderId="3" xfId="0" applyNumberFormat="1" applyBorder="1" applyAlignment="1">
      <alignment horizontal="center" vertical="center" wrapText="1"/>
    </xf>
    <xf numFmtId="0" fontId="1" fillId="0" borderId="3" xfId="0" applyFont="1" applyBorder="1" applyAlignment="1">
      <alignment vertical="top" wrapText="1"/>
    </xf>
    <xf numFmtId="0" fontId="0" fillId="0" borderId="3" xfId="0" applyBorder="1" applyAlignment="1">
      <alignment horizontal="center" vertical="top"/>
    </xf>
    <xf numFmtId="164" fontId="0" fillId="0" borderId="7" xfId="0" applyNumberForma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0" fontId="0" fillId="0" borderId="3" xfId="0" applyBorder="1" applyAlignment="1">
      <alignment horizontal="center" vertical="center" wrapText="1"/>
    </xf>
    <xf numFmtId="164" fontId="1" fillId="0" borderId="7" xfId="0" applyNumberFormat="1" applyFont="1" applyBorder="1" applyAlignment="1">
      <alignment horizontal="center" vertical="top" wrapText="1"/>
    </xf>
    <xf numFmtId="0" fontId="1" fillId="0" borderId="9" xfId="0" applyFont="1" applyBorder="1" applyAlignment="1">
      <alignment vertical="top" wrapText="1"/>
    </xf>
    <xf numFmtId="0" fontId="0" fillId="0" borderId="9" xfId="0" applyBorder="1" applyAlignment="1">
      <alignment horizontal="center" vertical="top"/>
    </xf>
    <xf numFmtId="0" fontId="0" fillId="0" borderId="9" xfId="0" applyBorder="1" applyAlignment="1">
      <alignment horizontal="center" vertical="center" wrapText="1"/>
    </xf>
    <xf numFmtId="164" fontId="0" fillId="0" borderId="9" xfId="0" applyNumberFormat="1" applyBorder="1" applyAlignment="1">
      <alignment horizontal="center" vertical="center" wrapText="1"/>
    </xf>
    <xf numFmtId="164" fontId="1" fillId="0" borderId="10" xfId="0" applyNumberFormat="1" applyFont="1" applyBorder="1" applyAlignment="1">
      <alignment horizontal="center" vertical="top" wrapText="1"/>
    </xf>
    <xf numFmtId="0" fontId="6" fillId="0" borderId="0" xfId="0" applyFont="1"/>
    <xf numFmtId="164" fontId="1" fillId="0" borderId="13" xfId="0" applyNumberFormat="1" applyFont="1" applyBorder="1" applyAlignment="1">
      <alignment horizontal="center" vertical="center" wrapText="1"/>
    </xf>
    <xf numFmtId="164" fontId="5" fillId="2" borderId="18" xfId="0" applyNumberFormat="1" applyFont="1" applyFill="1" applyBorder="1" applyAlignment="1">
      <alignment horizontal="center" vertical="center"/>
    </xf>
    <xf numFmtId="164" fontId="5" fillId="3" borderId="18" xfId="0" applyNumberFormat="1" applyFont="1" applyFill="1" applyBorder="1" applyAlignment="1">
      <alignment horizontal="center" vertical="center"/>
    </xf>
    <xf numFmtId="0" fontId="0" fillId="3" borderId="3" xfId="0" applyFill="1" applyBorder="1"/>
    <xf numFmtId="164" fontId="7" fillId="0" borderId="13" xfId="0" applyNumberFormat="1" applyFont="1" applyBorder="1" applyAlignment="1">
      <alignment horizontal="center" vertical="center" wrapText="1"/>
    </xf>
    <xf numFmtId="0" fontId="6" fillId="0" borderId="0" xfId="0" applyFont="1" applyAlignment="1">
      <alignment horizontal="center"/>
    </xf>
    <xf numFmtId="0" fontId="3" fillId="5" borderId="3" xfId="0" applyFont="1" applyFill="1" applyBorder="1" applyAlignment="1">
      <alignment horizontal="left" vertical="top" wrapText="1"/>
    </xf>
    <xf numFmtId="0" fontId="0" fillId="5" borderId="3" xfId="0" applyFill="1" applyBorder="1"/>
    <xf numFmtId="0" fontId="3" fillId="3" borderId="3" xfId="0" applyFont="1" applyFill="1" applyBorder="1" applyAlignment="1">
      <alignment horizontal="left" vertical="top" wrapText="1"/>
    </xf>
    <xf numFmtId="164" fontId="7" fillId="0" borderId="13" xfId="0" applyNumberFormat="1" applyFont="1" applyBorder="1" applyAlignment="1">
      <alignment horizontal="center" vertical="center"/>
    </xf>
    <xf numFmtId="164" fontId="8" fillId="0" borderId="13" xfId="0" applyNumberFormat="1" applyFont="1" applyBorder="1" applyAlignment="1">
      <alignment horizontal="center" vertical="center" wrapText="1"/>
    </xf>
    <xf numFmtId="0" fontId="0" fillId="3" borderId="3" xfId="0" applyFill="1" applyBorder="1" applyAlignment="1">
      <alignment horizontal="center" vertical="center"/>
    </xf>
    <xf numFmtId="0" fontId="11" fillId="0" borderId="3" xfId="0" applyFont="1" applyBorder="1" applyAlignment="1">
      <alignment vertical="top" wrapText="1"/>
    </xf>
    <xf numFmtId="0" fontId="3" fillId="3" borderId="3" xfId="0" applyFont="1" applyFill="1" applyBorder="1" applyAlignment="1">
      <alignment vertical="top" wrapText="1"/>
    </xf>
    <xf numFmtId="0" fontId="3" fillId="2" borderId="24" xfId="0" applyFont="1" applyFill="1" applyBorder="1" applyAlignment="1">
      <alignment horizontal="left" vertical="top" wrapText="1"/>
    </xf>
    <xf numFmtId="0" fontId="0" fillId="2" borderId="24" xfId="0" applyFill="1" applyBorder="1"/>
    <xf numFmtId="164" fontId="8" fillId="0" borderId="23" xfId="0" applyNumberFormat="1" applyFont="1" applyBorder="1" applyAlignment="1">
      <alignment horizontal="center" vertical="center" wrapText="1"/>
    </xf>
    <xf numFmtId="0" fontId="0" fillId="2" borderId="24" xfId="0" applyFill="1" applyBorder="1" applyAlignment="1">
      <alignment horizontal="center" vertical="center"/>
    </xf>
    <xf numFmtId="164" fontId="0" fillId="3" borderId="3" xfId="0" applyNumberFormat="1" applyFill="1" applyBorder="1" applyAlignment="1">
      <alignment horizontal="center" vertical="center"/>
    </xf>
    <xf numFmtId="0" fontId="12" fillId="0" borderId="3" xfId="0" applyFont="1" applyBorder="1" applyAlignment="1">
      <alignment horizontal="center" vertical="top"/>
    </xf>
    <xf numFmtId="0" fontId="12" fillId="0" borderId="3" xfId="0"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1" fillId="0" borderId="7" xfId="0" applyNumberFormat="1" applyFont="1" applyBorder="1" applyAlignment="1">
      <alignment horizontal="center" vertical="top" wrapText="1"/>
    </xf>
    <xf numFmtId="1" fontId="0" fillId="0" borderId="0" xfId="0" applyNumberFormat="1"/>
    <xf numFmtId="0" fontId="1" fillId="6" borderId="15" xfId="0" applyFont="1" applyFill="1" applyBorder="1" applyAlignment="1">
      <alignment horizontal="center" vertical="center" wrapText="1"/>
    </xf>
    <xf numFmtId="0" fontId="1" fillId="6" borderId="15" xfId="0" applyFont="1" applyFill="1" applyBorder="1" applyAlignment="1">
      <alignment horizontal="center" vertical="center"/>
    </xf>
    <xf numFmtId="164" fontId="1" fillId="6" borderId="15" xfId="0" applyNumberFormat="1" applyFont="1" applyFill="1" applyBorder="1" applyAlignment="1">
      <alignment horizontal="center" vertical="center" wrapText="1"/>
    </xf>
    <xf numFmtId="164" fontId="1" fillId="6" borderId="16" xfId="0" applyNumberFormat="1" applyFont="1" applyFill="1" applyBorder="1" applyAlignment="1">
      <alignment horizontal="center" vertical="center" wrapText="1"/>
    </xf>
    <xf numFmtId="0" fontId="1" fillId="0" borderId="3" xfId="0" applyFont="1" applyBorder="1" applyAlignment="1">
      <alignment horizontal="center" vertical="center"/>
    </xf>
    <xf numFmtId="0" fontId="0" fillId="5" borderId="7" xfId="0" applyFill="1" applyBorder="1" applyAlignment="1">
      <alignment horizontal="center"/>
    </xf>
    <xf numFmtId="0" fontId="0" fillId="3" borderId="7" xfId="0" applyFill="1" applyBorder="1" applyAlignment="1">
      <alignment horizontal="center"/>
    </xf>
    <xf numFmtId="0" fontId="0" fillId="2" borderId="25" xfId="0" applyFill="1" applyBorder="1" applyAlignment="1">
      <alignment horizontal="center"/>
    </xf>
    <xf numFmtId="0" fontId="1" fillId="0" borderId="0" xfId="0" applyFont="1" applyAlignment="1">
      <alignment horizontal="center"/>
    </xf>
    <xf numFmtId="0" fontId="7" fillId="4" borderId="15" xfId="0" applyFont="1" applyFill="1" applyBorder="1" applyAlignment="1">
      <alignment horizontal="right" vertical="top" wrapText="1"/>
    </xf>
    <xf numFmtId="164" fontId="1" fillId="0" borderId="16" xfId="0" applyNumberFormat="1" applyFont="1" applyBorder="1" applyAlignment="1">
      <alignment horizontal="center" vertical="center" wrapText="1"/>
    </xf>
    <xf numFmtId="164" fontId="2" fillId="0" borderId="3" xfId="0" applyNumberFormat="1" applyFont="1" applyBorder="1" applyAlignment="1">
      <alignment horizontal="center" vertical="center"/>
    </xf>
    <xf numFmtId="164" fontId="2" fillId="0" borderId="7" xfId="0" applyNumberFormat="1" applyFont="1" applyBorder="1" applyAlignment="1">
      <alignment horizontal="center" vertical="center" wrapText="1"/>
    </xf>
    <xf numFmtId="0" fontId="2" fillId="0" borderId="3" xfId="0" applyFont="1" applyBorder="1" applyAlignment="1">
      <alignment horizontal="center" vertical="center"/>
    </xf>
    <xf numFmtId="0" fontId="2" fillId="0" borderId="0" xfId="0" applyFont="1"/>
    <xf numFmtId="0" fontId="1" fillId="7" borderId="0" xfId="0" applyFont="1" applyFill="1" applyAlignment="1">
      <alignment horizontal="center"/>
    </xf>
    <xf numFmtId="164" fontId="2" fillId="0" borderId="7" xfId="0" applyNumberFormat="1" applyFont="1" applyBorder="1" applyAlignment="1">
      <alignment horizontal="center" vertical="center"/>
    </xf>
    <xf numFmtId="0" fontId="17" fillId="0" borderId="0" xfId="0" applyFont="1"/>
    <xf numFmtId="0" fontId="1" fillId="0" borderId="0" xfId="0" applyFont="1" applyAlignment="1">
      <alignment horizontal="right"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1" fillId="0" borderId="2" xfId="0" applyFont="1" applyBorder="1" applyAlignment="1">
      <alignment horizontal="center" vertical="top"/>
    </xf>
    <xf numFmtId="0" fontId="1" fillId="0" borderId="2" xfId="0" applyFont="1" applyBorder="1" applyAlignment="1">
      <alignment horizontal="center" vertical="center"/>
    </xf>
    <xf numFmtId="0" fontId="7" fillId="0" borderId="4" xfId="0" applyFont="1" applyBorder="1" applyAlignment="1">
      <alignment horizontal="center" vertical="center"/>
    </xf>
    <xf numFmtId="0" fontId="9" fillId="6" borderId="14" xfId="0" applyFont="1" applyFill="1" applyBorder="1" applyAlignment="1">
      <alignment horizontal="left" vertical="center"/>
    </xf>
    <xf numFmtId="0" fontId="10" fillId="0" borderId="11" xfId="0" applyFont="1" applyBorder="1" applyAlignment="1">
      <alignment horizontal="center" vertical="top"/>
    </xf>
    <xf numFmtId="0" fontId="4" fillId="0" borderId="2" xfId="0" applyFont="1" applyBorder="1" applyAlignment="1">
      <alignment horizontal="center" vertical="center"/>
    </xf>
    <xf numFmtId="0" fontId="4" fillId="0" borderId="1" xfId="0" applyFont="1" applyBorder="1" applyAlignment="1">
      <alignment horizontal="center"/>
    </xf>
    <xf numFmtId="0" fontId="4" fillId="0" borderId="2" xfId="0" applyFont="1" applyBorder="1" applyAlignment="1">
      <alignment horizontal="center" vertical="top"/>
    </xf>
    <xf numFmtId="0" fontId="14" fillId="0" borderId="22" xfId="0" applyFont="1" applyBorder="1" applyAlignment="1">
      <alignment horizontal="center" vertical="center"/>
    </xf>
    <xf numFmtId="0" fontId="9" fillId="0" borderId="2" xfId="0" applyFont="1" applyBorder="1" applyAlignment="1">
      <alignment horizontal="center" vertical="center"/>
    </xf>
    <xf numFmtId="0" fontId="1" fillId="0" borderId="8" xfId="0" applyFont="1" applyBorder="1" applyAlignment="1">
      <alignment horizontal="center" vertical="center"/>
    </xf>
    <xf numFmtId="0" fontId="4" fillId="0" borderId="1" xfId="0" applyFont="1" applyBorder="1" applyAlignment="1">
      <alignment horizontal="center" vertical="center"/>
    </xf>
    <xf numFmtId="0" fontId="2" fillId="3" borderId="3" xfId="0" applyFont="1" applyFill="1" applyBorder="1" applyAlignment="1">
      <alignment horizontal="center" vertical="center"/>
    </xf>
    <xf numFmtId="0" fontId="18" fillId="3" borderId="3" xfId="0" applyFont="1" applyFill="1" applyBorder="1" applyAlignment="1">
      <alignment horizontal="center" vertical="center"/>
    </xf>
    <xf numFmtId="164" fontId="18" fillId="3" borderId="3" xfId="0" applyNumberFormat="1" applyFont="1" applyFill="1" applyBorder="1" applyAlignment="1">
      <alignment horizontal="center" vertical="center"/>
    </xf>
    <xf numFmtId="164" fontId="18" fillId="3" borderId="7" xfId="0" applyNumberFormat="1" applyFont="1" applyFill="1" applyBorder="1" applyAlignment="1">
      <alignment horizontal="center" vertical="center"/>
    </xf>
    <xf numFmtId="164" fontId="18" fillId="0" borderId="7" xfId="0" applyNumberFormat="1" applyFont="1" applyBorder="1" applyAlignment="1">
      <alignment horizontal="center" vertical="center"/>
    </xf>
    <xf numFmtId="0" fontId="2" fillId="0" borderId="0" xfId="0" applyFont="1" applyAlignment="1">
      <alignment horizontal="left"/>
    </xf>
    <xf numFmtId="0" fontId="2" fillId="0" borderId="0" xfId="0" applyFont="1" applyAlignment="1">
      <alignment horizontal="left" vertical="center"/>
    </xf>
    <xf numFmtId="0" fontId="4" fillId="0" borderId="0" xfId="0" applyFont="1" applyAlignment="1">
      <alignment horizontal="left" vertical="center"/>
    </xf>
    <xf numFmtId="164" fontId="2" fillId="0" borderId="0" xfId="0" applyNumberFormat="1" applyFont="1" applyAlignment="1">
      <alignment horizontal="left" vertical="center" wrapText="1"/>
    </xf>
    <xf numFmtId="0" fontId="17" fillId="0" borderId="0" xfId="0" applyFont="1" applyAlignment="1">
      <alignment horizontal="left"/>
    </xf>
    <xf numFmtId="0" fontId="2" fillId="0" borderId="0" xfId="0" applyFont="1" applyAlignment="1">
      <alignment vertical="top"/>
    </xf>
    <xf numFmtId="0" fontId="2" fillId="0" borderId="0" xfId="0" applyFont="1" applyAlignment="1">
      <alignment horizontal="center"/>
    </xf>
    <xf numFmtId="2" fontId="2" fillId="0" borderId="0" xfId="0" applyNumberFormat="1" applyFont="1" applyAlignment="1">
      <alignment horizontal="left"/>
    </xf>
    <xf numFmtId="2" fontId="4" fillId="0" borderId="0" xfId="0" applyNumberFormat="1" applyFont="1" applyAlignment="1">
      <alignment horizontal="left" vertical="center"/>
    </xf>
    <xf numFmtId="0" fontId="2" fillId="0" borderId="0" xfId="0" applyFont="1" applyAlignment="1">
      <alignment horizontal="left" vertical="top" wrapText="1"/>
    </xf>
    <xf numFmtId="164" fontId="2" fillId="0" borderId="0" xfId="0" applyNumberFormat="1" applyFont="1" applyAlignment="1">
      <alignment horizontal="left"/>
    </xf>
    <xf numFmtId="1" fontId="0" fillId="3" borderId="3" xfId="0" applyNumberFormat="1" applyFill="1" applyBorder="1" applyAlignment="1">
      <alignment horizontal="center" vertical="center"/>
    </xf>
    <xf numFmtId="164" fontId="0" fillId="3" borderId="7" xfId="0" applyNumberFormat="1" applyFill="1" applyBorder="1" applyAlignment="1">
      <alignment horizontal="center" vertical="center" wrapText="1"/>
    </xf>
    <xf numFmtId="1" fontId="2" fillId="0" borderId="3" xfId="0" applyNumberFormat="1" applyFont="1" applyBorder="1" applyAlignment="1">
      <alignment horizontal="center" vertical="center"/>
    </xf>
    <xf numFmtId="0" fontId="2" fillId="0" borderId="0" xfId="0" applyFont="1" applyAlignment="1">
      <alignment horizontal="center" vertical="center"/>
    </xf>
    <xf numFmtId="0" fontId="1" fillId="0" borderId="11" xfId="0" applyFont="1" applyBorder="1" applyAlignment="1">
      <alignment horizontal="center" vertical="center"/>
    </xf>
    <xf numFmtId="0" fontId="4" fillId="0" borderId="3" xfId="0" applyFont="1" applyBorder="1" applyAlignment="1">
      <alignment horizontal="center" vertical="center"/>
    </xf>
    <xf numFmtId="0" fontId="19" fillId="0" borderId="0" xfId="0" applyFont="1" applyAlignment="1">
      <alignment vertical="center"/>
    </xf>
    <xf numFmtId="0" fontId="20" fillId="0" borderId="17" xfId="0" applyFont="1" applyBorder="1" applyAlignment="1">
      <alignment vertical="top" wrapText="1"/>
    </xf>
    <xf numFmtId="0" fontId="4" fillId="0" borderId="0" xfId="0" applyFont="1" applyAlignment="1">
      <alignment horizontal="center"/>
    </xf>
    <xf numFmtId="0" fontId="4" fillId="0" borderId="2" xfId="0" applyFont="1" applyBorder="1" applyAlignment="1">
      <alignment horizontal="center"/>
    </xf>
    <xf numFmtId="0" fontId="20" fillId="0" borderId="17" xfId="0" applyFont="1" applyBorder="1" applyAlignment="1">
      <alignment horizontal="left" vertical="top" wrapText="1"/>
    </xf>
    <xf numFmtId="0" fontId="2" fillId="0" borderId="7" xfId="0" applyFont="1" applyBorder="1" applyAlignment="1">
      <alignment horizontal="center"/>
    </xf>
    <xf numFmtId="2" fontId="4" fillId="0" borderId="0" xfId="0" applyNumberFormat="1" applyFont="1" applyAlignment="1">
      <alignment horizontal="center"/>
    </xf>
    <xf numFmtId="0" fontId="2" fillId="0" borderId="3" xfId="0" applyFont="1" applyBorder="1" applyAlignment="1">
      <alignment horizontal="center" vertical="top"/>
    </xf>
    <xf numFmtId="0" fontId="2" fillId="3" borderId="3" xfId="0" applyFont="1" applyFill="1" applyBorder="1"/>
    <xf numFmtId="0" fontId="2" fillId="3" borderId="7" xfId="0" applyFont="1" applyFill="1" applyBorder="1" applyAlignment="1">
      <alignment horizontal="center"/>
    </xf>
    <xf numFmtId="0" fontId="20" fillId="0" borderId="3" xfId="0" applyFont="1" applyBorder="1" applyAlignment="1">
      <alignment horizontal="left" vertical="top" wrapText="1"/>
    </xf>
    <xf numFmtId="0" fontId="0" fillId="3" borderId="7" xfId="0" applyFill="1" applyBorder="1"/>
    <xf numFmtId="0" fontId="21" fillId="0" borderId="0" xfId="0" applyFont="1"/>
    <xf numFmtId="0" fontId="2" fillId="0" borderId="0" xfId="0" applyFont="1" applyAlignment="1">
      <alignment horizontal="left" vertical="top"/>
    </xf>
    <xf numFmtId="0" fontId="4" fillId="0" borderId="3" xfId="0" applyFont="1" applyBorder="1" applyAlignment="1">
      <alignment horizontal="center"/>
    </xf>
    <xf numFmtId="0" fontId="4" fillId="0" borderId="17" xfId="0" applyFont="1" applyBorder="1" applyAlignment="1">
      <alignment vertical="top" wrapText="1"/>
    </xf>
    <xf numFmtId="3" fontId="4" fillId="0" borderId="3" xfId="0" applyNumberFormat="1" applyFont="1" applyBorder="1" applyAlignment="1">
      <alignment horizontal="center" vertical="center"/>
    </xf>
    <xf numFmtId="0" fontId="4" fillId="0" borderId="3" xfId="0" applyFont="1" applyBorder="1" applyAlignment="1">
      <alignment vertical="top" wrapText="1"/>
    </xf>
    <xf numFmtId="165" fontId="4" fillId="0" borderId="3" xfId="0" applyNumberFormat="1" applyFont="1" applyBorder="1" applyAlignment="1">
      <alignment horizontal="center" vertical="center"/>
    </xf>
    <xf numFmtId="0" fontId="2" fillId="0" borderId="3" xfId="0" applyFont="1" applyBorder="1" applyAlignment="1">
      <alignment vertical="top" wrapText="1"/>
    </xf>
    <xf numFmtId="0" fontId="2" fillId="0" borderId="3" xfId="0" applyFont="1" applyBorder="1" applyAlignment="1">
      <alignment horizontal="justify" vertical="center"/>
    </xf>
    <xf numFmtId="0" fontId="1" fillId="0" borderId="0" xfId="0" applyFont="1"/>
    <xf numFmtId="0" fontId="22" fillId="0" borderId="0" xfId="0" applyFont="1" applyAlignment="1">
      <alignment horizontal="center"/>
    </xf>
    <xf numFmtId="0" fontId="22" fillId="0" borderId="0" xfId="0" applyFont="1"/>
    <xf numFmtId="0" fontId="4" fillId="0" borderId="0" xfId="0" applyFont="1"/>
    <xf numFmtId="0" fontId="21" fillId="0" borderId="0" xfId="0" applyFont="1" applyAlignment="1">
      <alignment horizontal="left"/>
    </xf>
    <xf numFmtId="2" fontId="23" fillId="0" borderId="0" xfId="0" applyNumberFormat="1" applyFont="1" applyAlignment="1">
      <alignment horizontal="center"/>
    </xf>
    <xf numFmtId="0" fontId="23" fillId="0" borderId="0" xfId="0" applyFont="1" applyAlignment="1">
      <alignment horizontal="left"/>
    </xf>
    <xf numFmtId="0" fontId="21" fillId="0" borderId="0" xfId="0" applyFont="1" applyAlignment="1">
      <alignment vertical="top"/>
    </xf>
    <xf numFmtId="0" fontId="23" fillId="0" borderId="0" xfId="0" applyFont="1"/>
    <xf numFmtId="0" fontId="1" fillId="0" borderId="17" xfId="0" applyFont="1" applyBorder="1" applyAlignment="1">
      <alignment vertical="top" wrapText="1"/>
    </xf>
    <xf numFmtId="0" fontId="1" fillId="0" borderId="3" xfId="0" applyFont="1" applyBorder="1" applyAlignment="1">
      <alignment horizontal="left" vertical="top" wrapText="1"/>
    </xf>
    <xf numFmtId="0" fontId="2" fillId="0" borderId="0" xfId="0" applyFont="1" applyAlignment="1">
      <alignment horizontal="left" wrapText="1"/>
    </xf>
    <xf numFmtId="0" fontId="2" fillId="0" borderId="0" xfId="0" applyFont="1" applyAlignment="1">
      <alignment wrapText="1"/>
    </xf>
    <xf numFmtId="0" fontId="23" fillId="0" borderId="0" xfId="0" applyFont="1" applyAlignment="1">
      <alignment horizontal="center" vertical="center"/>
    </xf>
    <xf numFmtId="0" fontId="25" fillId="0" borderId="0" xfId="0" applyFont="1" applyAlignment="1">
      <alignment vertical="center"/>
    </xf>
    <xf numFmtId="4" fontId="24" fillId="0" borderId="0" xfId="0" applyNumberFormat="1" applyFont="1" applyAlignment="1">
      <alignment horizontal="center"/>
    </xf>
    <xf numFmtId="0" fontId="21" fillId="0" borderId="0" xfId="0" applyFont="1" applyAlignment="1">
      <alignment horizontal="center"/>
    </xf>
    <xf numFmtId="0" fontId="21" fillId="0" borderId="0" xfId="0" applyFont="1" applyAlignment="1">
      <alignment horizontal="center" vertical="center"/>
    </xf>
    <xf numFmtId="0" fontId="26" fillId="0" borderId="0" xfId="0" applyFont="1" applyAlignment="1">
      <alignment vertical="center"/>
    </xf>
    <xf numFmtId="0" fontId="24" fillId="0" borderId="0" xfId="0" applyFont="1"/>
    <xf numFmtId="0" fontId="27" fillId="0" borderId="0" xfId="0" applyFont="1"/>
    <xf numFmtId="164" fontId="2" fillId="0" borderId="3" xfId="0" applyNumberFormat="1" applyFont="1" applyBorder="1" applyAlignment="1">
      <alignment horizontal="center" vertical="top" wrapText="1"/>
    </xf>
    <xf numFmtId="0" fontId="3" fillId="3" borderId="17" xfId="0" applyFont="1" applyFill="1" applyBorder="1" applyAlignment="1">
      <alignment horizontal="left" vertical="top" wrapText="1"/>
    </xf>
    <xf numFmtId="1" fontId="21" fillId="0" borderId="0" xfId="0" applyNumberFormat="1" applyFont="1"/>
    <xf numFmtId="0" fontId="2" fillId="0" borderId="0" xfId="0" quotePrefix="1" applyFont="1" applyAlignment="1">
      <alignment horizontal="left"/>
    </xf>
    <xf numFmtId="0" fontId="4" fillId="0" borderId="3" xfId="0" applyFont="1" applyBorder="1" applyAlignment="1">
      <alignment vertical="center" wrapText="1"/>
    </xf>
    <xf numFmtId="164" fontId="21" fillId="0" borderId="0" xfId="0" applyNumberFormat="1" applyFont="1" applyAlignment="1">
      <alignment horizontal="left" vertical="center" wrapText="1"/>
    </xf>
    <xf numFmtId="0" fontId="29" fillId="0" borderId="0" xfId="0" applyFont="1"/>
    <xf numFmtId="164" fontId="2" fillId="0" borderId="7" xfId="0" applyNumberFormat="1" applyFont="1" applyBorder="1" applyAlignment="1">
      <alignment horizontal="center" vertical="top" wrapText="1"/>
    </xf>
    <xf numFmtId="0" fontId="4" fillId="0" borderId="3" xfId="0" quotePrefix="1" applyFont="1" applyBorder="1" applyAlignment="1">
      <alignment horizontal="left" vertical="top" wrapText="1"/>
    </xf>
    <xf numFmtId="0" fontId="4" fillId="0" borderId="0" xfId="0" quotePrefix="1" applyFont="1" applyAlignment="1">
      <alignment horizontal="left" vertical="top" wrapText="1"/>
    </xf>
    <xf numFmtId="0" fontId="0" fillId="0" borderId="0" xfId="0" applyAlignment="1">
      <alignment horizontal="center" vertical="center"/>
    </xf>
    <xf numFmtId="0" fontId="4" fillId="0" borderId="1" xfId="0" applyFont="1" applyBorder="1" applyAlignment="1">
      <alignment horizontal="center" vertical="top" wrapText="1"/>
    </xf>
    <xf numFmtId="0" fontId="4" fillId="0" borderId="3" xfId="0" applyFont="1" applyBorder="1" applyAlignment="1">
      <alignment horizontal="left" vertical="top" wrapText="1"/>
    </xf>
    <xf numFmtId="0" fontId="4" fillId="0" borderId="26" xfId="0" applyFont="1" applyBorder="1" applyAlignment="1">
      <alignment horizontal="center" vertical="top" wrapText="1"/>
    </xf>
    <xf numFmtId="0" fontId="20" fillId="3" borderId="3" xfId="0" applyFont="1" applyFill="1" applyBorder="1" applyAlignment="1">
      <alignment vertical="top" wrapText="1"/>
    </xf>
    <xf numFmtId="0" fontId="4" fillId="0" borderId="0" xfId="0" applyFont="1" applyAlignment="1">
      <alignment horizontal="left" vertical="top" wrapText="1"/>
    </xf>
    <xf numFmtId="0" fontId="1" fillId="0" borderId="0" xfId="0" quotePrefix="1" applyFont="1" applyAlignment="1">
      <alignment horizontal="left" vertical="top" wrapText="1"/>
    </xf>
    <xf numFmtId="0" fontId="3" fillId="3" borderId="0" xfId="0" applyFont="1" applyFill="1" applyAlignment="1">
      <alignment horizontal="left" vertical="top" wrapText="1"/>
    </xf>
    <xf numFmtId="0" fontId="5" fillId="3" borderId="0" xfId="0" applyFont="1" applyFill="1" applyAlignment="1">
      <alignment horizontal="center" vertical="center"/>
    </xf>
    <xf numFmtId="164" fontId="5" fillId="3" borderId="0" xfId="0" applyNumberFormat="1" applyFont="1" applyFill="1" applyAlignment="1">
      <alignment horizontal="center" vertical="center"/>
    </xf>
    <xf numFmtId="0" fontId="4" fillId="0" borderId="0" xfId="0" applyFont="1" applyAlignment="1">
      <alignment vertical="top" wrapText="1"/>
    </xf>
    <xf numFmtId="0" fontId="3" fillId="2" borderId="1" xfId="0" applyFont="1" applyFill="1" applyBorder="1" applyAlignment="1">
      <alignment horizontal="left" vertical="top" wrapText="1"/>
    </xf>
    <xf numFmtId="0" fontId="3" fillId="2" borderId="0" xfId="0" applyFont="1" applyFill="1" applyAlignment="1">
      <alignment horizontal="left" vertical="top" wrapText="1"/>
    </xf>
    <xf numFmtId="0" fontId="5" fillId="2" borderId="0" xfId="0" applyFont="1" applyFill="1" applyAlignment="1">
      <alignment horizontal="center" vertical="center"/>
    </xf>
    <xf numFmtId="164" fontId="5" fillId="2" borderId="0" xfId="0" applyNumberFormat="1" applyFont="1" applyFill="1" applyAlignment="1">
      <alignment horizontal="center" vertical="center"/>
    </xf>
    <xf numFmtId="0" fontId="3" fillId="3" borderId="7" xfId="0" applyFont="1" applyFill="1" applyBorder="1" applyAlignment="1">
      <alignment horizontal="center" vertical="top" wrapText="1"/>
    </xf>
    <xf numFmtId="0" fontId="4" fillId="0" borderId="0" xfId="0" applyFont="1" applyAlignment="1">
      <alignment wrapText="1"/>
    </xf>
    <xf numFmtId="0" fontId="20" fillId="0" borderId="0" xfId="0" applyFont="1" applyAlignment="1">
      <alignment horizontal="left" vertical="top" wrapText="1"/>
    </xf>
    <xf numFmtId="0" fontId="7" fillId="0" borderId="11" xfId="0" applyFont="1" applyBorder="1" applyAlignment="1">
      <alignment horizontal="center" vertical="center"/>
    </xf>
    <xf numFmtId="0" fontId="4" fillId="0" borderId="17" xfId="0" applyFont="1" applyBorder="1" applyAlignment="1">
      <alignment horizontal="left" vertical="top" wrapText="1"/>
    </xf>
    <xf numFmtId="164" fontId="30" fillId="3" borderId="18" xfId="0" applyNumberFormat="1" applyFont="1" applyFill="1" applyBorder="1" applyAlignment="1">
      <alignment horizontal="center" vertical="center"/>
    </xf>
    <xf numFmtId="0" fontId="20" fillId="3" borderId="18" xfId="0" applyFont="1" applyFill="1" applyBorder="1" applyAlignment="1">
      <alignment horizontal="left" vertical="top" wrapText="1"/>
    </xf>
    <xf numFmtId="0" fontId="31" fillId="6" borderId="24" xfId="0" applyFont="1" applyFill="1" applyBorder="1" applyAlignment="1">
      <alignment horizontal="left" vertical="top" wrapText="1"/>
    </xf>
    <xf numFmtId="0" fontId="32" fillId="6" borderId="24" xfId="0" applyFont="1" applyFill="1" applyBorder="1"/>
    <xf numFmtId="0" fontId="32" fillId="6" borderId="24" xfId="0" applyFont="1" applyFill="1" applyBorder="1" applyAlignment="1">
      <alignment horizontal="center" vertical="center"/>
    </xf>
    <xf numFmtId="0" fontId="32" fillId="6" borderId="25" xfId="0" applyFont="1" applyFill="1" applyBorder="1" applyAlignment="1">
      <alignment horizontal="center"/>
    </xf>
    <xf numFmtId="0" fontId="32" fillId="6" borderId="0" xfId="0" applyFont="1" applyFill="1"/>
    <xf numFmtId="0" fontId="31" fillId="6" borderId="1" xfId="0" applyFont="1" applyFill="1" applyBorder="1" applyAlignment="1">
      <alignment horizontal="left" vertical="top"/>
    </xf>
    <xf numFmtId="0" fontId="33" fillId="0" borderId="0" xfId="0" applyFont="1" applyAlignment="1">
      <alignment horizontal="left"/>
    </xf>
    <xf numFmtId="0" fontId="34" fillId="0" borderId="0" xfId="0" applyFont="1"/>
    <xf numFmtId="0" fontId="32" fillId="0" borderId="0" xfId="0" applyFont="1"/>
    <xf numFmtId="0" fontId="1" fillId="0" borderId="0" xfId="0" applyFont="1" applyAlignment="1">
      <alignment horizontal="left" vertical="top" wrapText="1"/>
    </xf>
    <xf numFmtId="0" fontId="0" fillId="0" borderId="3" xfId="0" applyBorder="1" applyAlignment="1">
      <alignment horizontal="justify" vertical="center"/>
    </xf>
    <xf numFmtId="0" fontId="23" fillId="0" borderId="2" xfId="0" applyFont="1" applyBorder="1" applyAlignment="1">
      <alignment horizontal="center" vertical="center"/>
    </xf>
    <xf numFmtId="0" fontId="1" fillId="0" borderId="2" xfId="0" applyFont="1" applyBorder="1" applyAlignment="1">
      <alignment horizontal="center"/>
    </xf>
    <xf numFmtId="0" fontId="4" fillId="0" borderId="2" xfId="0" applyFont="1" applyBorder="1" applyAlignment="1">
      <alignment horizontal="center" vertical="center" wrapText="1"/>
    </xf>
    <xf numFmtId="0" fontId="4" fillId="0" borderId="17" xfId="0" applyFont="1" applyBorder="1" applyAlignment="1">
      <alignment horizontal="center" vertical="center"/>
    </xf>
    <xf numFmtId="0" fontId="4" fillId="0" borderId="28" xfId="0" applyFont="1" applyBorder="1" applyAlignment="1">
      <alignment horizontal="center" vertical="top" wrapText="1"/>
    </xf>
    <xf numFmtId="0" fontId="2" fillId="0" borderId="0" xfId="0" applyFont="1" applyAlignment="1">
      <alignment horizontal="center" vertical="top"/>
    </xf>
    <xf numFmtId="1" fontId="2" fillId="0" borderId="3" xfId="0" applyNumberFormat="1" applyFont="1" applyBorder="1" applyAlignment="1">
      <alignment horizontal="center" vertical="top"/>
    </xf>
    <xf numFmtId="164" fontId="2" fillId="0" borderId="3" xfId="0" applyNumberFormat="1" applyFont="1" applyBorder="1" applyAlignment="1">
      <alignment horizontal="center" vertical="top"/>
    </xf>
    <xf numFmtId="4" fontId="2" fillId="0" borderId="3" xfId="0" applyNumberFormat="1" applyFont="1" applyBorder="1" applyAlignment="1">
      <alignment horizontal="center" vertical="top"/>
    </xf>
    <xf numFmtId="164" fontId="2" fillId="0" borderId="7" xfId="0" applyNumberFormat="1" applyFont="1" applyBorder="1" applyAlignment="1">
      <alignment horizontal="center" vertical="top"/>
    </xf>
    <xf numFmtId="0" fontId="0" fillId="0" borderId="17" xfId="0" applyBorder="1" applyAlignment="1">
      <alignment horizontal="center" vertical="top"/>
    </xf>
    <xf numFmtId="164" fontId="0" fillId="0" borderId="7" xfId="0" applyNumberFormat="1" applyBorder="1" applyAlignment="1">
      <alignment horizontal="center" vertical="top" wrapText="1"/>
    </xf>
    <xf numFmtId="0" fontId="1" fillId="0" borderId="17" xfId="0" applyFont="1" applyBorder="1" applyAlignment="1">
      <alignment horizontal="center" vertical="top"/>
    </xf>
    <xf numFmtId="4" fontId="2" fillId="0" borderId="0" xfId="0" applyNumberFormat="1" applyFont="1" applyAlignment="1">
      <alignment horizontal="center" vertical="top"/>
    </xf>
    <xf numFmtId="2" fontId="2" fillId="0" borderId="3" xfId="0" applyNumberFormat="1" applyFont="1" applyBorder="1" applyAlignment="1">
      <alignment horizontal="center" vertical="top"/>
    </xf>
    <xf numFmtId="0" fontId="2" fillId="0" borderId="17" xfId="0" applyFont="1" applyBorder="1" applyAlignment="1">
      <alignment horizontal="center" vertical="top"/>
    </xf>
    <xf numFmtId="0" fontId="5" fillId="3" borderId="0" xfId="0" applyFont="1" applyFill="1" applyAlignment="1">
      <alignment horizontal="center" vertical="top"/>
    </xf>
    <xf numFmtId="164" fontId="5" fillId="3" borderId="0" xfId="0" applyNumberFormat="1" applyFont="1" applyFill="1" applyAlignment="1">
      <alignment horizontal="center" vertical="top"/>
    </xf>
    <xf numFmtId="164" fontId="5" fillId="3" borderId="18" xfId="0" applyNumberFormat="1" applyFont="1" applyFill="1" applyBorder="1" applyAlignment="1">
      <alignment horizontal="center" vertical="top"/>
    </xf>
    <xf numFmtId="166" fontId="2" fillId="0" borderId="3" xfId="0" applyNumberFormat="1" applyFont="1" applyBorder="1" applyAlignment="1">
      <alignment horizontal="center" vertical="top"/>
    </xf>
    <xf numFmtId="0" fontId="4" fillId="0" borderId="3" xfId="0" applyFont="1" applyBorder="1" applyAlignment="1">
      <alignment horizontal="center" vertical="top"/>
    </xf>
    <xf numFmtId="164" fontId="0" fillId="0" borderId="3" xfId="0" applyNumberFormat="1" applyBorder="1" applyAlignment="1">
      <alignment horizontal="center" vertical="top" wrapText="1"/>
    </xf>
    <xf numFmtId="164" fontId="0" fillId="0" borderId="27" xfId="0" applyNumberFormat="1" applyBorder="1" applyAlignment="1">
      <alignment horizontal="center" vertical="top" wrapText="1"/>
    </xf>
    <xf numFmtId="2" fontId="0" fillId="0" borderId="3" xfId="0" applyNumberFormat="1" applyBorder="1" applyAlignment="1">
      <alignment horizontal="center" vertical="top"/>
    </xf>
    <xf numFmtId="164" fontId="0" fillId="0" borderId="3" xfId="0" applyNumberFormat="1" applyBorder="1" applyAlignment="1">
      <alignment horizontal="center" vertical="top"/>
    </xf>
    <xf numFmtId="164" fontId="2" fillId="0" borderId="27" xfId="0" applyNumberFormat="1" applyFont="1" applyBorder="1" applyAlignment="1">
      <alignment horizontal="center" vertical="top" wrapText="1"/>
    </xf>
    <xf numFmtId="0" fontId="2" fillId="3" borderId="3" xfId="0" applyFont="1" applyFill="1" applyBorder="1" applyAlignment="1">
      <alignment vertical="top"/>
    </xf>
    <xf numFmtId="0" fontId="2" fillId="3" borderId="7" xfId="0" applyFont="1" applyFill="1" applyBorder="1" applyAlignment="1">
      <alignment horizontal="center" vertical="top"/>
    </xf>
    <xf numFmtId="164" fontId="2" fillId="0" borderId="18" xfId="0" applyNumberFormat="1" applyFont="1" applyBorder="1" applyAlignment="1">
      <alignment horizontal="center" vertical="top" wrapText="1"/>
    </xf>
    <xf numFmtId="0" fontId="7" fillId="0" borderId="20" xfId="0" applyFont="1" applyBorder="1" applyAlignment="1">
      <alignment horizontal="right" vertical="top" wrapText="1"/>
    </xf>
    <xf numFmtId="0" fontId="7" fillId="0" borderId="11" xfId="0" applyFont="1" applyBorder="1" applyAlignment="1">
      <alignment horizontal="right" vertical="top" wrapText="1"/>
    </xf>
    <xf numFmtId="0" fontId="7" fillId="0" borderId="12" xfId="0" applyFont="1" applyBorder="1" applyAlignment="1">
      <alignment horizontal="right" vertical="top" wrapText="1"/>
    </xf>
    <xf numFmtId="0" fontId="2" fillId="0" borderId="0" xfId="0" applyFont="1" applyAlignment="1">
      <alignment horizontal="center"/>
    </xf>
    <xf numFmtId="0" fontId="4" fillId="0" borderId="19" xfId="0" applyFont="1" applyBorder="1" applyAlignment="1">
      <alignment horizontal="center" vertical="top"/>
    </xf>
    <xf numFmtId="0" fontId="4" fillId="0" borderId="17" xfId="0" applyFont="1" applyBorder="1" applyAlignment="1">
      <alignment horizontal="center" vertical="top"/>
    </xf>
    <xf numFmtId="0" fontId="13" fillId="6" borderId="11" xfId="0" applyFont="1" applyFill="1" applyBorder="1" applyAlignment="1">
      <alignment horizontal="center" vertical="top" wrapText="1"/>
    </xf>
    <xf numFmtId="0" fontId="13" fillId="6" borderId="12" xfId="0" applyFont="1" applyFill="1" applyBorder="1" applyAlignment="1">
      <alignment horizontal="center" vertical="top" wrapText="1"/>
    </xf>
    <xf numFmtId="0" fontId="13" fillId="6" borderId="13" xfId="0" applyFont="1" applyFill="1" applyBorder="1" applyAlignment="1">
      <alignment horizontal="center" vertical="top" wrapText="1"/>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8" fillId="0" borderId="20" xfId="0" applyFont="1" applyBorder="1" applyAlignment="1">
      <alignment horizontal="right" vertical="top" wrapText="1"/>
    </xf>
    <xf numFmtId="0" fontId="2" fillId="0" borderId="0" xfId="0" quotePrefix="1" applyFont="1" applyAlignment="1">
      <alignment horizontal="center"/>
    </xf>
    <xf numFmtId="0" fontId="7" fillId="4" borderId="12" xfId="0" applyFont="1" applyFill="1" applyBorder="1" applyAlignment="1">
      <alignment horizontal="right" vertical="top" wrapText="1"/>
    </xf>
    <xf numFmtId="0" fontId="2" fillId="0" borderId="3" xfId="0" applyFont="1" applyBorder="1" applyAlignment="1">
      <alignment horizontal="center" vertical="top"/>
    </xf>
    <xf numFmtId="164" fontId="2" fillId="0" borderId="3" xfId="0" applyNumberFormat="1" applyFont="1" applyBorder="1" applyAlignment="1">
      <alignment horizontal="center" vertical="top"/>
    </xf>
    <xf numFmtId="0" fontId="7" fillId="0" borderId="21" xfId="0" applyFont="1" applyBorder="1" applyAlignment="1">
      <alignment horizontal="right" vertical="top" wrapText="1"/>
    </xf>
    <xf numFmtId="0" fontId="17" fillId="0" borderId="0" xfId="0" applyFont="1" applyAlignment="1">
      <alignment horizontal="center"/>
    </xf>
    <xf numFmtId="0" fontId="15" fillId="0" borderId="0" xfId="0" applyFont="1" applyAlignment="1">
      <alignment horizontal="center"/>
    </xf>
    <xf numFmtId="0" fontId="15" fillId="0" borderId="0" xfId="0" applyFont="1" applyAlignment="1">
      <alignment horizontal="center" wrapText="1"/>
    </xf>
    <xf numFmtId="164" fontId="2" fillId="0" borderId="7" xfId="0" applyNumberFormat="1" applyFont="1" applyBorder="1" applyAlignment="1">
      <alignment horizontal="center" vertical="top" wrapText="1"/>
    </xf>
    <xf numFmtId="0" fontId="1" fillId="0" borderId="19" xfId="0" applyFont="1" applyBorder="1" applyAlignment="1">
      <alignment horizontal="center" vertical="center"/>
    </xf>
    <xf numFmtId="0" fontId="1" fillId="0" borderId="17"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293"/>
  <sheetViews>
    <sheetView tabSelected="1" zoomScaleNormal="100" zoomScaleSheetLayoutView="115" workbookViewId="0">
      <selection activeCell="H5" sqref="H5"/>
    </sheetView>
  </sheetViews>
  <sheetFormatPr baseColWidth="10" defaultColWidth="11.44140625" defaultRowHeight="14.4" x14ac:dyDescent="0.3"/>
  <cols>
    <col min="1" max="1" width="6.5546875" style="57" customWidth="1"/>
    <col min="2" max="2" width="100.88671875" customWidth="1"/>
    <col min="3" max="3" width="7" bestFit="1" customWidth="1"/>
    <col min="4" max="4" width="15.44140625" bestFit="1" customWidth="1"/>
    <col min="5" max="5" width="12.88671875" customWidth="1"/>
    <col min="6" max="6" width="20.44140625" style="1" customWidth="1"/>
    <col min="7" max="7" width="4.44140625" style="80" bestFit="1" customWidth="1"/>
    <col min="8" max="8" width="98.44140625" style="80" customWidth="1"/>
    <col min="9" max="9" width="40.44140625" style="109" customWidth="1"/>
    <col min="10" max="10" width="14.88671875" customWidth="1"/>
    <col min="11" max="11" width="13.44140625" bestFit="1" customWidth="1"/>
    <col min="15" max="15" width="16.88671875" customWidth="1"/>
  </cols>
  <sheetData>
    <row r="1" spans="1:9" ht="21" x14ac:dyDescent="0.4">
      <c r="A1" s="229" t="s">
        <v>0</v>
      </c>
      <c r="B1" s="229"/>
      <c r="C1" s="229"/>
      <c r="D1" s="229"/>
      <c r="E1" s="229"/>
      <c r="F1" s="229"/>
      <c r="G1" s="81"/>
    </row>
    <row r="2" spans="1:9" ht="21" x14ac:dyDescent="0.4">
      <c r="A2" s="229" t="s">
        <v>1</v>
      </c>
      <c r="B2" s="229"/>
      <c r="C2" s="229"/>
      <c r="D2" s="229"/>
      <c r="E2" s="229"/>
      <c r="F2" s="229"/>
      <c r="G2" s="81"/>
    </row>
    <row r="3" spans="1:9" ht="42.75" customHeight="1" x14ac:dyDescent="0.4">
      <c r="A3" s="230" t="s">
        <v>175</v>
      </c>
      <c r="B3" s="230"/>
      <c r="C3" s="230"/>
      <c r="D3" s="230"/>
      <c r="E3" s="230"/>
      <c r="F3" s="230"/>
      <c r="G3" s="81"/>
    </row>
    <row r="4" spans="1:9" ht="15" thickBot="1" x14ac:dyDescent="0.35">
      <c r="A4" s="60"/>
      <c r="B4" s="145"/>
      <c r="F4"/>
      <c r="G4" s="81"/>
    </row>
    <row r="5" spans="1:9" ht="29.4" thickBot="1" x14ac:dyDescent="0.35">
      <c r="A5" s="61" t="s">
        <v>2</v>
      </c>
      <c r="B5" s="6" t="s">
        <v>3</v>
      </c>
      <c r="C5" s="7" t="s">
        <v>4</v>
      </c>
      <c r="D5" s="7" t="s">
        <v>5</v>
      </c>
      <c r="E5" s="8" t="s">
        <v>6</v>
      </c>
      <c r="F5" s="9" t="s">
        <v>7</v>
      </c>
      <c r="G5" s="82"/>
      <c r="H5" s="82"/>
    </row>
    <row r="6" spans="1:9" ht="18" x14ac:dyDescent="0.3">
      <c r="A6" s="66" t="s">
        <v>8</v>
      </c>
      <c r="B6" s="42"/>
      <c r="C6" s="43"/>
      <c r="D6" s="43"/>
      <c r="E6" s="44"/>
      <c r="F6" s="45"/>
      <c r="G6" s="82"/>
      <c r="H6" s="82"/>
      <c r="I6" s="56"/>
    </row>
    <row r="7" spans="1:9" ht="160.5" customHeight="1" x14ac:dyDescent="0.3">
      <c r="A7" s="63">
        <v>101</v>
      </c>
      <c r="B7" s="128" t="s">
        <v>9</v>
      </c>
      <c r="C7" s="4" t="s">
        <v>10</v>
      </c>
      <c r="D7" s="4">
        <v>1</v>
      </c>
      <c r="E7" s="139"/>
      <c r="F7" s="146">
        <f>D7*E7</f>
        <v>0</v>
      </c>
      <c r="H7" s="87"/>
    </row>
    <row r="8" spans="1:9" ht="43.2" x14ac:dyDescent="0.3">
      <c r="A8" s="70">
        <v>102</v>
      </c>
      <c r="B8" s="154" t="s">
        <v>11</v>
      </c>
      <c r="C8" s="104" t="s">
        <v>10</v>
      </c>
      <c r="D8" s="104">
        <v>1</v>
      </c>
      <c r="E8" s="139"/>
      <c r="F8" s="146">
        <f t="shared" ref="F8:F9" si="0">D8*E8</f>
        <v>0</v>
      </c>
      <c r="H8"/>
      <c r="I8"/>
    </row>
    <row r="9" spans="1:9" ht="115.2" x14ac:dyDescent="0.3">
      <c r="A9" s="70">
        <v>103</v>
      </c>
      <c r="B9" s="154" t="s">
        <v>12</v>
      </c>
      <c r="C9" s="104" t="s">
        <v>10</v>
      </c>
      <c r="D9" s="104">
        <v>1</v>
      </c>
      <c r="E9" s="139"/>
      <c r="F9" s="146">
        <f t="shared" si="0"/>
        <v>0</v>
      </c>
      <c r="H9"/>
      <c r="I9"/>
    </row>
    <row r="10" spans="1:9" x14ac:dyDescent="0.3">
      <c r="A10" s="64">
        <v>104</v>
      </c>
      <c r="B10" s="155" t="s">
        <v>13</v>
      </c>
      <c r="C10" s="4" t="s">
        <v>10</v>
      </c>
      <c r="D10" s="4">
        <v>1</v>
      </c>
      <c r="E10" s="139"/>
      <c r="F10" s="146">
        <f t="shared" ref="F10:F11" si="1">D10*E10</f>
        <v>0</v>
      </c>
      <c r="H10" s="129"/>
    </row>
    <row r="11" spans="1:9" x14ac:dyDescent="0.3">
      <c r="A11" s="64">
        <v>105</v>
      </c>
      <c r="B11" s="155" t="s">
        <v>14</v>
      </c>
      <c r="C11" s="4" t="s">
        <v>10</v>
      </c>
      <c r="D11" s="4">
        <v>1</v>
      </c>
      <c r="E11" s="139"/>
      <c r="F11" s="146">
        <f t="shared" si="1"/>
        <v>0</v>
      </c>
    </row>
    <row r="12" spans="1:9" x14ac:dyDescent="0.3">
      <c r="A12" s="64">
        <v>106</v>
      </c>
      <c r="B12" s="147" t="s">
        <v>15</v>
      </c>
      <c r="C12" s="4" t="s">
        <v>10</v>
      </c>
      <c r="D12" s="4">
        <v>1</v>
      </c>
      <c r="E12" s="139"/>
      <c r="F12" s="146">
        <f t="shared" ref="F12:F20" si="2">D12*E12</f>
        <v>0</v>
      </c>
    </row>
    <row r="13" spans="1:9" s="109" customFormat="1" ht="28.8" x14ac:dyDescent="0.3">
      <c r="A13" s="70">
        <v>107</v>
      </c>
      <c r="B13" s="148" t="s">
        <v>16</v>
      </c>
      <c r="C13" s="104" t="s">
        <v>10</v>
      </c>
      <c r="D13" s="104">
        <v>1</v>
      </c>
      <c r="E13" s="139"/>
      <c r="F13" s="146">
        <f>D13*E13</f>
        <v>0</v>
      </c>
      <c r="G13" s="122"/>
    </row>
    <row r="14" spans="1:9" s="109" customFormat="1" ht="43.2" x14ac:dyDescent="0.3">
      <c r="A14" s="70">
        <v>108</v>
      </c>
      <c r="B14" s="148" t="s">
        <v>17</v>
      </c>
      <c r="C14" s="104" t="s">
        <v>18</v>
      </c>
      <c r="D14" s="104">
        <v>2</v>
      </c>
      <c r="E14" s="139"/>
      <c r="F14" s="146">
        <f>D14*E14</f>
        <v>0</v>
      </c>
      <c r="G14" s="122"/>
    </row>
    <row r="15" spans="1:9" s="56" customFormat="1" ht="29.25" customHeight="1" x14ac:dyDescent="0.3">
      <c r="A15" s="68">
        <v>109</v>
      </c>
      <c r="B15" s="148" t="s">
        <v>19</v>
      </c>
      <c r="C15" s="104" t="s">
        <v>10</v>
      </c>
      <c r="D15" s="104">
        <v>1</v>
      </c>
      <c r="E15" s="139"/>
      <c r="F15" s="146">
        <f>D15*E15</f>
        <v>0</v>
      </c>
      <c r="H15" s="130"/>
      <c r="I15" s="109"/>
    </row>
    <row r="16" spans="1:9" ht="16.5" customHeight="1" x14ac:dyDescent="0.3">
      <c r="A16" s="63"/>
      <c r="B16" s="156" t="s">
        <v>20</v>
      </c>
      <c r="C16" s="157"/>
      <c r="D16" s="157"/>
      <c r="E16" s="158"/>
      <c r="F16" s="169"/>
      <c r="H16"/>
      <c r="I16"/>
    </row>
    <row r="17" spans="1:9" ht="28.8" x14ac:dyDescent="0.3">
      <c r="A17" s="70">
        <v>110</v>
      </c>
      <c r="B17" s="159" t="s">
        <v>21</v>
      </c>
      <c r="C17" s="104" t="s">
        <v>18</v>
      </c>
      <c r="D17" s="187">
        <v>45</v>
      </c>
      <c r="E17" s="139"/>
      <c r="F17" s="146">
        <f>D17*E17</f>
        <v>0</v>
      </c>
      <c r="G17" s="149"/>
      <c r="H17"/>
      <c r="I17"/>
    </row>
    <row r="18" spans="1:9" s="56" customFormat="1" x14ac:dyDescent="0.3">
      <c r="A18" s="70">
        <v>111</v>
      </c>
      <c r="B18" s="112" t="s">
        <v>22</v>
      </c>
      <c r="C18" s="104" t="s">
        <v>23</v>
      </c>
      <c r="D18" s="188">
        <v>100</v>
      </c>
      <c r="E18" s="189"/>
      <c r="F18" s="146">
        <f>D18*E18</f>
        <v>0</v>
      </c>
      <c r="G18" s="94"/>
    </row>
    <row r="19" spans="1:9" s="56" customFormat="1" x14ac:dyDescent="0.3">
      <c r="A19" s="70">
        <v>112</v>
      </c>
      <c r="B19" s="159" t="s">
        <v>24</v>
      </c>
      <c r="C19" s="104" t="s">
        <v>18</v>
      </c>
      <c r="D19" s="188">
        <v>75</v>
      </c>
      <c r="E19" s="189"/>
      <c r="F19" s="146">
        <f t="shared" ref="F19" si="3">D19*E19</f>
        <v>0</v>
      </c>
      <c r="G19" s="94"/>
    </row>
    <row r="20" spans="1:9" x14ac:dyDescent="0.3">
      <c r="A20" s="64">
        <v>113</v>
      </c>
      <c r="B20" s="155" t="s">
        <v>25</v>
      </c>
      <c r="C20" s="4" t="s">
        <v>10</v>
      </c>
      <c r="D20" s="4">
        <v>1</v>
      </c>
      <c r="E20" s="139"/>
      <c r="F20" s="146">
        <f t="shared" si="2"/>
        <v>0</v>
      </c>
    </row>
    <row r="21" spans="1:9" s="56" customFormat="1" x14ac:dyDescent="0.3">
      <c r="A21" s="182"/>
      <c r="B21" s="156" t="s">
        <v>26</v>
      </c>
      <c r="C21" s="157"/>
      <c r="D21" s="157"/>
      <c r="E21" s="158"/>
      <c r="F21" s="169"/>
      <c r="H21" s="130"/>
      <c r="I21" s="109"/>
    </row>
    <row r="22" spans="1:9" s="56" customFormat="1" ht="29.25" customHeight="1" x14ac:dyDescent="0.3">
      <c r="A22" s="68">
        <v>114</v>
      </c>
      <c r="B22" s="159" t="s">
        <v>27</v>
      </c>
      <c r="C22" s="104" t="s">
        <v>18</v>
      </c>
      <c r="D22" s="104">
        <v>55</v>
      </c>
      <c r="E22" s="139"/>
      <c r="F22" s="146">
        <f t="shared" ref="F22" si="4">D22*E22</f>
        <v>0</v>
      </c>
      <c r="H22" s="130"/>
      <c r="I22" s="109"/>
    </row>
    <row r="23" spans="1:9" x14ac:dyDescent="0.3">
      <c r="A23" s="68">
        <v>115</v>
      </c>
      <c r="B23" s="148" t="s">
        <v>28</v>
      </c>
      <c r="C23" s="104" t="s">
        <v>23</v>
      </c>
      <c r="D23" s="104">
        <v>750</v>
      </c>
      <c r="E23" s="139"/>
      <c r="F23" s="146">
        <f>D23*E23</f>
        <v>0</v>
      </c>
    </row>
    <row r="24" spans="1:9" s="56" customFormat="1" ht="29.25" customHeight="1" x14ac:dyDescent="0.3">
      <c r="A24" s="68">
        <v>116</v>
      </c>
      <c r="B24" s="112" t="s">
        <v>29</v>
      </c>
      <c r="C24" s="104" t="s">
        <v>23</v>
      </c>
      <c r="D24" s="104">
        <v>100</v>
      </c>
      <c r="E24" s="139"/>
      <c r="F24" s="146">
        <f t="shared" ref="F24" si="5">D24*E24</f>
        <v>0</v>
      </c>
      <c r="H24" s="130"/>
    </row>
    <row r="25" spans="1:9" s="56" customFormat="1" ht="29.25" customHeight="1" x14ac:dyDescent="0.3">
      <c r="A25" s="68">
        <v>117</v>
      </c>
      <c r="B25" s="159" t="s">
        <v>24</v>
      </c>
      <c r="C25" s="104" t="s">
        <v>18</v>
      </c>
      <c r="D25" s="104">
        <v>51</v>
      </c>
      <c r="E25" s="139"/>
      <c r="F25" s="146">
        <f t="shared" ref="F25" si="6">D25*E25</f>
        <v>0</v>
      </c>
      <c r="H25" s="130"/>
    </row>
    <row r="26" spans="1:9" ht="28.8" x14ac:dyDescent="0.3">
      <c r="A26" s="68">
        <v>118</v>
      </c>
      <c r="B26" s="148" t="s">
        <v>30</v>
      </c>
      <c r="C26" s="104" t="s">
        <v>31</v>
      </c>
      <c r="D26" s="104">
        <v>10</v>
      </c>
      <c r="E26" s="139"/>
      <c r="F26" s="146">
        <f>D26*E26</f>
        <v>0</v>
      </c>
    </row>
    <row r="27" spans="1:9" s="56" customFormat="1" x14ac:dyDescent="0.3">
      <c r="A27" s="70">
        <v>119</v>
      </c>
      <c r="B27" s="148" t="s">
        <v>32</v>
      </c>
      <c r="C27" s="104" t="s">
        <v>18</v>
      </c>
      <c r="D27" s="104">
        <v>1</v>
      </c>
      <c r="E27" s="139"/>
      <c r="F27" s="146">
        <f t="shared" ref="F27" si="7">D27*E27</f>
        <v>0</v>
      </c>
    </row>
    <row r="28" spans="1:9" ht="28.8" x14ac:dyDescent="0.3">
      <c r="A28" s="68">
        <v>120</v>
      </c>
      <c r="B28" s="148" t="s">
        <v>33</v>
      </c>
      <c r="C28" s="104" t="s">
        <v>31</v>
      </c>
      <c r="D28" s="104">
        <v>2</v>
      </c>
      <c r="E28" s="139"/>
      <c r="F28" s="146">
        <f>D28*E28</f>
        <v>0</v>
      </c>
    </row>
    <row r="29" spans="1:9" s="56" customFormat="1" ht="15" thickBot="1" x14ac:dyDescent="0.35">
      <c r="A29" s="70">
        <v>121</v>
      </c>
      <c r="B29" s="148" t="s">
        <v>34</v>
      </c>
      <c r="C29" s="104" t="s">
        <v>10</v>
      </c>
      <c r="D29" s="104">
        <v>1</v>
      </c>
      <c r="E29" s="139"/>
      <c r="F29" s="146">
        <f t="shared" ref="F29" si="8">D29*E29</f>
        <v>0</v>
      </c>
    </row>
    <row r="30" spans="1:9" ht="16.5" customHeight="1" thickBot="1" x14ac:dyDescent="0.35">
      <c r="A30" s="95"/>
      <c r="B30" s="224" t="s">
        <v>35</v>
      </c>
      <c r="C30" s="224"/>
      <c r="D30" s="224"/>
      <c r="E30" s="224"/>
      <c r="F30" s="18">
        <f>SUM(F7:F29)</f>
        <v>0</v>
      </c>
    </row>
    <row r="31" spans="1:9" ht="16.2" thickBot="1" x14ac:dyDescent="0.35">
      <c r="A31" s="62"/>
      <c r="B31" s="51"/>
      <c r="C31" s="51"/>
      <c r="D31" s="51"/>
      <c r="E31" s="51"/>
      <c r="F31" s="52"/>
    </row>
    <row r="32" spans="1:9" ht="18" x14ac:dyDescent="0.3">
      <c r="A32" s="66" t="s">
        <v>36</v>
      </c>
      <c r="B32" s="42"/>
      <c r="C32" s="43"/>
      <c r="D32" s="43"/>
      <c r="E32" s="44"/>
      <c r="F32" s="45"/>
    </row>
    <row r="33" spans="1:13" ht="16.5" customHeight="1" x14ac:dyDescent="0.3">
      <c r="A33" s="160"/>
      <c r="B33" s="161" t="s">
        <v>37</v>
      </c>
      <c r="C33" s="162"/>
      <c r="D33" s="162"/>
      <c r="E33" s="163"/>
      <c r="F33" s="19"/>
      <c r="J33" s="41"/>
    </row>
    <row r="34" spans="1:13" ht="16.5" customHeight="1" x14ac:dyDescent="0.3">
      <c r="A34" s="63"/>
      <c r="B34" s="31" t="s">
        <v>38</v>
      </c>
      <c r="C34" s="157"/>
      <c r="D34" s="157"/>
      <c r="E34" s="158"/>
      <c r="F34" s="20"/>
    </row>
    <row r="35" spans="1:13" s="56" customFormat="1" x14ac:dyDescent="0.3">
      <c r="A35" s="70"/>
      <c r="C35" s="220" t="s">
        <v>39</v>
      </c>
      <c r="D35" s="221"/>
      <c r="E35" s="96">
        <v>1530</v>
      </c>
      <c r="F35" s="54"/>
      <c r="G35" s="80"/>
      <c r="H35" s="80"/>
      <c r="I35" s="109"/>
    </row>
    <row r="36" spans="1:13" s="85" customFormat="1" ht="57.6" x14ac:dyDescent="0.3">
      <c r="A36" s="70">
        <v>201</v>
      </c>
      <c r="B36" s="114" t="s">
        <v>40</v>
      </c>
      <c r="C36" s="104" t="s">
        <v>41</v>
      </c>
      <c r="D36" s="104">
        <v>153</v>
      </c>
      <c r="E36" s="189"/>
      <c r="F36" s="146">
        <f>D36*E36</f>
        <v>0</v>
      </c>
      <c r="G36" s="80"/>
      <c r="H36" s="110"/>
      <c r="I36" s="125"/>
      <c r="J36" s="125"/>
    </row>
    <row r="37" spans="1:13" x14ac:dyDescent="0.3">
      <c r="A37" s="64"/>
      <c r="B37" s="31" t="s">
        <v>42</v>
      </c>
      <c r="C37" s="26"/>
      <c r="D37" s="26"/>
      <c r="E37" s="26"/>
      <c r="F37" s="164"/>
      <c r="G37" s="214"/>
      <c r="H37" s="214"/>
    </row>
    <row r="38" spans="1:13" s="56" customFormat="1" ht="57.6" x14ac:dyDescent="0.3">
      <c r="A38" s="68">
        <v>202</v>
      </c>
      <c r="B38" s="154" t="s">
        <v>43</v>
      </c>
      <c r="C38" s="104" t="s">
        <v>41</v>
      </c>
      <c r="D38" s="190">
        <v>12.5</v>
      </c>
      <c r="E38" s="189"/>
      <c r="F38" s="191">
        <f>D38*E38</f>
        <v>0</v>
      </c>
      <c r="G38" s="80"/>
      <c r="H38" s="80"/>
      <c r="I38" s="109"/>
    </row>
    <row r="39" spans="1:13" x14ac:dyDescent="0.3">
      <c r="A39" s="64"/>
      <c r="B39" s="31" t="s">
        <v>44</v>
      </c>
      <c r="C39" s="26"/>
      <c r="D39" s="26"/>
      <c r="E39" s="26"/>
      <c r="F39" s="164"/>
      <c r="G39" s="214"/>
      <c r="H39" s="214"/>
    </row>
    <row r="40" spans="1:13" x14ac:dyDescent="0.3">
      <c r="A40" s="183"/>
      <c r="C40" s="232" t="s">
        <v>39</v>
      </c>
      <c r="D40" s="233"/>
      <c r="E40" s="46"/>
      <c r="F40" s="5"/>
    </row>
    <row r="41" spans="1:13" ht="28.8" x14ac:dyDescent="0.3">
      <c r="A41" s="183">
        <v>203</v>
      </c>
      <c r="B41" s="154" t="s">
        <v>45</v>
      </c>
      <c r="C41" s="104" t="s">
        <v>10</v>
      </c>
      <c r="D41" s="192">
        <v>1</v>
      </c>
      <c r="E41" s="189"/>
      <c r="F41" s="193">
        <f>D41*E41</f>
        <v>0</v>
      </c>
    </row>
    <row r="42" spans="1:13" ht="28.8" x14ac:dyDescent="0.3">
      <c r="A42" s="183">
        <v>204</v>
      </c>
      <c r="B42" s="154" t="s">
        <v>46</v>
      </c>
      <c r="C42" s="104" t="s">
        <v>10</v>
      </c>
      <c r="D42" s="192">
        <v>1</v>
      </c>
      <c r="E42" s="189"/>
      <c r="F42" s="193">
        <f>D42*E42</f>
        <v>0</v>
      </c>
    </row>
    <row r="43" spans="1:13" s="56" customFormat="1" ht="57.6" x14ac:dyDescent="0.3">
      <c r="A43" s="68">
        <v>205</v>
      </c>
      <c r="B43" s="154" t="s">
        <v>47</v>
      </c>
      <c r="C43" s="104" t="s">
        <v>41</v>
      </c>
      <c r="D43" s="104">
        <v>50</v>
      </c>
      <c r="E43" s="189"/>
      <c r="F43" s="146">
        <f>D43*E43</f>
        <v>0</v>
      </c>
      <c r="G43" s="80"/>
      <c r="H43" s="87"/>
      <c r="I43" s="136"/>
    </row>
    <row r="44" spans="1:13" s="56" customFormat="1" ht="18" x14ac:dyDescent="0.3">
      <c r="A44" s="68">
        <v>206</v>
      </c>
      <c r="B44" s="154" t="s">
        <v>48</v>
      </c>
      <c r="C44" s="104" t="s">
        <v>10</v>
      </c>
      <c r="D44" s="225">
        <v>1</v>
      </c>
      <c r="E44" s="226"/>
      <c r="F44" s="231">
        <f>E44</f>
        <v>0</v>
      </c>
      <c r="G44" s="80"/>
      <c r="H44" s="80"/>
      <c r="I44" s="132"/>
      <c r="J44" s="97"/>
    </row>
    <row r="45" spans="1:13" s="56" customFormat="1" ht="28.8" x14ac:dyDescent="0.3">
      <c r="A45" s="68">
        <v>207</v>
      </c>
      <c r="B45" s="154" t="s">
        <v>49</v>
      </c>
      <c r="C45" s="104" t="s">
        <v>10</v>
      </c>
      <c r="D45" s="225"/>
      <c r="E45" s="226"/>
      <c r="F45" s="231"/>
      <c r="G45" s="80"/>
      <c r="H45" s="80"/>
      <c r="I45" s="132"/>
      <c r="J45" s="97"/>
    </row>
    <row r="46" spans="1:13" s="56" customFormat="1" ht="72" x14ac:dyDescent="0.3">
      <c r="A46" s="68">
        <v>208</v>
      </c>
      <c r="B46" s="154" t="s">
        <v>50</v>
      </c>
      <c r="C46" s="104" t="s">
        <v>41</v>
      </c>
      <c r="D46" s="104">
        <v>50</v>
      </c>
      <c r="E46" s="189"/>
      <c r="F46" s="146">
        <f>D46*E46</f>
        <v>0</v>
      </c>
      <c r="G46" s="80"/>
      <c r="H46" s="122"/>
      <c r="I46" s="132"/>
      <c r="J46" s="97"/>
    </row>
    <row r="47" spans="1:13" ht="30" customHeight="1" x14ac:dyDescent="0.3">
      <c r="A47" s="194"/>
      <c r="B47" s="156" t="s">
        <v>51</v>
      </c>
      <c r="C47" s="157"/>
      <c r="D47" s="157"/>
      <c r="E47" s="158"/>
      <c r="F47" s="20"/>
    </row>
    <row r="48" spans="1:13" s="56" customFormat="1" ht="61.5" customHeight="1" x14ac:dyDescent="0.3">
      <c r="A48" s="185">
        <v>209</v>
      </c>
      <c r="B48" s="114" t="s">
        <v>52</v>
      </c>
      <c r="C48" s="104" t="s">
        <v>41</v>
      </c>
      <c r="D48" s="196">
        <v>4045</v>
      </c>
      <c r="E48" s="189"/>
      <c r="F48" s="146">
        <f>D48*E48</f>
        <v>0</v>
      </c>
      <c r="G48" s="80"/>
      <c r="H48" s="124"/>
      <c r="I48" s="109"/>
      <c r="M48" s="126"/>
    </row>
    <row r="49" spans="1:12" s="56" customFormat="1" x14ac:dyDescent="0.3">
      <c r="A49" s="68"/>
      <c r="B49" s="156" t="s">
        <v>53</v>
      </c>
      <c r="C49" s="21"/>
      <c r="D49" s="29"/>
      <c r="E49" s="21"/>
      <c r="F49" s="108"/>
      <c r="G49" s="80"/>
      <c r="H49" s="80"/>
      <c r="I49" s="109"/>
    </row>
    <row r="50" spans="1:12" s="56" customFormat="1" ht="58.2" thickBot="1" x14ac:dyDescent="0.35">
      <c r="A50" s="68">
        <v>210</v>
      </c>
      <c r="B50" s="154" t="s">
        <v>54</v>
      </c>
      <c r="C50" s="104" t="s">
        <v>41</v>
      </c>
      <c r="D50" s="195">
        <v>4110.5</v>
      </c>
      <c r="E50" s="189"/>
      <c r="F50" s="191">
        <f>D50*E50</f>
        <v>0</v>
      </c>
      <c r="G50" s="80"/>
      <c r="H50" s="130"/>
      <c r="I50" s="109"/>
    </row>
    <row r="51" spans="1:12" s="23" customFormat="1" ht="16.2" thickBot="1" x14ac:dyDescent="0.35">
      <c r="A51" s="65"/>
      <c r="B51" s="227" t="s">
        <v>55</v>
      </c>
      <c r="C51" s="213"/>
      <c r="D51" s="213"/>
      <c r="E51" s="213"/>
      <c r="F51" s="22">
        <f>SUM(F34:F50)</f>
        <v>0</v>
      </c>
      <c r="G51" s="228"/>
      <c r="H51" s="228"/>
      <c r="I51" s="133"/>
    </row>
    <row r="52" spans="1:12" x14ac:dyDescent="0.3">
      <c r="A52" s="160"/>
      <c r="B52" s="24" t="s">
        <v>56</v>
      </c>
      <c r="C52" s="25"/>
      <c r="D52" s="25"/>
      <c r="E52" s="25"/>
      <c r="F52" s="47"/>
    </row>
    <row r="53" spans="1:12" s="59" customFormat="1" ht="15.6" x14ac:dyDescent="0.3">
      <c r="A53" s="74"/>
      <c r="B53" s="31" t="s">
        <v>57</v>
      </c>
      <c r="C53" s="76"/>
      <c r="D53" s="76"/>
      <c r="E53" s="77"/>
      <c r="F53" s="78"/>
      <c r="G53" s="214"/>
      <c r="H53" s="214"/>
      <c r="I53" s="137"/>
    </row>
    <row r="54" spans="1:12" s="59" customFormat="1" ht="15.6" x14ac:dyDescent="0.3">
      <c r="A54" s="68"/>
      <c r="B54" s="98"/>
      <c r="C54" s="220" t="s">
        <v>39</v>
      </c>
      <c r="D54" s="221"/>
      <c r="E54" s="96">
        <v>40</v>
      </c>
      <c r="F54" s="79"/>
      <c r="G54" s="80"/>
      <c r="H54" s="84"/>
      <c r="I54" s="137"/>
    </row>
    <row r="55" spans="1:12" s="56" customFormat="1" ht="86.4" x14ac:dyDescent="0.3">
      <c r="A55" s="70">
        <v>211</v>
      </c>
      <c r="B55" s="112" t="s">
        <v>58</v>
      </c>
      <c r="C55" s="104" t="s">
        <v>18</v>
      </c>
      <c r="D55" s="104">
        <v>10</v>
      </c>
      <c r="E55" s="189"/>
      <c r="F55" s="146">
        <f>D55*E55</f>
        <v>0</v>
      </c>
      <c r="G55" s="80"/>
      <c r="H55" s="80"/>
      <c r="I55" s="138"/>
    </row>
    <row r="56" spans="1:12" s="59" customFormat="1" ht="15.6" x14ac:dyDescent="0.3">
      <c r="A56" s="74"/>
      <c r="B56" s="31" t="s">
        <v>59</v>
      </c>
      <c r="C56" s="76"/>
      <c r="D56" s="76"/>
      <c r="E56" s="77"/>
      <c r="F56" s="78"/>
      <c r="G56" s="214"/>
      <c r="H56" s="214"/>
      <c r="I56" s="137"/>
    </row>
    <row r="57" spans="1:12" s="59" customFormat="1" ht="15.6" x14ac:dyDescent="0.3">
      <c r="A57" s="68"/>
      <c r="B57" s="98"/>
      <c r="C57" s="220" t="s">
        <v>39</v>
      </c>
      <c r="D57" s="221"/>
      <c r="E57" s="113">
        <v>23180</v>
      </c>
      <c r="F57" s="79"/>
      <c r="G57" s="80"/>
      <c r="H57" s="84"/>
      <c r="I57" s="137"/>
      <c r="K57" s="56"/>
    </row>
    <row r="58" spans="1:12" s="56" customFormat="1" ht="43.2" x14ac:dyDescent="0.3">
      <c r="A58" s="70">
        <v>212</v>
      </c>
      <c r="B58" s="112" t="s">
        <v>60</v>
      </c>
      <c r="C58" s="104" t="s">
        <v>18</v>
      </c>
      <c r="D58" s="104">
        <v>20</v>
      </c>
      <c r="E58" s="189"/>
      <c r="F58" s="146">
        <f>D58*E58</f>
        <v>0</v>
      </c>
      <c r="G58" s="80"/>
      <c r="H58" s="80"/>
      <c r="I58" s="138"/>
    </row>
    <row r="59" spans="1:12" x14ac:dyDescent="0.3">
      <c r="A59" s="64"/>
      <c r="B59" s="31" t="s">
        <v>42</v>
      </c>
      <c r="C59" s="26"/>
      <c r="D59" s="26"/>
      <c r="E59" s="26"/>
      <c r="F59" s="164"/>
      <c r="G59" s="214"/>
      <c r="H59" s="214"/>
    </row>
    <row r="60" spans="1:12" s="56" customFormat="1" ht="43.2" x14ac:dyDescent="0.3">
      <c r="A60" s="68">
        <v>213</v>
      </c>
      <c r="B60" s="154" t="s">
        <v>61</v>
      </c>
      <c r="C60" s="104" t="s">
        <v>18</v>
      </c>
      <c r="D60" s="190">
        <v>100</v>
      </c>
      <c r="E60" s="189"/>
      <c r="F60" s="191">
        <f>D60*E60</f>
        <v>0</v>
      </c>
      <c r="G60" s="80"/>
      <c r="H60" s="80"/>
      <c r="I60" s="109"/>
    </row>
    <row r="61" spans="1:12" s="56" customFormat="1" ht="57.6" x14ac:dyDescent="0.3">
      <c r="A61" s="68">
        <v>214</v>
      </c>
      <c r="B61" s="154" t="s">
        <v>62</v>
      </c>
      <c r="C61" s="104" t="s">
        <v>63</v>
      </c>
      <c r="D61" s="190">
        <v>4.48E-2</v>
      </c>
      <c r="E61" s="189"/>
      <c r="F61" s="191">
        <f>D61*E61</f>
        <v>0</v>
      </c>
      <c r="G61" s="81"/>
      <c r="H61" s="80"/>
      <c r="I61" s="109"/>
      <c r="K61" s="86"/>
      <c r="L61" s="86"/>
    </row>
    <row r="62" spans="1:12" s="56" customFormat="1" ht="57" customHeight="1" x14ac:dyDescent="0.3">
      <c r="A62" s="68">
        <v>215</v>
      </c>
      <c r="B62" s="154" t="s">
        <v>64</v>
      </c>
      <c r="C62" s="104" t="s">
        <v>63</v>
      </c>
      <c r="D62" s="190">
        <v>0.85119999999999996</v>
      </c>
      <c r="E62" s="189"/>
      <c r="F62" s="191">
        <f>D62*E62</f>
        <v>0</v>
      </c>
      <c r="G62" s="80"/>
      <c r="I62" s="109"/>
    </row>
    <row r="63" spans="1:12" ht="16.5" customHeight="1" x14ac:dyDescent="0.3">
      <c r="A63" s="63"/>
      <c r="B63" s="31" t="s">
        <v>65</v>
      </c>
      <c r="C63" s="157"/>
      <c r="D63" s="157"/>
      <c r="E63" s="158"/>
      <c r="F63" s="20"/>
    </row>
    <row r="64" spans="1:12" s="56" customFormat="1" ht="57.6" x14ac:dyDescent="0.3">
      <c r="A64" s="70">
        <v>216</v>
      </c>
      <c r="B64" s="154" t="s">
        <v>66</v>
      </c>
      <c r="C64" s="104" t="s">
        <v>18</v>
      </c>
      <c r="D64" s="197">
        <v>60</v>
      </c>
      <c r="E64" s="189"/>
      <c r="F64" s="146">
        <f>D64*E64</f>
        <v>0</v>
      </c>
      <c r="G64" s="80"/>
      <c r="H64" s="80"/>
      <c r="I64" s="109"/>
    </row>
    <row r="65" spans="1:9" x14ac:dyDescent="0.3">
      <c r="A65" s="64"/>
      <c r="B65" s="31" t="s">
        <v>38</v>
      </c>
      <c r="C65" s="21"/>
      <c r="D65" s="21"/>
      <c r="E65" s="21"/>
      <c r="F65" s="48"/>
    </row>
    <row r="66" spans="1:9" s="56" customFormat="1" ht="66" customHeight="1" x14ac:dyDescent="0.3">
      <c r="A66" s="68">
        <v>217</v>
      </c>
      <c r="B66" s="112" t="s">
        <v>67</v>
      </c>
      <c r="C66" s="104" t="s">
        <v>18</v>
      </c>
      <c r="D66" s="196">
        <v>10</v>
      </c>
      <c r="E66" s="189"/>
      <c r="F66" s="146">
        <f>D66*E66</f>
        <v>0</v>
      </c>
      <c r="G66" s="80"/>
      <c r="H66" s="80"/>
      <c r="I66" s="109"/>
    </row>
    <row r="67" spans="1:9" s="56" customFormat="1" ht="29.1" customHeight="1" x14ac:dyDescent="0.3">
      <c r="A67" s="68">
        <v>218</v>
      </c>
      <c r="B67" s="143" t="s">
        <v>68</v>
      </c>
      <c r="C67" s="104" t="s">
        <v>69</v>
      </c>
      <c r="D67" s="196">
        <v>1530</v>
      </c>
      <c r="E67" s="189"/>
      <c r="F67" s="146">
        <f>D67*E67</f>
        <v>0</v>
      </c>
      <c r="G67" s="80"/>
      <c r="H67" s="80"/>
      <c r="I67" s="109"/>
    </row>
    <row r="68" spans="1:9" s="56" customFormat="1" ht="62.1" customHeight="1" x14ac:dyDescent="0.3">
      <c r="A68" s="68">
        <v>219</v>
      </c>
      <c r="B68" s="154" t="s">
        <v>70</v>
      </c>
      <c r="C68" s="104" t="s">
        <v>63</v>
      </c>
      <c r="D68" s="196">
        <v>0.153</v>
      </c>
      <c r="E68" s="189"/>
      <c r="F68" s="146">
        <f>D68*E68</f>
        <v>0</v>
      </c>
      <c r="G68" s="80"/>
      <c r="H68" s="80"/>
      <c r="I68" s="109"/>
    </row>
    <row r="69" spans="1:9" x14ac:dyDescent="0.3">
      <c r="A69" s="64"/>
      <c r="B69" s="31" t="s">
        <v>44</v>
      </c>
      <c r="C69" s="21"/>
      <c r="D69" s="21"/>
      <c r="E69" s="21"/>
      <c r="F69" s="48"/>
    </row>
    <row r="70" spans="1:9" s="56" customFormat="1" ht="59.1" customHeight="1" x14ac:dyDescent="0.3">
      <c r="A70" s="68">
        <v>220</v>
      </c>
      <c r="B70" s="154" t="s">
        <v>71</v>
      </c>
      <c r="C70" s="104" t="s">
        <v>18</v>
      </c>
      <c r="D70" s="196">
        <v>10</v>
      </c>
      <c r="E70" s="189"/>
      <c r="F70" s="146">
        <f>D70*E70</f>
        <v>0</v>
      </c>
      <c r="G70" s="80"/>
      <c r="H70" s="142"/>
      <c r="I70" s="109"/>
    </row>
    <row r="71" spans="1:9" ht="16.5" customHeight="1" x14ac:dyDescent="0.3">
      <c r="A71" s="63"/>
      <c r="B71" s="31" t="s">
        <v>72</v>
      </c>
      <c r="C71" s="157"/>
      <c r="D71" s="157"/>
      <c r="E71" s="158"/>
      <c r="F71" s="20"/>
    </row>
    <row r="72" spans="1:9" s="56" customFormat="1" x14ac:dyDescent="0.3">
      <c r="A72" s="70">
        <v>221</v>
      </c>
      <c r="B72" s="121" t="s">
        <v>73</v>
      </c>
      <c r="C72" s="104" t="s">
        <v>18</v>
      </c>
      <c r="D72" s="197">
        <v>10</v>
      </c>
      <c r="E72" s="189"/>
      <c r="F72" s="146">
        <f>D72*E72</f>
        <v>0</v>
      </c>
      <c r="G72" s="80"/>
      <c r="H72" s="80"/>
      <c r="I72" s="109"/>
    </row>
    <row r="73" spans="1:9" s="56" customFormat="1" x14ac:dyDescent="0.3">
      <c r="A73" s="70">
        <v>222</v>
      </c>
      <c r="B73" s="121" t="s">
        <v>74</v>
      </c>
      <c r="C73" s="104" t="s">
        <v>18</v>
      </c>
      <c r="D73" s="197">
        <v>5</v>
      </c>
      <c r="E73" s="189"/>
      <c r="F73" s="146">
        <f>D73*E73</f>
        <v>0</v>
      </c>
      <c r="G73" s="80"/>
      <c r="H73" s="80"/>
      <c r="I73" s="109"/>
    </row>
    <row r="74" spans="1:9" ht="16.5" customHeight="1" x14ac:dyDescent="0.3">
      <c r="A74" s="63"/>
      <c r="B74" s="156" t="s">
        <v>75</v>
      </c>
      <c r="C74" s="198"/>
      <c r="D74" s="198"/>
      <c r="E74" s="199"/>
      <c r="F74" s="200"/>
    </row>
    <row r="75" spans="1:9" s="56" customFormat="1" ht="43.2" x14ac:dyDescent="0.3">
      <c r="A75" s="70">
        <v>223</v>
      </c>
      <c r="B75" s="165" t="s">
        <v>76</v>
      </c>
      <c r="C75" s="104" t="s">
        <v>18</v>
      </c>
      <c r="D75" s="197">
        <v>40</v>
      </c>
      <c r="E75" s="189"/>
      <c r="F75" s="146">
        <f>D75*E75</f>
        <v>0</v>
      </c>
      <c r="G75" s="80"/>
      <c r="H75" s="80"/>
      <c r="I75" s="109"/>
    </row>
    <row r="76" spans="1:9" s="109" customFormat="1" x14ac:dyDescent="0.3">
      <c r="A76" s="70">
        <v>224</v>
      </c>
      <c r="B76" s="165" t="s">
        <v>77</v>
      </c>
      <c r="C76" s="104" t="s">
        <v>69</v>
      </c>
      <c r="D76" s="197">
        <v>17790</v>
      </c>
      <c r="E76" s="189"/>
      <c r="F76" s="146">
        <f>D76*E76</f>
        <v>0</v>
      </c>
      <c r="G76" s="122"/>
      <c r="H76" s="122"/>
    </row>
    <row r="77" spans="1:9" s="56" customFormat="1" ht="57.6" x14ac:dyDescent="0.3">
      <c r="A77" s="70">
        <v>225</v>
      </c>
      <c r="B77" s="112" t="s">
        <v>78</v>
      </c>
      <c r="C77" s="104" t="s">
        <v>63</v>
      </c>
      <c r="D77" s="197">
        <v>1.7789999999999999</v>
      </c>
      <c r="E77" s="189"/>
      <c r="F77" s="146">
        <f>D77*E77</f>
        <v>0</v>
      </c>
      <c r="G77" s="80"/>
      <c r="H77" s="80"/>
      <c r="I77" s="109"/>
    </row>
    <row r="78" spans="1:9" ht="29.4" customHeight="1" x14ac:dyDescent="0.3">
      <c r="A78" s="63"/>
      <c r="B78" s="156" t="s">
        <v>51</v>
      </c>
      <c r="C78" s="157"/>
      <c r="D78" s="157"/>
      <c r="E78" s="158"/>
      <c r="F78" s="20"/>
    </row>
    <row r="79" spans="1:9" s="56" customFormat="1" ht="65.25" customHeight="1" x14ac:dyDescent="0.3">
      <c r="A79" s="68">
        <v>226</v>
      </c>
      <c r="B79" s="127" t="s">
        <v>79</v>
      </c>
      <c r="C79" s="104" t="s">
        <v>18</v>
      </c>
      <c r="D79" s="196">
        <v>50</v>
      </c>
      <c r="E79" s="189"/>
      <c r="F79" s="146">
        <f>D79*E79</f>
        <v>0</v>
      </c>
      <c r="G79" s="80"/>
      <c r="H79" s="80"/>
      <c r="I79" s="109"/>
    </row>
    <row r="80" spans="1:9" s="56" customFormat="1" ht="57" customHeight="1" x14ac:dyDescent="0.3">
      <c r="A80" s="70">
        <v>227</v>
      </c>
      <c r="B80" s="112" t="s">
        <v>80</v>
      </c>
      <c r="C80" s="104" t="s">
        <v>63</v>
      </c>
      <c r="D80" s="104">
        <v>0.80900000000000005</v>
      </c>
      <c r="E80" s="189"/>
      <c r="F80" s="146">
        <f>D80*E80</f>
        <v>0</v>
      </c>
      <c r="G80" s="80"/>
      <c r="H80" s="80"/>
      <c r="I80" s="109"/>
    </row>
    <row r="81" spans="1:12" x14ac:dyDescent="0.3">
      <c r="A81" s="64"/>
      <c r="B81" s="31" t="s">
        <v>81</v>
      </c>
      <c r="C81" s="26"/>
      <c r="D81" s="26"/>
      <c r="E81" s="26"/>
      <c r="F81" s="164"/>
      <c r="G81" s="214"/>
      <c r="H81" s="214"/>
    </row>
    <row r="82" spans="1:12" s="56" customFormat="1" ht="43.2" x14ac:dyDescent="0.3">
      <c r="A82" s="68">
        <v>228</v>
      </c>
      <c r="B82" s="180" t="s">
        <v>82</v>
      </c>
      <c r="C82" s="104" t="s">
        <v>18</v>
      </c>
      <c r="D82" s="190">
        <v>150</v>
      </c>
      <c r="E82" s="189"/>
      <c r="F82" s="191">
        <f>D82*E82</f>
        <v>0</v>
      </c>
      <c r="G82" s="80"/>
      <c r="H82" s="80"/>
      <c r="I82" s="109"/>
    </row>
    <row r="83" spans="1:12" x14ac:dyDescent="0.3">
      <c r="A83" s="64"/>
      <c r="B83" s="31" t="s">
        <v>83</v>
      </c>
      <c r="C83" s="26"/>
      <c r="D83" s="26"/>
      <c r="E83" s="26"/>
      <c r="F83" s="164"/>
      <c r="G83" s="214"/>
      <c r="H83" s="214"/>
    </row>
    <row r="84" spans="1:12" s="56" customFormat="1" ht="28.8" x14ac:dyDescent="0.3">
      <c r="A84" s="68">
        <v>229</v>
      </c>
      <c r="B84" s="112" t="s">
        <v>84</v>
      </c>
      <c r="C84" s="104" t="s">
        <v>18</v>
      </c>
      <c r="D84" s="190">
        <v>20</v>
      </c>
      <c r="E84" s="189"/>
      <c r="F84" s="191">
        <f>D84*E84</f>
        <v>0</v>
      </c>
      <c r="G84" s="80"/>
      <c r="H84" s="129"/>
      <c r="I84" s="138"/>
    </row>
    <row r="85" spans="1:12" s="56" customFormat="1" ht="28.8" x14ac:dyDescent="0.3">
      <c r="A85" s="68">
        <v>230</v>
      </c>
      <c r="B85" s="112" t="s">
        <v>85</v>
      </c>
      <c r="C85" s="104" t="s">
        <v>18</v>
      </c>
      <c r="D85" s="190">
        <v>50</v>
      </c>
      <c r="E85" s="189"/>
      <c r="F85" s="191">
        <f>D85*E85</f>
        <v>0</v>
      </c>
      <c r="G85" s="80"/>
      <c r="H85" s="80"/>
    </row>
    <row r="86" spans="1:12" x14ac:dyDescent="0.3">
      <c r="A86" s="64"/>
      <c r="B86" s="31" t="s">
        <v>86</v>
      </c>
      <c r="C86" s="26"/>
      <c r="D86" s="26"/>
      <c r="E86" s="26"/>
      <c r="F86" s="164"/>
      <c r="G86" s="214"/>
      <c r="H86" s="214"/>
    </row>
    <row r="87" spans="1:12" s="56" customFormat="1" ht="43.8" thickBot="1" x14ac:dyDescent="0.35">
      <c r="A87" s="68">
        <v>231</v>
      </c>
      <c r="B87" s="180" t="s">
        <v>87</v>
      </c>
      <c r="C87" s="104" t="s">
        <v>18</v>
      </c>
      <c r="D87" s="190">
        <v>60</v>
      </c>
      <c r="E87" s="189"/>
      <c r="F87" s="191">
        <f>D87*E87</f>
        <v>0</v>
      </c>
      <c r="G87" s="80"/>
      <c r="H87" s="129"/>
      <c r="I87" s="138"/>
    </row>
    <row r="88" spans="1:12" ht="16.2" thickBot="1" x14ac:dyDescent="0.35">
      <c r="A88" s="67"/>
      <c r="B88" s="213" t="s">
        <v>88</v>
      </c>
      <c r="C88" s="213"/>
      <c r="D88" s="213"/>
      <c r="E88" s="213"/>
      <c r="F88" s="27">
        <f>SUM(F54:F87)</f>
        <v>0</v>
      </c>
      <c r="H88"/>
    </row>
    <row r="89" spans="1:12" x14ac:dyDescent="0.3">
      <c r="A89" s="160"/>
      <c r="B89" s="32" t="s">
        <v>89</v>
      </c>
      <c r="C89" s="33"/>
      <c r="D89" s="33"/>
      <c r="E89" s="33"/>
      <c r="F89" s="49"/>
      <c r="I89" s="134"/>
    </row>
    <row r="90" spans="1:12" x14ac:dyDescent="0.3">
      <c r="A90" s="68"/>
      <c r="B90" s="31" t="s">
        <v>59</v>
      </c>
      <c r="C90" s="29"/>
      <c r="D90" s="91"/>
      <c r="E90" s="36"/>
      <c r="F90" s="92"/>
      <c r="G90" s="81"/>
      <c r="K90" s="1"/>
      <c r="L90" s="1"/>
    </row>
    <row r="91" spans="1:12" s="56" customFormat="1" x14ac:dyDescent="0.3">
      <c r="A91" s="70"/>
      <c r="B91" s="101"/>
      <c r="C91" s="215" t="s">
        <v>39</v>
      </c>
      <c r="D91" s="216"/>
      <c r="E91" s="113">
        <f>22380+4760</f>
        <v>27140</v>
      </c>
      <c r="F91" s="54"/>
      <c r="G91" s="81"/>
      <c r="H91" s="80"/>
      <c r="I91" s="109"/>
      <c r="K91" s="86"/>
      <c r="L91" s="86"/>
    </row>
    <row r="92" spans="1:12" s="56" customFormat="1" ht="57.6" x14ac:dyDescent="0.3">
      <c r="A92" s="68">
        <v>232</v>
      </c>
      <c r="B92" s="154" t="s">
        <v>90</v>
      </c>
      <c r="C92" s="104" t="s">
        <v>63</v>
      </c>
      <c r="D92" s="190">
        <v>0.13569999999999999</v>
      </c>
      <c r="E92" s="189"/>
      <c r="F92" s="191">
        <f>D92*E92</f>
        <v>0</v>
      </c>
      <c r="G92" s="81"/>
      <c r="H92" s="80"/>
      <c r="I92" s="109"/>
      <c r="K92" s="86"/>
      <c r="L92" s="86"/>
    </row>
    <row r="93" spans="1:12" s="56" customFormat="1" ht="57" customHeight="1" x14ac:dyDescent="0.3">
      <c r="A93" s="68">
        <v>233</v>
      </c>
      <c r="B93" s="154" t="s">
        <v>91</v>
      </c>
      <c r="C93" s="104" t="s">
        <v>63</v>
      </c>
      <c r="D93" s="190">
        <v>2.1261000000000001</v>
      </c>
      <c r="E93" s="189"/>
      <c r="F93" s="191">
        <f>D93*E93</f>
        <v>0</v>
      </c>
      <c r="G93" s="80"/>
      <c r="H93" s="80"/>
      <c r="I93" s="109"/>
      <c r="K93" s="86"/>
      <c r="L93" s="86"/>
    </row>
    <row r="94" spans="1:12" s="56" customFormat="1" x14ac:dyDescent="0.3">
      <c r="A94" s="70">
        <v>234</v>
      </c>
      <c r="B94" s="112" t="s">
        <v>92</v>
      </c>
      <c r="C94" s="104" t="s">
        <v>69</v>
      </c>
      <c r="D94" s="188">
        <v>22380</v>
      </c>
      <c r="E94" s="189"/>
      <c r="F94" s="146">
        <f>D94*E94</f>
        <v>0</v>
      </c>
      <c r="G94" s="81"/>
      <c r="H94" s="122"/>
      <c r="I94" s="109"/>
      <c r="K94" s="86"/>
      <c r="L94" s="86"/>
    </row>
    <row r="95" spans="1:12" s="56" customFormat="1" x14ac:dyDescent="0.3">
      <c r="A95" s="70">
        <v>235</v>
      </c>
      <c r="B95" s="112" t="s">
        <v>93</v>
      </c>
      <c r="C95" s="104" t="s">
        <v>69</v>
      </c>
      <c r="D95" s="188">
        <v>22380</v>
      </c>
      <c r="E95" s="189"/>
      <c r="F95" s="146">
        <f t="shared" ref="F95" si="9">D95*E95</f>
        <v>0</v>
      </c>
      <c r="G95" s="81"/>
      <c r="H95" s="122"/>
      <c r="I95" s="109"/>
      <c r="K95" s="99"/>
      <c r="L95" s="103"/>
    </row>
    <row r="96" spans="1:12" s="56" customFormat="1" ht="58.5" customHeight="1" x14ac:dyDescent="0.3">
      <c r="A96" s="70">
        <v>236</v>
      </c>
      <c r="B96" s="154" t="s">
        <v>94</v>
      </c>
      <c r="C96" s="104" t="s">
        <v>63</v>
      </c>
      <c r="D96" s="201">
        <v>0.47599999999999998</v>
      </c>
      <c r="E96" s="189"/>
      <c r="F96" s="146">
        <f t="shared" ref="F96" si="10">D96*E96</f>
        <v>0</v>
      </c>
      <c r="G96" s="81"/>
      <c r="H96" s="124"/>
      <c r="I96" s="109"/>
      <c r="K96" s="99"/>
      <c r="L96" s="123"/>
    </row>
    <row r="97" spans="1:15" x14ac:dyDescent="0.3">
      <c r="A97" s="64"/>
      <c r="B97" s="140" t="s">
        <v>95</v>
      </c>
      <c r="C97" s="21"/>
      <c r="D97" s="21"/>
      <c r="E97" s="21"/>
      <c r="F97" s="48"/>
      <c r="H97" s="1"/>
      <c r="I97" s="134"/>
    </row>
    <row r="98" spans="1:15" s="56" customFormat="1" x14ac:dyDescent="0.3">
      <c r="A98" s="68"/>
      <c r="B98" s="166"/>
      <c r="C98" s="215" t="s">
        <v>39</v>
      </c>
      <c r="D98" s="216"/>
      <c r="E98" s="111">
        <f>140*5.5</f>
        <v>770</v>
      </c>
      <c r="F98" s="102"/>
      <c r="G98" s="80"/>
      <c r="H98" s="86"/>
      <c r="I98" s="134"/>
    </row>
    <row r="99" spans="1:15" s="56" customFormat="1" ht="57.9" customHeight="1" x14ac:dyDescent="0.3">
      <c r="A99" s="68">
        <v>237</v>
      </c>
      <c r="B99" s="154" t="s">
        <v>96</v>
      </c>
      <c r="C99" s="104" t="s">
        <v>63</v>
      </c>
      <c r="D99" s="197">
        <v>7.6999999999999999E-2</v>
      </c>
      <c r="E99" s="189"/>
      <c r="F99" s="191">
        <f>D99*E99</f>
        <v>0</v>
      </c>
      <c r="G99" s="80"/>
      <c r="H99" s="80"/>
      <c r="I99" s="109"/>
      <c r="K99" s="86"/>
      <c r="L99" s="86"/>
    </row>
    <row r="100" spans="1:15" s="56" customFormat="1" x14ac:dyDescent="0.3">
      <c r="A100" s="70">
        <v>238</v>
      </c>
      <c r="B100" s="112" t="s">
        <v>97</v>
      </c>
      <c r="C100" s="104" t="s">
        <v>69</v>
      </c>
      <c r="D100" s="188">
        <v>770</v>
      </c>
      <c r="E100" s="189"/>
      <c r="F100" s="146">
        <f>D100*E100</f>
        <v>0</v>
      </c>
      <c r="G100" s="81"/>
      <c r="H100" s="80"/>
      <c r="I100" s="109"/>
      <c r="K100" s="86"/>
      <c r="L100" s="86"/>
    </row>
    <row r="101" spans="1:15" s="56" customFormat="1" ht="28.8" x14ac:dyDescent="0.3">
      <c r="A101" s="100"/>
      <c r="B101" s="112" t="s">
        <v>98</v>
      </c>
      <c r="C101" s="220" t="s">
        <v>99</v>
      </c>
      <c r="D101" s="221"/>
      <c r="E101" s="96">
        <v>140</v>
      </c>
      <c r="F101" s="54"/>
      <c r="G101" s="80"/>
      <c r="H101" s="99"/>
      <c r="I101" s="123"/>
      <c r="L101" s="109"/>
    </row>
    <row r="102" spans="1:15" s="56" customFormat="1" ht="115.2" x14ac:dyDescent="0.3">
      <c r="A102" s="69"/>
      <c r="B102" s="116" t="s">
        <v>100</v>
      </c>
      <c r="C102" s="55"/>
      <c r="D102" s="93"/>
      <c r="E102" s="53"/>
      <c r="F102" s="58"/>
      <c r="G102" s="80"/>
      <c r="H102" s="129"/>
      <c r="I102" s="109"/>
      <c r="J102" s="86"/>
      <c r="K102" s="86"/>
      <c r="M102" s="223"/>
      <c r="N102" s="223"/>
      <c r="O102" s="223"/>
    </row>
    <row r="103" spans="1:15" s="56" customFormat="1" x14ac:dyDescent="0.3">
      <c r="A103" s="68">
        <v>239</v>
      </c>
      <c r="B103" s="117" t="s">
        <v>101</v>
      </c>
      <c r="C103" s="104" t="s">
        <v>18</v>
      </c>
      <c r="D103" s="188">
        <v>12.32</v>
      </c>
      <c r="E103" s="189"/>
      <c r="F103" s="191">
        <f>D103*E103</f>
        <v>0</v>
      </c>
      <c r="G103" s="80"/>
      <c r="H103" s="88"/>
      <c r="I103" s="135"/>
      <c r="J103" s="86"/>
      <c r="K103" s="86"/>
    </row>
    <row r="104" spans="1:15" s="56" customFormat="1" x14ac:dyDescent="0.3">
      <c r="A104" s="68">
        <v>240</v>
      </c>
      <c r="B104" s="117" t="s">
        <v>102</v>
      </c>
      <c r="C104" s="104" t="s">
        <v>18</v>
      </c>
      <c r="D104" s="188">
        <v>12.32</v>
      </c>
      <c r="E104" s="189"/>
      <c r="F104" s="191">
        <f>D104*E104</f>
        <v>0</v>
      </c>
      <c r="G104" s="80"/>
      <c r="H104" s="89"/>
      <c r="I104" s="135"/>
      <c r="J104" s="86"/>
      <c r="K104" s="86"/>
    </row>
    <row r="105" spans="1:15" s="56" customFormat="1" x14ac:dyDescent="0.3">
      <c r="A105" s="68">
        <v>241</v>
      </c>
      <c r="B105" s="117" t="s">
        <v>103</v>
      </c>
      <c r="C105" s="104" t="s">
        <v>18</v>
      </c>
      <c r="D105" s="188">
        <v>12.32</v>
      </c>
      <c r="E105" s="189"/>
      <c r="F105" s="191">
        <f>D105*E105</f>
        <v>0</v>
      </c>
      <c r="G105" s="80"/>
      <c r="H105" s="89"/>
      <c r="I105" s="135"/>
      <c r="J105" s="86"/>
      <c r="K105" s="86"/>
    </row>
    <row r="106" spans="1:15" s="56" customFormat="1" x14ac:dyDescent="0.3">
      <c r="A106" s="68">
        <v>242</v>
      </c>
      <c r="B106" s="116" t="s">
        <v>104</v>
      </c>
      <c r="C106" s="104" t="s">
        <v>18</v>
      </c>
      <c r="D106" s="188">
        <v>12.32</v>
      </c>
      <c r="E106" s="189"/>
      <c r="F106" s="191">
        <f>D106*E106</f>
        <v>0</v>
      </c>
      <c r="G106" s="80"/>
      <c r="H106" s="80"/>
      <c r="I106" s="109"/>
      <c r="J106" s="99"/>
      <c r="K106" s="99" t="s">
        <v>105</v>
      </c>
    </row>
    <row r="107" spans="1:15" s="56" customFormat="1" x14ac:dyDescent="0.3">
      <c r="A107" s="68">
        <v>243</v>
      </c>
      <c r="B107" s="116" t="s">
        <v>106</v>
      </c>
      <c r="C107" s="104" t="s">
        <v>18</v>
      </c>
      <c r="D107" s="188">
        <v>12.32</v>
      </c>
      <c r="E107" s="189"/>
      <c r="F107" s="191">
        <f t="shared" ref="F107:F115" si="11">D107*E107</f>
        <v>0</v>
      </c>
      <c r="G107" s="80"/>
      <c r="H107" s="80"/>
      <c r="I107" s="109"/>
      <c r="K107" s="56">
        <v>5.5</v>
      </c>
      <c r="L107" s="56">
        <f>56*K107</f>
        <v>308</v>
      </c>
      <c r="M107" s="56" t="s">
        <v>107</v>
      </c>
    </row>
    <row r="108" spans="1:15" s="56" customFormat="1" x14ac:dyDescent="0.3">
      <c r="A108" s="68">
        <v>244</v>
      </c>
      <c r="B108" s="116" t="s">
        <v>108</v>
      </c>
      <c r="C108" s="104" t="s">
        <v>18</v>
      </c>
      <c r="D108" s="188">
        <v>12.32</v>
      </c>
      <c r="E108" s="189"/>
      <c r="F108" s="191">
        <f t="shared" si="11"/>
        <v>0</v>
      </c>
      <c r="G108" s="80"/>
      <c r="H108" s="80"/>
      <c r="I108" s="109"/>
    </row>
    <row r="109" spans="1:15" s="56" customFormat="1" x14ac:dyDescent="0.3">
      <c r="A109" s="68">
        <v>245</v>
      </c>
      <c r="B109" s="116" t="s">
        <v>109</v>
      </c>
      <c r="C109" s="104" t="s">
        <v>18</v>
      </c>
      <c r="D109" s="188">
        <v>33.880000000000003</v>
      </c>
      <c r="E109" s="189"/>
      <c r="F109" s="191">
        <f t="shared" si="11"/>
        <v>0</v>
      </c>
      <c r="G109" s="80"/>
      <c r="H109" s="80"/>
      <c r="I109" s="109"/>
    </row>
    <row r="110" spans="1:15" s="56" customFormat="1" x14ac:dyDescent="0.3">
      <c r="A110" s="68">
        <v>246</v>
      </c>
      <c r="B110" s="116" t="s">
        <v>110</v>
      </c>
      <c r="C110" s="104" t="s">
        <v>18</v>
      </c>
      <c r="D110" s="188">
        <v>33.880000000000003</v>
      </c>
      <c r="E110" s="189"/>
      <c r="F110" s="191">
        <f t="shared" si="11"/>
        <v>0</v>
      </c>
      <c r="G110" s="80"/>
      <c r="H110" s="80"/>
      <c r="I110" s="141"/>
    </row>
    <row r="111" spans="1:15" s="56" customFormat="1" x14ac:dyDescent="0.3">
      <c r="A111" s="68">
        <v>247</v>
      </c>
      <c r="B111" s="116" t="s">
        <v>111</v>
      </c>
      <c r="C111" s="104" t="s">
        <v>18</v>
      </c>
      <c r="D111" s="188">
        <v>30.8</v>
      </c>
      <c r="E111" s="189"/>
      <c r="F111" s="191">
        <f t="shared" si="11"/>
        <v>0</v>
      </c>
      <c r="G111" s="80"/>
      <c r="H111" s="80"/>
      <c r="I111" s="109"/>
    </row>
    <row r="112" spans="1:15" s="56" customFormat="1" x14ac:dyDescent="0.3">
      <c r="A112" s="68">
        <v>248</v>
      </c>
      <c r="B112" s="116" t="s">
        <v>112</v>
      </c>
      <c r="C112" s="104" t="s">
        <v>18</v>
      </c>
      <c r="D112" s="188">
        <v>33.880000000000003</v>
      </c>
      <c r="E112" s="189"/>
      <c r="F112" s="191">
        <f t="shared" si="11"/>
        <v>0</v>
      </c>
      <c r="G112" s="80"/>
      <c r="H112" s="80"/>
      <c r="I112" s="109"/>
    </row>
    <row r="113" spans="1:15" s="56" customFormat="1" x14ac:dyDescent="0.3">
      <c r="A113" s="68">
        <v>249</v>
      </c>
      <c r="B113" s="116" t="s">
        <v>113</v>
      </c>
      <c r="C113" s="104" t="s">
        <v>18</v>
      </c>
      <c r="D113" s="188">
        <v>33.880000000000003</v>
      </c>
      <c r="E113" s="189"/>
      <c r="F113" s="191">
        <f t="shared" si="11"/>
        <v>0</v>
      </c>
      <c r="G113" s="80"/>
      <c r="H113" s="80"/>
      <c r="I113" s="109"/>
    </row>
    <row r="114" spans="1:15" s="56" customFormat="1" x14ac:dyDescent="0.3">
      <c r="A114" s="68">
        <v>250</v>
      </c>
      <c r="B114" s="116" t="s">
        <v>114</v>
      </c>
      <c r="C114" s="104" t="s">
        <v>18</v>
      </c>
      <c r="D114" s="188">
        <v>33.880000000000003</v>
      </c>
      <c r="E114" s="189"/>
      <c r="F114" s="191">
        <f t="shared" si="11"/>
        <v>0</v>
      </c>
      <c r="G114" s="80"/>
      <c r="H114" s="80"/>
      <c r="I114" s="109"/>
    </row>
    <row r="115" spans="1:15" s="56" customFormat="1" x14ac:dyDescent="0.3">
      <c r="A115" s="68">
        <v>251</v>
      </c>
      <c r="B115" s="117" t="s">
        <v>115</v>
      </c>
      <c r="C115" s="104" t="s">
        <v>18</v>
      </c>
      <c r="D115" s="188">
        <v>33.880000000000003</v>
      </c>
      <c r="E115" s="189"/>
      <c r="F115" s="191">
        <f t="shared" si="11"/>
        <v>0</v>
      </c>
      <c r="G115" s="80"/>
      <c r="H115" s="80"/>
      <c r="I115" s="109"/>
    </row>
    <row r="116" spans="1:15" s="56" customFormat="1" x14ac:dyDescent="0.3">
      <c r="A116" s="68">
        <v>252</v>
      </c>
      <c r="B116" s="181" t="s">
        <v>116</v>
      </c>
      <c r="C116" s="104" t="s">
        <v>18</v>
      </c>
      <c r="D116" s="188">
        <v>308</v>
      </c>
      <c r="E116" s="189"/>
      <c r="F116" s="191">
        <f>E116*D116</f>
        <v>0</v>
      </c>
      <c r="G116" s="80"/>
      <c r="H116" s="94"/>
      <c r="I116" s="109"/>
      <c r="J116" s="86"/>
      <c r="K116" s="86"/>
    </row>
    <row r="117" spans="1:15" x14ac:dyDescent="0.3">
      <c r="A117" s="64"/>
      <c r="B117" s="31" t="s">
        <v>44</v>
      </c>
      <c r="C117" s="26"/>
      <c r="D117" s="26"/>
      <c r="E117" s="26"/>
      <c r="F117" s="164"/>
      <c r="G117" s="214"/>
      <c r="H117" s="214"/>
    </row>
    <row r="118" spans="1:15" ht="28.8" x14ac:dyDescent="0.3">
      <c r="A118" s="183">
        <v>253</v>
      </c>
      <c r="B118" s="154" t="s">
        <v>117</v>
      </c>
      <c r="C118" s="104" t="s">
        <v>18</v>
      </c>
      <c r="D118" s="192">
        <v>300</v>
      </c>
      <c r="E118" s="189"/>
      <c r="F118" s="193">
        <f>D118*E118</f>
        <v>0</v>
      </c>
    </row>
    <row r="119" spans="1:15" s="56" customFormat="1" ht="43.2" x14ac:dyDescent="0.3">
      <c r="A119" s="68">
        <v>254</v>
      </c>
      <c r="B119" s="112" t="s">
        <v>118</v>
      </c>
      <c r="C119" s="104" t="s">
        <v>23</v>
      </c>
      <c r="D119" s="104">
        <v>120</v>
      </c>
      <c r="E119" s="189"/>
      <c r="F119" s="146">
        <f>D119*E119</f>
        <v>0</v>
      </c>
      <c r="G119" s="80"/>
      <c r="H119" s="80"/>
      <c r="I119" s="109"/>
      <c r="J119" s="97"/>
    </row>
    <row r="120" spans="1:15" ht="28.8" x14ac:dyDescent="0.3">
      <c r="A120" s="68"/>
      <c r="B120" s="156" t="s">
        <v>51</v>
      </c>
      <c r="C120" s="29"/>
      <c r="D120" s="91"/>
      <c r="E120" s="36"/>
      <c r="F120" s="92"/>
      <c r="G120" s="81"/>
      <c r="K120" s="1"/>
      <c r="L120" s="1"/>
    </row>
    <row r="121" spans="1:15" s="56" customFormat="1" x14ac:dyDescent="0.3">
      <c r="A121" s="70"/>
      <c r="B121" s="101"/>
      <c r="C121" s="215" t="s">
        <v>39</v>
      </c>
      <c r="D121" s="216"/>
      <c r="E121" s="113">
        <v>8090</v>
      </c>
      <c r="F121" s="54"/>
      <c r="G121" s="81"/>
      <c r="H121" s="80"/>
      <c r="I121" s="109"/>
      <c r="K121" s="86"/>
      <c r="L121" s="86"/>
    </row>
    <row r="122" spans="1:15" s="56" customFormat="1" x14ac:dyDescent="0.3">
      <c r="A122" s="70">
        <v>255</v>
      </c>
      <c r="B122" s="112" t="s">
        <v>119</v>
      </c>
      <c r="C122" s="104" t="s">
        <v>69</v>
      </c>
      <c r="D122" s="188">
        <v>8090</v>
      </c>
      <c r="E122" s="189"/>
      <c r="F122" s="146">
        <f>D122*E122</f>
        <v>0</v>
      </c>
      <c r="G122" s="81"/>
      <c r="H122" s="80"/>
      <c r="I122" s="109"/>
      <c r="K122" s="86"/>
      <c r="L122" s="86"/>
    </row>
    <row r="123" spans="1:15" s="56" customFormat="1" x14ac:dyDescent="0.3">
      <c r="A123" s="70">
        <v>256</v>
      </c>
      <c r="B123" s="112" t="s">
        <v>120</v>
      </c>
      <c r="C123" s="104" t="s">
        <v>69</v>
      </c>
      <c r="D123" s="188">
        <v>8090</v>
      </c>
      <c r="E123" s="189"/>
      <c r="F123" s="146">
        <f t="shared" ref="F123" si="12">D123*E123</f>
        <v>0</v>
      </c>
      <c r="G123" s="81"/>
      <c r="H123" s="80"/>
      <c r="I123" s="109"/>
      <c r="K123" s="99"/>
      <c r="L123" s="103"/>
    </row>
    <row r="124" spans="1:15" x14ac:dyDescent="0.3">
      <c r="A124" s="64"/>
      <c r="B124" s="31" t="s">
        <v>86</v>
      </c>
      <c r="C124" s="21"/>
      <c r="D124" s="21"/>
      <c r="E124" s="21"/>
      <c r="F124" s="48"/>
      <c r="H124" s="1"/>
      <c r="I124" s="134"/>
    </row>
    <row r="125" spans="1:15" s="56" customFormat="1" x14ac:dyDescent="0.3">
      <c r="A125" s="68"/>
      <c r="B125" s="166"/>
      <c r="C125" s="215" t="s">
        <v>39</v>
      </c>
      <c r="D125" s="216"/>
      <c r="E125" s="111">
        <v>1535</v>
      </c>
      <c r="F125" s="102"/>
      <c r="G125" s="80"/>
      <c r="H125" s="86"/>
      <c r="I125" s="134"/>
    </row>
    <row r="126" spans="1:15" s="56" customFormat="1" x14ac:dyDescent="0.3">
      <c r="A126" s="70">
        <v>257</v>
      </c>
      <c r="B126" s="112" t="s">
        <v>97</v>
      </c>
      <c r="C126" s="104" t="s">
        <v>69</v>
      </c>
      <c r="D126" s="188">
        <v>1535</v>
      </c>
      <c r="E126" s="189"/>
      <c r="F126" s="146">
        <f>D126*E126</f>
        <v>0</v>
      </c>
      <c r="G126" s="81"/>
      <c r="H126" s="80"/>
      <c r="I126" s="109"/>
      <c r="K126" s="86"/>
      <c r="L126" s="86"/>
    </row>
    <row r="127" spans="1:15" s="56" customFormat="1" ht="43.2" x14ac:dyDescent="0.3">
      <c r="A127" s="100"/>
      <c r="B127" s="112" t="s">
        <v>121</v>
      </c>
      <c r="C127" s="55"/>
      <c r="D127" s="93"/>
      <c r="E127" s="202"/>
      <c r="F127" s="146"/>
      <c r="G127" s="80"/>
      <c r="H127" s="99"/>
      <c r="I127" s="123"/>
      <c r="L127" s="109"/>
    </row>
    <row r="128" spans="1:15" s="56" customFormat="1" ht="115.2" x14ac:dyDescent="0.3">
      <c r="A128" s="69"/>
      <c r="B128" s="116" t="s">
        <v>122</v>
      </c>
      <c r="C128" s="104"/>
      <c r="D128" s="188"/>
      <c r="E128" s="189"/>
      <c r="F128" s="191"/>
      <c r="G128" s="80"/>
      <c r="H128" s="129"/>
      <c r="I128" s="109"/>
      <c r="J128" s="86"/>
      <c r="K128" s="86"/>
      <c r="M128" s="223"/>
      <c r="N128" s="223"/>
      <c r="O128" s="223"/>
    </row>
    <row r="129" spans="1:15" s="56" customFormat="1" x14ac:dyDescent="0.3">
      <c r="A129" s="68">
        <v>258</v>
      </c>
      <c r="B129" s="117" t="s">
        <v>123</v>
      </c>
      <c r="C129" s="104" t="s">
        <v>18</v>
      </c>
      <c r="D129" s="188">
        <v>18</v>
      </c>
      <c r="E129" s="189"/>
      <c r="F129" s="191">
        <f>D129*E129</f>
        <v>0</v>
      </c>
      <c r="G129" s="80"/>
      <c r="H129" s="88"/>
      <c r="I129" s="135"/>
      <c r="J129" s="86"/>
      <c r="K129" s="86"/>
    </row>
    <row r="130" spans="1:15" s="56" customFormat="1" x14ac:dyDescent="0.3">
      <c r="A130" s="68">
        <v>259</v>
      </c>
      <c r="B130" s="116" t="s">
        <v>124</v>
      </c>
      <c r="C130" s="104" t="s">
        <v>18</v>
      </c>
      <c r="D130" s="188">
        <v>13.5</v>
      </c>
      <c r="E130" s="189"/>
      <c r="F130" s="191">
        <f t="shared" ref="F130:F131" si="13">D130*E130</f>
        <v>0</v>
      </c>
      <c r="G130" s="80"/>
      <c r="H130" s="89"/>
      <c r="I130" s="131"/>
      <c r="J130" s="119"/>
      <c r="K130" s="119"/>
      <c r="L130" s="120"/>
      <c r="M130" s="121"/>
    </row>
    <row r="131" spans="1:15" s="56" customFormat="1" x14ac:dyDescent="0.3">
      <c r="A131" s="68">
        <v>260</v>
      </c>
      <c r="B131" s="117" t="s">
        <v>125</v>
      </c>
      <c r="C131" s="104" t="s">
        <v>18</v>
      </c>
      <c r="D131" s="188">
        <v>9</v>
      </c>
      <c r="E131" s="189"/>
      <c r="F131" s="191">
        <f t="shared" si="13"/>
        <v>0</v>
      </c>
      <c r="G131" s="80"/>
      <c r="H131" s="89"/>
      <c r="I131" s="131"/>
      <c r="J131" s="119">
        <v>767.5</v>
      </c>
      <c r="K131" s="119" t="s">
        <v>126</v>
      </c>
      <c r="L131" s="120">
        <f>767.5/135</f>
        <v>5.6851851851851851</v>
      </c>
      <c r="M131" s="121"/>
    </row>
    <row r="132" spans="1:15" s="56" customFormat="1" x14ac:dyDescent="0.3">
      <c r="A132" s="68">
        <v>261</v>
      </c>
      <c r="B132" s="117" t="s">
        <v>127</v>
      </c>
      <c r="C132" s="104" t="s">
        <v>18</v>
      </c>
      <c r="D132" s="188">
        <v>22.5</v>
      </c>
      <c r="E132" s="189"/>
      <c r="F132" s="191">
        <f>D132*E132</f>
        <v>0</v>
      </c>
      <c r="G132" s="80"/>
      <c r="H132" s="80"/>
      <c r="I132" s="126"/>
      <c r="J132" s="119" t="s">
        <v>128</v>
      </c>
      <c r="K132" s="119"/>
      <c r="L132" s="120" t="s">
        <v>129</v>
      </c>
      <c r="M132" s="121"/>
      <c r="N132" s="121">
        <f>6*15</f>
        <v>90</v>
      </c>
      <c r="O132" s="56" t="s">
        <v>130</v>
      </c>
    </row>
    <row r="133" spans="1:15" s="56" customFormat="1" x14ac:dyDescent="0.3">
      <c r="A133" s="68">
        <v>262</v>
      </c>
      <c r="B133" s="116" t="s">
        <v>131</v>
      </c>
      <c r="C133" s="104" t="s">
        <v>18</v>
      </c>
      <c r="D133" s="188">
        <v>9</v>
      </c>
      <c r="E133" s="189"/>
      <c r="F133" s="191">
        <f t="shared" ref="F133:F134" si="14">D133*E133</f>
        <v>0</v>
      </c>
      <c r="G133" s="80"/>
      <c r="H133" s="80"/>
      <c r="I133" s="109"/>
    </row>
    <row r="134" spans="1:15" s="56" customFormat="1" x14ac:dyDescent="0.3">
      <c r="A134" s="68">
        <v>263</v>
      </c>
      <c r="B134" s="117" t="s">
        <v>132</v>
      </c>
      <c r="C134" s="104" t="s">
        <v>18</v>
      </c>
      <c r="D134" s="188">
        <v>9</v>
      </c>
      <c r="E134" s="189"/>
      <c r="F134" s="191">
        <f t="shared" si="14"/>
        <v>0</v>
      </c>
      <c r="G134" s="80"/>
      <c r="H134" s="89"/>
      <c r="I134" s="131"/>
      <c r="J134" s="119">
        <f>7200/2</f>
        <v>3600</v>
      </c>
      <c r="K134" s="119" t="s">
        <v>126</v>
      </c>
      <c r="L134" s="120">
        <f>3600/135</f>
        <v>26.666666666666668</v>
      </c>
      <c r="M134" s="121"/>
    </row>
    <row r="135" spans="1:15" s="56" customFormat="1" x14ac:dyDescent="0.3">
      <c r="A135" s="68">
        <v>264</v>
      </c>
      <c r="B135" s="117" t="s">
        <v>133</v>
      </c>
      <c r="C135" s="104" t="s">
        <v>18</v>
      </c>
      <c r="D135" s="188">
        <v>9</v>
      </c>
      <c r="E135" s="189"/>
      <c r="F135" s="191">
        <f>D135*E135</f>
        <v>0</v>
      </c>
      <c r="G135" s="80"/>
      <c r="H135" s="80"/>
      <c r="I135" s="126"/>
      <c r="J135" s="119" t="s">
        <v>134</v>
      </c>
      <c r="K135" s="119"/>
      <c r="L135" s="120" t="s">
        <v>129</v>
      </c>
      <c r="M135" s="121"/>
      <c r="N135" s="121" t="s">
        <v>135</v>
      </c>
    </row>
    <row r="136" spans="1:15" s="56" customFormat="1" ht="15" thickBot="1" x14ac:dyDescent="0.35">
      <c r="A136" s="68">
        <v>265</v>
      </c>
      <c r="B136" s="181" t="s">
        <v>136</v>
      </c>
      <c r="C136" s="104" t="s">
        <v>18</v>
      </c>
      <c r="D136" s="188">
        <v>90</v>
      </c>
      <c r="E136" s="189"/>
      <c r="F136" s="191">
        <f>E136*D136</f>
        <v>0</v>
      </c>
      <c r="G136" s="80"/>
      <c r="H136" s="94"/>
      <c r="I136" s="109"/>
      <c r="J136" s="86">
        <f>311+408</f>
        <v>719</v>
      </c>
      <c r="K136" s="86">
        <f>J136/2</f>
        <v>359.5</v>
      </c>
      <c r="L136" s="56" t="s">
        <v>137</v>
      </c>
    </row>
    <row r="137" spans="1:15" ht="16.5" customHeight="1" thickBot="1" x14ac:dyDescent="0.35">
      <c r="A137" s="212" t="s">
        <v>138</v>
      </c>
      <c r="B137" s="213"/>
      <c r="C137" s="213"/>
      <c r="D137" s="213"/>
      <c r="E137" s="213"/>
      <c r="F137" s="28">
        <f>SUM(F90:F136)</f>
        <v>0</v>
      </c>
    </row>
    <row r="138" spans="1:15" x14ac:dyDescent="0.3">
      <c r="A138" s="160"/>
      <c r="B138" s="32" t="s">
        <v>139</v>
      </c>
      <c r="C138" s="33"/>
      <c r="D138" s="35"/>
      <c r="E138" s="33"/>
      <c r="F138" s="49"/>
      <c r="L138" t="s">
        <v>140</v>
      </c>
      <c r="M138">
        <f>K130/45</f>
        <v>0</v>
      </c>
    </row>
    <row r="139" spans="1:15" x14ac:dyDescent="0.3">
      <c r="A139" s="68">
        <v>266</v>
      </c>
      <c r="B139" s="3" t="s">
        <v>141</v>
      </c>
      <c r="C139" s="4" t="s">
        <v>10</v>
      </c>
      <c r="D139" s="196">
        <v>2</v>
      </c>
      <c r="E139" s="203"/>
      <c r="F139" s="193">
        <f>D139*E139</f>
        <v>0</v>
      </c>
      <c r="G139" s="83"/>
      <c r="H139" s="122"/>
      <c r="M139" s="118" t="s">
        <v>142</v>
      </c>
    </row>
    <row r="140" spans="1:15" x14ac:dyDescent="0.3">
      <c r="A140" s="68">
        <v>267</v>
      </c>
      <c r="B140" s="3" t="s">
        <v>143</v>
      </c>
      <c r="C140" s="4" t="s">
        <v>10</v>
      </c>
      <c r="D140" s="196">
        <v>1</v>
      </c>
      <c r="E140" s="203"/>
      <c r="F140" s="193">
        <f>D140*E140</f>
        <v>0</v>
      </c>
      <c r="G140" s="83"/>
      <c r="H140" s="122"/>
      <c r="M140" s="118" t="s">
        <v>142</v>
      </c>
    </row>
    <row r="141" spans="1:15" x14ac:dyDescent="0.3">
      <c r="A141" s="68">
        <v>268</v>
      </c>
      <c r="B141" s="3" t="s">
        <v>144</v>
      </c>
      <c r="C141" s="4" t="s">
        <v>10</v>
      </c>
      <c r="D141" s="196">
        <v>1</v>
      </c>
      <c r="E141" s="203"/>
      <c r="F141" s="204">
        <f>D141*E141</f>
        <v>0</v>
      </c>
      <c r="G141" s="83"/>
      <c r="H141" s="122"/>
      <c r="M141" s="118" t="s">
        <v>142</v>
      </c>
    </row>
    <row r="142" spans="1:15" s="17" customFormat="1" ht="16.2" thickBot="1" x14ac:dyDescent="0.35">
      <c r="A142" s="71"/>
      <c r="B142" s="211" t="s">
        <v>145</v>
      </c>
      <c r="C142" s="211"/>
      <c r="D142" s="211"/>
      <c r="E142" s="211"/>
      <c r="F142" s="34">
        <f>SUM(F139:F141)</f>
        <v>0</v>
      </c>
      <c r="G142" s="84"/>
      <c r="H142" s="84"/>
      <c r="I142" s="137"/>
      <c r="J142" s="94"/>
    </row>
    <row r="143" spans="1:15" x14ac:dyDescent="0.3">
      <c r="A143" s="160"/>
      <c r="B143" s="32" t="s">
        <v>146</v>
      </c>
      <c r="C143" s="33"/>
      <c r="D143" s="35"/>
      <c r="E143" s="33"/>
      <c r="F143" s="49"/>
      <c r="L143" t="s">
        <v>140</v>
      </c>
      <c r="M143">
        <f>K136/45</f>
        <v>7.9888888888888889</v>
      </c>
    </row>
    <row r="144" spans="1:15" x14ac:dyDescent="0.3">
      <c r="A144" s="150">
        <v>269</v>
      </c>
      <c r="B144" s="151" t="s">
        <v>147</v>
      </c>
      <c r="C144" s="104" t="s">
        <v>10</v>
      </c>
      <c r="D144" s="104">
        <v>1</v>
      </c>
      <c r="E144" s="189"/>
      <c r="F144" s="146">
        <f>D144*E144</f>
        <v>0</v>
      </c>
      <c r="H144"/>
      <c r="I144"/>
    </row>
    <row r="145" spans="1:15" x14ac:dyDescent="0.3">
      <c r="A145" s="68">
        <v>270</v>
      </c>
      <c r="B145" s="3" t="s">
        <v>148</v>
      </c>
      <c r="C145" s="4" t="s">
        <v>63</v>
      </c>
      <c r="D145" s="196">
        <v>0.23050000000000001</v>
      </c>
      <c r="E145" s="203"/>
      <c r="F145" s="193">
        <f>D145*E145</f>
        <v>0</v>
      </c>
      <c r="G145" s="83"/>
      <c r="M145" s="118" t="s">
        <v>142</v>
      </c>
    </row>
    <row r="146" spans="1:15" x14ac:dyDescent="0.3">
      <c r="A146" s="150">
        <v>271</v>
      </c>
      <c r="B146" s="3" t="s">
        <v>149</v>
      </c>
      <c r="C146" s="4" t="s">
        <v>63</v>
      </c>
      <c r="D146" s="196">
        <v>0.23050000000000001</v>
      </c>
      <c r="E146" s="203"/>
      <c r="F146" s="193">
        <f t="shared" ref="F146:F148" si="15">D146*E146</f>
        <v>0</v>
      </c>
      <c r="G146" s="83"/>
    </row>
    <row r="147" spans="1:15" x14ac:dyDescent="0.3">
      <c r="A147" s="68">
        <v>272</v>
      </c>
      <c r="B147" s="127" t="s">
        <v>150</v>
      </c>
      <c r="C147" s="4" t="s">
        <v>63</v>
      </c>
      <c r="D147" s="205">
        <v>3.5230000000000001</v>
      </c>
      <c r="E147" s="206"/>
      <c r="F147" s="193">
        <f t="shared" si="15"/>
        <v>0</v>
      </c>
      <c r="G147" s="81"/>
    </row>
    <row r="148" spans="1:15" x14ac:dyDescent="0.3">
      <c r="A148" s="152">
        <v>273</v>
      </c>
      <c r="B148" s="127" t="s">
        <v>151</v>
      </c>
      <c r="C148" s="4" t="s">
        <v>63</v>
      </c>
      <c r="D148" s="205">
        <v>3.5230000000000001</v>
      </c>
      <c r="E148" s="206"/>
      <c r="F148" s="204">
        <f t="shared" si="15"/>
        <v>0</v>
      </c>
      <c r="G148" s="81"/>
      <c r="H148" s="90"/>
    </row>
    <row r="149" spans="1:15" s="17" customFormat="1" ht="16.2" thickBot="1" x14ac:dyDescent="0.35">
      <c r="A149" s="71"/>
      <c r="B149" s="211" t="s">
        <v>152</v>
      </c>
      <c r="C149" s="211"/>
      <c r="D149" s="211"/>
      <c r="E149" s="211"/>
      <c r="F149" s="34">
        <f>SUM(F144:F148)</f>
        <v>0</v>
      </c>
      <c r="G149" s="84"/>
      <c r="H149" s="84"/>
      <c r="I149" s="137"/>
      <c r="J149" s="94"/>
    </row>
    <row r="150" spans="1:15" x14ac:dyDescent="0.3">
      <c r="A150" s="160"/>
      <c r="B150" s="32" t="s">
        <v>153</v>
      </c>
      <c r="C150" s="33"/>
      <c r="D150" s="35"/>
      <c r="E150" s="33"/>
      <c r="F150" s="49"/>
      <c r="L150" t="s">
        <v>140</v>
      </c>
      <c r="M150">
        <f>K143/45</f>
        <v>0</v>
      </c>
    </row>
    <row r="151" spans="1:15" s="56" customFormat="1" ht="28.8" x14ac:dyDescent="0.3">
      <c r="A151" s="186">
        <v>274</v>
      </c>
      <c r="B151" s="112" t="s">
        <v>154</v>
      </c>
      <c r="C151" s="104" t="s">
        <v>31</v>
      </c>
      <c r="D151" s="104">
        <v>10</v>
      </c>
      <c r="E151" s="189"/>
      <c r="F151" s="207">
        <f>D151*E151</f>
        <v>0</v>
      </c>
      <c r="G151" s="80"/>
    </row>
    <row r="152" spans="1:15" s="59" customFormat="1" ht="16.2" thickBot="1" x14ac:dyDescent="0.35">
      <c r="A152" s="71"/>
      <c r="B152" s="222" t="s">
        <v>155</v>
      </c>
      <c r="C152" s="222"/>
      <c r="D152" s="222"/>
      <c r="E152" s="222"/>
      <c r="F152" s="34">
        <f>SUM(F151:F151)</f>
        <v>0</v>
      </c>
      <c r="G152" s="84"/>
      <c r="H152" s="84"/>
      <c r="J152" s="94"/>
    </row>
    <row r="153" spans="1:15" s="175" customFormat="1" ht="21" x14ac:dyDescent="0.4">
      <c r="A153" s="176" t="s">
        <v>156</v>
      </c>
      <c r="B153" s="171"/>
      <c r="C153" s="172"/>
      <c r="D153" s="173"/>
      <c r="E153" s="172"/>
      <c r="F153" s="174"/>
      <c r="G153" s="177"/>
      <c r="H153" s="177"/>
      <c r="I153" s="178"/>
      <c r="J153" s="179"/>
      <c r="K153" s="179"/>
      <c r="L153" s="179"/>
      <c r="M153" s="179"/>
      <c r="N153" s="179"/>
      <c r="O153" s="179"/>
    </row>
    <row r="154" spans="1:15" s="109" customFormat="1" x14ac:dyDescent="0.3">
      <c r="A154" s="68"/>
      <c r="B154" s="153" t="s">
        <v>157</v>
      </c>
      <c r="C154" s="105"/>
      <c r="D154" s="75"/>
      <c r="E154" s="105"/>
      <c r="F154" s="106"/>
      <c r="G154" s="144"/>
      <c r="H154" s="122"/>
    </row>
    <row r="155" spans="1:15" s="109" customFormat="1" x14ac:dyDescent="0.3">
      <c r="A155" s="68"/>
      <c r="B155" s="107"/>
      <c r="C155" s="220" t="s">
        <v>158</v>
      </c>
      <c r="D155" s="221"/>
      <c r="E155" s="96">
        <f>60/10000</f>
        <v>6.0000000000000001E-3</v>
      </c>
      <c r="F155" s="102"/>
      <c r="G155" s="144"/>
      <c r="H155" s="122"/>
    </row>
    <row r="156" spans="1:15" s="109" customFormat="1" ht="43.2" x14ac:dyDescent="0.3">
      <c r="A156" s="68">
        <v>301</v>
      </c>
      <c r="B156" s="114" t="s">
        <v>159</v>
      </c>
      <c r="C156" s="104" t="s">
        <v>63</v>
      </c>
      <c r="D156" s="196">
        <v>6.0000000000000001E-3</v>
      </c>
      <c r="E156" s="189"/>
      <c r="F156" s="146">
        <f>D156*E156</f>
        <v>0</v>
      </c>
      <c r="G156" s="144"/>
      <c r="H156" s="122"/>
    </row>
    <row r="157" spans="1:15" s="109" customFormat="1" ht="43.2" x14ac:dyDescent="0.3">
      <c r="A157" s="68">
        <v>302</v>
      </c>
      <c r="B157" s="114" t="s">
        <v>160</v>
      </c>
      <c r="C157" s="104" t="s">
        <v>63</v>
      </c>
      <c r="D157" s="196">
        <v>6.0000000000000001E-3</v>
      </c>
      <c r="E157" s="189"/>
      <c r="F157" s="146">
        <f>D157*E157</f>
        <v>0</v>
      </c>
      <c r="G157" s="144"/>
      <c r="H157" s="122"/>
    </row>
    <row r="158" spans="1:15" s="56" customFormat="1" x14ac:dyDescent="0.3">
      <c r="A158" s="68"/>
      <c r="B158" s="31" t="s">
        <v>59</v>
      </c>
      <c r="C158" s="105"/>
      <c r="D158" s="75"/>
      <c r="E158" s="105"/>
      <c r="F158" s="106"/>
      <c r="G158" s="83"/>
      <c r="H158" s="80"/>
      <c r="I158" s="109"/>
    </row>
    <row r="159" spans="1:15" s="56" customFormat="1" x14ac:dyDescent="0.3">
      <c r="A159" s="68"/>
      <c r="B159" s="107"/>
      <c r="C159" s="220" t="s">
        <v>158</v>
      </c>
      <c r="D159" s="221"/>
      <c r="E159" s="115">
        <f>E91/10000</f>
        <v>2.714</v>
      </c>
      <c r="F159" s="102"/>
      <c r="G159" s="83"/>
      <c r="H159" s="80"/>
      <c r="I159" s="109"/>
    </row>
    <row r="160" spans="1:15" s="56" customFormat="1" ht="43.2" x14ac:dyDescent="0.3">
      <c r="A160" s="68">
        <v>303</v>
      </c>
      <c r="B160" s="114" t="s">
        <v>161</v>
      </c>
      <c r="C160" s="104" t="s">
        <v>63</v>
      </c>
      <c r="D160" s="196">
        <v>0.66639999999999988</v>
      </c>
      <c r="E160" s="189"/>
      <c r="F160" s="146">
        <f>D160*E160</f>
        <v>0</v>
      </c>
      <c r="G160" s="83"/>
      <c r="H160" s="80"/>
      <c r="I160" s="109"/>
    </row>
    <row r="161" spans="1:9" s="56" customFormat="1" ht="43.2" x14ac:dyDescent="0.3">
      <c r="A161" s="68">
        <v>304</v>
      </c>
      <c r="B161" s="114" t="s">
        <v>162</v>
      </c>
      <c r="C161" s="104" t="s">
        <v>63</v>
      </c>
      <c r="D161" s="196">
        <v>0.66639999999999988</v>
      </c>
      <c r="E161" s="189"/>
      <c r="F161" s="146">
        <f>D161*E161</f>
        <v>0</v>
      </c>
      <c r="G161" s="83"/>
      <c r="H161" s="80"/>
      <c r="I161" s="109"/>
    </row>
    <row r="162" spans="1:9" s="56" customFormat="1" x14ac:dyDescent="0.3">
      <c r="A162" s="68"/>
      <c r="B162" s="31" t="s">
        <v>42</v>
      </c>
      <c r="C162" s="105"/>
      <c r="D162" s="75"/>
      <c r="E162" s="105"/>
      <c r="F162" s="106"/>
      <c r="G162" s="83"/>
      <c r="H162" s="80"/>
      <c r="I162" s="109"/>
    </row>
    <row r="163" spans="1:9" s="56" customFormat="1" x14ac:dyDescent="0.3">
      <c r="A163" s="68"/>
      <c r="B163" s="107"/>
      <c r="C163" s="220" t="s">
        <v>158</v>
      </c>
      <c r="D163" s="221"/>
      <c r="E163" s="96">
        <f>8960/10000</f>
        <v>0.89600000000000002</v>
      </c>
      <c r="F163" s="102"/>
      <c r="G163" s="83"/>
      <c r="H163" s="80"/>
      <c r="I163" s="109"/>
    </row>
    <row r="164" spans="1:9" s="56" customFormat="1" ht="43.2" x14ac:dyDescent="0.3">
      <c r="A164" s="68">
        <v>305</v>
      </c>
      <c r="B164" s="114" t="s">
        <v>163</v>
      </c>
      <c r="C164" s="104" t="s">
        <v>63</v>
      </c>
      <c r="D164" s="196">
        <v>0.62719999999999998</v>
      </c>
      <c r="E164" s="189"/>
      <c r="F164" s="146">
        <f>D164*E164</f>
        <v>0</v>
      </c>
      <c r="G164" s="83"/>
      <c r="H164" s="80"/>
      <c r="I164" s="109"/>
    </row>
    <row r="165" spans="1:9" s="56" customFormat="1" ht="43.2" x14ac:dyDescent="0.3">
      <c r="A165" s="68">
        <v>306</v>
      </c>
      <c r="B165" s="114" t="s">
        <v>164</v>
      </c>
      <c r="C165" s="104" t="s">
        <v>63</v>
      </c>
      <c r="D165" s="196">
        <v>0.62719999999999998</v>
      </c>
      <c r="E165" s="189"/>
      <c r="F165" s="146">
        <f>D165*E165</f>
        <v>0</v>
      </c>
      <c r="G165" s="83"/>
      <c r="H165" s="80"/>
      <c r="I165" s="109"/>
    </row>
    <row r="166" spans="1:9" s="56" customFormat="1" x14ac:dyDescent="0.3">
      <c r="A166" s="74"/>
      <c r="B166" s="31" t="s">
        <v>44</v>
      </c>
      <c r="C166" s="208"/>
      <c r="D166" s="208"/>
      <c r="E166" s="208"/>
      <c r="F166" s="209"/>
      <c r="G166" s="83"/>
      <c r="H166" s="80"/>
      <c r="I166" s="109"/>
    </row>
    <row r="167" spans="1:9" s="56" customFormat="1" x14ac:dyDescent="0.3">
      <c r="A167" s="68">
        <v>307</v>
      </c>
      <c r="B167" s="168" t="s">
        <v>165</v>
      </c>
      <c r="C167" s="187" t="s">
        <v>10</v>
      </c>
      <c r="D167" s="196">
        <v>1</v>
      </c>
      <c r="E167" s="189"/>
      <c r="F167" s="210">
        <f>D167*E167</f>
        <v>0</v>
      </c>
      <c r="G167" s="83"/>
      <c r="H167" s="80"/>
      <c r="I167" s="109"/>
    </row>
    <row r="168" spans="1:9" s="56" customFormat="1" x14ac:dyDescent="0.3">
      <c r="A168" s="68">
        <v>308</v>
      </c>
      <c r="B168" s="168" t="s">
        <v>166</v>
      </c>
      <c r="C168" s="187" t="s">
        <v>10</v>
      </c>
      <c r="D168" s="196">
        <v>1</v>
      </c>
      <c r="E168" s="189"/>
      <c r="F168" s="210">
        <f>D168*E168</f>
        <v>0</v>
      </c>
      <c r="G168" s="83"/>
      <c r="H168" s="80"/>
      <c r="I168" s="109"/>
    </row>
    <row r="169" spans="1:9" ht="16.5" customHeight="1" x14ac:dyDescent="0.3">
      <c r="A169" s="63"/>
      <c r="B169" s="156" t="s">
        <v>75</v>
      </c>
      <c r="C169" s="198"/>
      <c r="D169" s="198"/>
      <c r="E169" s="199"/>
      <c r="F169" s="200"/>
    </row>
    <row r="170" spans="1:9" s="56" customFormat="1" ht="43.2" x14ac:dyDescent="0.3">
      <c r="A170" s="68">
        <v>309</v>
      </c>
      <c r="B170" s="114" t="s">
        <v>163</v>
      </c>
      <c r="C170" s="104" t="s">
        <v>63</v>
      </c>
      <c r="D170" s="196">
        <v>1.2383</v>
      </c>
      <c r="E170" s="189"/>
      <c r="F170" s="146">
        <f>D170*E170</f>
        <v>0</v>
      </c>
      <c r="G170" s="83"/>
      <c r="H170" s="80"/>
      <c r="I170" s="109"/>
    </row>
    <row r="171" spans="1:9" s="56" customFormat="1" ht="43.2" x14ac:dyDescent="0.3">
      <c r="A171" s="68">
        <v>310</v>
      </c>
      <c r="B171" s="114" t="s">
        <v>164</v>
      </c>
      <c r="C171" s="104" t="s">
        <v>63</v>
      </c>
      <c r="D171" s="196">
        <v>1.2383</v>
      </c>
      <c r="E171" s="189"/>
      <c r="F171" s="146">
        <f>D171*E171</f>
        <v>0</v>
      </c>
      <c r="G171" s="83"/>
      <c r="H171" s="80"/>
      <c r="I171" s="109"/>
    </row>
    <row r="172" spans="1:9" s="56" customFormat="1" x14ac:dyDescent="0.3">
      <c r="A172" s="184"/>
      <c r="B172" s="140" t="s">
        <v>167</v>
      </c>
      <c r="C172" s="140"/>
      <c r="D172" s="140"/>
      <c r="E172" s="140"/>
      <c r="F172" s="170"/>
      <c r="G172" s="80"/>
    </row>
    <row r="173" spans="1:9" s="109" customFormat="1" ht="43.2" x14ac:dyDescent="0.3">
      <c r="A173" s="70">
        <v>311</v>
      </c>
      <c r="B173" s="148" t="s">
        <v>168</v>
      </c>
      <c r="C173" s="104" t="s">
        <v>18</v>
      </c>
      <c r="D173" s="104">
        <v>2</v>
      </c>
      <c r="E173" s="139"/>
      <c r="F173" s="146">
        <f>D173*E173</f>
        <v>0</v>
      </c>
      <c r="G173" s="122"/>
    </row>
    <row r="174" spans="1:9" s="109" customFormat="1" ht="43.8" thickBot="1" x14ac:dyDescent="0.35">
      <c r="A174" s="70">
        <v>312</v>
      </c>
      <c r="B174" s="148" t="s">
        <v>169</v>
      </c>
      <c r="C174" s="104" t="s">
        <v>18</v>
      </c>
      <c r="D174" s="104">
        <v>2</v>
      </c>
      <c r="E174" s="139"/>
      <c r="F174" s="146">
        <f>D174*E174</f>
        <v>0</v>
      </c>
      <c r="G174" s="122"/>
    </row>
    <row r="175" spans="1:9" s="17" customFormat="1" ht="16.2" thickBot="1" x14ac:dyDescent="0.35">
      <c r="A175" s="167"/>
      <c r="B175" s="213" t="s">
        <v>170</v>
      </c>
      <c r="C175" s="213"/>
      <c r="D175" s="213"/>
      <c r="E175" s="213"/>
      <c r="F175" s="28">
        <f>SUM(F155:F174)</f>
        <v>0</v>
      </c>
      <c r="G175" s="84"/>
      <c r="H175" s="84"/>
      <c r="I175" s="137"/>
    </row>
    <row r="176" spans="1:9" ht="15" thickBot="1" x14ac:dyDescent="0.35">
      <c r="A176" s="50"/>
    </row>
    <row r="177" spans="1:6" ht="24" customHeight="1" thickBot="1" x14ac:dyDescent="0.35">
      <c r="A177" s="217" t="s">
        <v>171</v>
      </c>
      <c r="B177" s="218"/>
      <c r="C177" s="218"/>
      <c r="D177" s="218"/>
      <c r="E177" s="218"/>
      <c r="F177" s="219"/>
    </row>
    <row r="178" spans="1:6" ht="18" x14ac:dyDescent="0.3">
      <c r="A178" s="72"/>
      <c r="B178" s="30" t="s">
        <v>172</v>
      </c>
      <c r="C178" s="37"/>
      <c r="D178" s="38"/>
      <c r="E178" s="39"/>
      <c r="F178" s="40">
        <f>F30+F51+F88+F137+F142+F149+F175+F152</f>
        <v>0</v>
      </c>
    </row>
    <row r="179" spans="1:6" x14ac:dyDescent="0.3">
      <c r="A179" s="64"/>
      <c r="B179" s="3" t="s">
        <v>173</v>
      </c>
      <c r="C179" s="4"/>
      <c r="D179" s="10"/>
      <c r="E179" s="2"/>
      <c r="F179" s="11">
        <f>+F178*0.2</f>
        <v>0</v>
      </c>
    </row>
    <row r="180" spans="1:6" ht="15" thickBot="1" x14ac:dyDescent="0.35">
      <c r="A180" s="73"/>
      <c r="B180" s="12" t="s">
        <v>174</v>
      </c>
      <c r="C180" s="13"/>
      <c r="D180" s="14"/>
      <c r="E180" s="15"/>
      <c r="F180" s="16">
        <f>SUM(F178:F179)</f>
        <v>0</v>
      </c>
    </row>
    <row r="181" spans="1:6" x14ac:dyDescent="0.3">
      <c r="A181" s="50"/>
    </row>
    <row r="182" spans="1:6" x14ac:dyDescent="0.3">
      <c r="A182" s="50"/>
    </row>
    <row r="183" spans="1:6" x14ac:dyDescent="0.3">
      <c r="A183" s="50"/>
    </row>
    <row r="184" spans="1:6" x14ac:dyDescent="0.3">
      <c r="A184" s="50"/>
    </row>
    <row r="185" spans="1:6" x14ac:dyDescent="0.3">
      <c r="A185" s="50"/>
    </row>
    <row r="186" spans="1:6" x14ac:dyDescent="0.3">
      <c r="A186" s="50"/>
    </row>
    <row r="187" spans="1:6" x14ac:dyDescent="0.3">
      <c r="A187" s="50"/>
    </row>
    <row r="188" spans="1:6" x14ac:dyDescent="0.3">
      <c r="A188" s="50"/>
    </row>
    <row r="189" spans="1:6" x14ac:dyDescent="0.3">
      <c r="A189" s="50"/>
    </row>
    <row r="190" spans="1:6" x14ac:dyDescent="0.3">
      <c r="A190" s="50"/>
    </row>
    <row r="191" spans="1:6" x14ac:dyDescent="0.3">
      <c r="A191" s="50"/>
    </row>
    <row r="192" spans="1:6" x14ac:dyDescent="0.3">
      <c r="A192" s="50"/>
    </row>
    <row r="193" spans="1:1" x14ac:dyDescent="0.3">
      <c r="A193" s="50"/>
    </row>
    <row r="194" spans="1:1" x14ac:dyDescent="0.3">
      <c r="A194" s="50"/>
    </row>
    <row r="195" spans="1:1" x14ac:dyDescent="0.3">
      <c r="A195" s="50"/>
    </row>
    <row r="196" spans="1:1" x14ac:dyDescent="0.3">
      <c r="A196" s="50"/>
    </row>
    <row r="197" spans="1:1" x14ac:dyDescent="0.3">
      <c r="A197" s="50"/>
    </row>
    <row r="198" spans="1:1" x14ac:dyDescent="0.3">
      <c r="A198" s="50"/>
    </row>
    <row r="199" spans="1:1" x14ac:dyDescent="0.3">
      <c r="A199" s="50"/>
    </row>
    <row r="200" spans="1:1" x14ac:dyDescent="0.3">
      <c r="A200" s="50"/>
    </row>
    <row r="201" spans="1:1" x14ac:dyDescent="0.3">
      <c r="A201" s="50"/>
    </row>
    <row r="202" spans="1:1" x14ac:dyDescent="0.3">
      <c r="A202" s="50"/>
    </row>
    <row r="203" spans="1:1" x14ac:dyDescent="0.3">
      <c r="A203" s="50"/>
    </row>
    <row r="204" spans="1:1" x14ac:dyDescent="0.3">
      <c r="A204" s="50"/>
    </row>
    <row r="205" spans="1:1" x14ac:dyDescent="0.3">
      <c r="A205" s="50"/>
    </row>
    <row r="206" spans="1:1" x14ac:dyDescent="0.3">
      <c r="A206" s="50"/>
    </row>
    <row r="207" spans="1:1" x14ac:dyDescent="0.3">
      <c r="A207" s="50"/>
    </row>
    <row r="208" spans="1:1" x14ac:dyDescent="0.3">
      <c r="A208" s="50"/>
    </row>
    <row r="209" spans="1:1" x14ac:dyDescent="0.3">
      <c r="A209" s="50"/>
    </row>
    <row r="210" spans="1:1" x14ac:dyDescent="0.3">
      <c r="A210" s="50"/>
    </row>
    <row r="211" spans="1:1" x14ac:dyDescent="0.3">
      <c r="A211" s="50"/>
    </row>
    <row r="212" spans="1:1" x14ac:dyDescent="0.3">
      <c r="A212" s="50"/>
    </row>
    <row r="213" spans="1:1" x14ac:dyDescent="0.3">
      <c r="A213" s="50"/>
    </row>
    <row r="214" spans="1:1" x14ac:dyDescent="0.3">
      <c r="A214" s="50"/>
    </row>
    <row r="215" spans="1:1" x14ac:dyDescent="0.3">
      <c r="A215" s="50"/>
    </row>
    <row r="216" spans="1:1" x14ac:dyDescent="0.3">
      <c r="A216" s="50"/>
    </row>
    <row r="217" spans="1:1" x14ac:dyDescent="0.3">
      <c r="A217" s="50"/>
    </row>
    <row r="218" spans="1:1" x14ac:dyDescent="0.3">
      <c r="A218" s="50"/>
    </row>
    <row r="219" spans="1:1" x14ac:dyDescent="0.3">
      <c r="A219" s="50"/>
    </row>
    <row r="220" spans="1:1" x14ac:dyDescent="0.3">
      <c r="A220" s="50"/>
    </row>
    <row r="221" spans="1:1" x14ac:dyDescent="0.3">
      <c r="A221" s="50"/>
    </row>
    <row r="222" spans="1:1" x14ac:dyDescent="0.3">
      <c r="A222" s="50"/>
    </row>
    <row r="223" spans="1:1" x14ac:dyDescent="0.3">
      <c r="A223" s="50"/>
    </row>
    <row r="224" spans="1:1" x14ac:dyDescent="0.3">
      <c r="A224" s="50"/>
    </row>
    <row r="225" spans="1:1" x14ac:dyDescent="0.3">
      <c r="A225" s="50"/>
    </row>
    <row r="226" spans="1:1" x14ac:dyDescent="0.3">
      <c r="A226" s="50"/>
    </row>
    <row r="227" spans="1:1" x14ac:dyDescent="0.3">
      <c r="A227" s="50"/>
    </row>
    <row r="228" spans="1:1" x14ac:dyDescent="0.3">
      <c r="A228" s="50"/>
    </row>
    <row r="229" spans="1:1" x14ac:dyDescent="0.3">
      <c r="A229" s="50"/>
    </row>
    <row r="230" spans="1:1" x14ac:dyDescent="0.3">
      <c r="A230" s="50"/>
    </row>
    <row r="231" spans="1:1" x14ac:dyDescent="0.3">
      <c r="A231" s="50"/>
    </row>
    <row r="232" spans="1:1" x14ac:dyDescent="0.3">
      <c r="A232" s="50"/>
    </row>
    <row r="233" spans="1:1" x14ac:dyDescent="0.3">
      <c r="A233" s="50"/>
    </row>
    <row r="234" spans="1:1" x14ac:dyDescent="0.3">
      <c r="A234" s="50"/>
    </row>
    <row r="235" spans="1:1" x14ac:dyDescent="0.3">
      <c r="A235" s="50"/>
    </row>
    <row r="236" spans="1:1" x14ac:dyDescent="0.3">
      <c r="A236" s="50"/>
    </row>
    <row r="237" spans="1:1" x14ac:dyDescent="0.3">
      <c r="A237" s="50"/>
    </row>
    <row r="238" spans="1:1" x14ac:dyDescent="0.3">
      <c r="A238" s="50"/>
    </row>
    <row r="239" spans="1:1" x14ac:dyDescent="0.3">
      <c r="A239" s="50"/>
    </row>
    <row r="240" spans="1:1" x14ac:dyDescent="0.3">
      <c r="A240" s="50"/>
    </row>
    <row r="241" spans="1:1" x14ac:dyDescent="0.3">
      <c r="A241" s="50"/>
    </row>
    <row r="242" spans="1:1" x14ac:dyDescent="0.3">
      <c r="A242" s="50"/>
    </row>
    <row r="243" spans="1:1" x14ac:dyDescent="0.3">
      <c r="A243" s="50"/>
    </row>
    <row r="244" spans="1:1" x14ac:dyDescent="0.3">
      <c r="A244" s="50"/>
    </row>
    <row r="245" spans="1:1" x14ac:dyDescent="0.3">
      <c r="A245" s="50"/>
    </row>
    <row r="246" spans="1:1" x14ac:dyDescent="0.3">
      <c r="A246" s="50"/>
    </row>
    <row r="247" spans="1:1" x14ac:dyDescent="0.3">
      <c r="A247" s="50"/>
    </row>
    <row r="248" spans="1:1" x14ac:dyDescent="0.3">
      <c r="A248" s="50"/>
    </row>
    <row r="249" spans="1:1" x14ac:dyDescent="0.3">
      <c r="A249" s="50"/>
    </row>
    <row r="250" spans="1:1" x14ac:dyDescent="0.3">
      <c r="A250" s="50"/>
    </row>
    <row r="251" spans="1:1" x14ac:dyDescent="0.3">
      <c r="A251" s="50"/>
    </row>
    <row r="252" spans="1:1" x14ac:dyDescent="0.3">
      <c r="A252" s="50"/>
    </row>
    <row r="253" spans="1:1" x14ac:dyDescent="0.3">
      <c r="A253" s="50"/>
    </row>
    <row r="254" spans="1:1" x14ac:dyDescent="0.3">
      <c r="A254" s="50"/>
    </row>
    <row r="255" spans="1:1" x14ac:dyDescent="0.3">
      <c r="A255" s="50"/>
    </row>
    <row r="256" spans="1:1" x14ac:dyDescent="0.3">
      <c r="A256" s="50"/>
    </row>
    <row r="257" spans="1:1" x14ac:dyDescent="0.3">
      <c r="A257" s="50"/>
    </row>
    <row r="258" spans="1:1" x14ac:dyDescent="0.3">
      <c r="A258" s="50"/>
    </row>
    <row r="259" spans="1:1" x14ac:dyDescent="0.3">
      <c r="A259" s="50"/>
    </row>
    <row r="260" spans="1:1" x14ac:dyDescent="0.3">
      <c r="A260" s="50"/>
    </row>
    <row r="261" spans="1:1" x14ac:dyDescent="0.3">
      <c r="A261" s="50"/>
    </row>
    <row r="262" spans="1:1" x14ac:dyDescent="0.3">
      <c r="A262" s="50"/>
    </row>
    <row r="263" spans="1:1" x14ac:dyDescent="0.3">
      <c r="A263" s="50"/>
    </row>
    <row r="264" spans="1:1" x14ac:dyDescent="0.3">
      <c r="A264" s="50"/>
    </row>
    <row r="265" spans="1:1" x14ac:dyDescent="0.3">
      <c r="A265" s="50"/>
    </row>
    <row r="266" spans="1:1" x14ac:dyDescent="0.3">
      <c r="A266" s="50"/>
    </row>
    <row r="267" spans="1:1" x14ac:dyDescent="0.3">
      <c r="A267" s="50"/>
    </row>
    <row r="268" spans="1:1" x14ac:dyDescent="0.3">
      <c r="A268" s="50"/>
    </row>
    <row r="269" spans="1:1" x14ac:dyDescent="0.3">
      <c r="A269" s="50"/>
    </row>
    <row r="270" spans="1:1" x14ac:dyDescent="0.3">
      <c r="A270" s="50"/>
    </row>
    <row r="271" spans="1:1" x14ac:dyDescent="0.3">
      <c r="A271" s="50"/>
    </row>
    <row r="272" spans="1:1" x14ac:dyDescent="0.3">
      <c r="A272" s="50"/>
    </row>
    <row r="273" spans="1:1" x14ac:dyDescent="0.3">
      <c r="A273" s="50"/>
    </row>
    <row r="274" spans="1:1" x14ac:dyDescent="0.3">
      <c r="A274" s="50"/>
    </row>
    <row r="275" spans="1:1" x14ac:dyDescent="0.3">
      <c r="A275" s="50"/>
    </row>
    <row r="276" spans="1:1" x14ac:dyDescent="0.3">
      <c r="A276" s="50"/>
    </row>
    <row r="277" spans="1:1" x14ac:dyDescent="0.3">
      <c r="A277" s="50"/>
    </row>
    <row r="278" spans="1:1" x14ac:dyDescent="0.3">
      <c r="A278" s="50"/>
    </row>
    <row r="279" spans="1:1" x14ac:dyDescent="0.3">
      <c r="A279" s="50"/>
    </row>
    <row r="280" spans="1:1" x14ac:dyDescent="0.3">
      <c r="A280" s="50"/>
    </row>
    <row r="281" spans="1:1" x14ac:dyDescent="0.3">
      <c r="A281" s="50"/>
    </row>
    <row r="282" spans="1:1" x14ac:dyDescent="0.3">
      <c r="A282" s="50"/>
    </row>
    <row r="283" spans="1:1" x14ac:dyDescent="0.3">
      <c r="A283" s="50"/>
    </row>
    <row r="284" spans="1:1" x14ac:dyDescent="0.3">
      <c r="A284" s="50"/>
    </row>
    <row r="285" spans="1:1" x14ac:dyDescent="0.3">
      <c r="A285" s="50"/>
    </row>
    <row r="286" spans="1:1" x14ac:dyDescent="0.3">
      <c r="A286" s="50"/>
    </row>
    <row r="287" spans="1:1" x14ac:dyDescent="0.3">
      <c r="A287" s="50"/>
    </row>
    <row r="288" spans="1:1" x14ac:dyDescent="0.3">
      <c r="A288" s="50"/>
    </row>
    <row r="289" spans="1:1" x14ac:dyDescent="0.3">
      <c r="A289" s="50"/>
    </row>
    <row r="290" spans="1:1" x14ac:dyDescent="0.3">
      <c r="A290" s="50"/>
    </row>
    <row r="291" spans="1:1" x14ac:dyDescent="0.3">
      <c r="A291" s="50"/>
    </row>
    <row r="292" spans="1:1" x14ac:dyDescent="0.3">
      <c r="A292" s="50"/>
    </row>
    <row r="293" spans="1:1" x14ac:dyDescent="0.3">
      <c r="A293" s="50"/>
    </row>
    <row r="294" spans="1:1" x14ac:dyDescent="0.3">
      <c r="A294" s="50"/>
    </row>
    <row r="295" spans="1:1" x14ac:dyDescent="0.3">
      <c r="A295" s="50"/>
    </row>
    <row r="296" spans="1:1" x14ac:dyDescent="0.3">
      <c r="A296" s="50"/>
    </row>
    <row r="297" spans="1:1" x14ac:dyDescent="0.3">
      <c r="A297" s="50"/>
    </row>
    <row r="298" spans="1:1" x14ac:dyDescent="0.3">
      <c r="A298" s="50"/>
    </row>
    <row r="299" spans="1:1" x14ac:dyDescent="0.3">
      <c r="A299" s="50"/>
    </row>
    <row r="300" spans="1:1" x14ac:dyDescent="0.3">
      <c r="A300" s="50"/>
    </row>
    <row r="301" spans="1:1" x14ac:dyDescent="0.3">
      <c r="A301" s="50"/>
    </row>
    <row r="302" spans="1:1" x14ac:dyDescent="0.3">
      <c r="A302" s="50"/>
    </row>
    <row r="303" spans="1:1" x14ac:dyDescent="0.3">
      <c r="A303" s="50"/>
    </row>
    <row r="304" spans="1:1" x14ac:dyDescent="0.3">
      <c r="A304" s="50"/>
    </row>
    <row r="305" spans="1:1" x14ac:dyDescent="0.3">
      <c r="A305" s="50"/>
    </row>
    <row r="306" spans="1:1" x14ac:dyDescent="0.3">
      <c r="A306" s="50"/>
    </row>
    <row r="307" spans="1:1" x14ac:dyDescent="0.3">
      <c r="A307" s="50"/>
    </row>
    <row r="308" spans="1:1" x14ac:dyDescent="0.3">
      <c r="A308" s="50"/>
    </row>
    <row r="309" spans="1:1" x14ac:dyDescent="0.3">
      <c r="A309" s="50"/>
    </row>
    <row r="310" spans="1:1" x14ac:dyDescent="0.3">
      <c r="A310" s="50"/>
    </row>
    <row r="311" spans="1:1" x14ac:dyDescent="0.3">
      <c r="A311" s="50"/>
    </row>
    <row r="312" spans="1:1" x14ac:dyDescent="0.3">
      <c r="A312" s="50"/>
    </row>
    <row r="313" spans="1:1" x14ac:dyDescent="0.3">
      <c r="A313" s="50"/>
    </row>
    <row r="314" spans="1:1" x14ac:dyDescent="0.3">
      <c r="A314" s="50"/>
    </row>
    <row r="315" spans="1:1" x14ac:dyDescent="0.3">
      <c r="A315" s="50"/>
    </row>
    <row r="316" spans="1:1" x14ac:dyDescent="0.3">
      <c r="A316" s="50"/>
    </row>
    <row r="317" spans="1:1" x14ac:dyDescent="0.3">
      <c r="A317" s="50"/>
    </row>
    <row r="318" spans="1:1" x14ac:dyDescent="0.3">
      <c r="A318" s="50"/>
    </row>
    <row r="319" spans="1:1" x14ac:dyDescent="0.3">
      <c r="A319" s="50"/>
    </row>
    <row r="320" spans="1:1" x14ac:dyDescent="0.3">
      <c r="A320" s="50"/>
    </row>
    <row r="321" spans="1:1" x14ac:dyDescent="0.3">
      <c r="A321" s="50"/>
    </row>
    <row r="322" spans="1:1" x14ac:dyDescent="0.3">
      <c r="A322" s="50"/>
    </row>
    <row r="323" spans="1:1" x14ac:dyDescent="0.3">
      <c r="A323" s="50"/>
    </row>
    <row r="324" spans="1:1" x14ac:dyDescent="0.3">
      <c r="A324" s="50"/>
    </row>
    <row r="325" spans="1:1" x14ac:dyDescent="0.3">
      <c r="A325" s="50"/>
    </row>
    <row r="326" spans="1:1" x14ac:dyDescent="0.3">
      <c r="A326" s="50"/>
    </row>
    <row r="327" spans="1:1" x14ac:dyDescent="0.3">
      <c r="A327" s="50"/>
    </row>
    <row r="328" spans="1:1" x14ac:dyDescent="0.3">
      <c r="A328" s="50"/>
    </row>
    <row r="329" spans="1:1" x14ac:dyDescent="0.3">
      <c r="A329" s="50"/>
    </row>
    <row r="330" spans="1:1" x14ac:dyDescent="0.3">
      <c r="A330" s="50"/>
    </row>
    <row r="331" spans="1:1" x14ac:dyDescent="0.3">
      <c r="A331" s="50"/>
    </row>
    <row r="332" spans="1:1" x14ac:dyDescent="0.3">
      <c r="A332" s="50"/>
    </row>
    <row r="333" spans="1:1" x14ac:dyDescent="0.3">
      <c r="A333" s="50"/>
    </row>
    <row r="334" spans="1:1" x14ac:dyDescent="0.3">
      <c r="A334" s="50"/>
    </row>
    <row r="335" spans="1:1" x14ac:dyDescent="0.3">
      <c r="A335" s="50"/>
    </row>
    <row r="336" spans="1:1" x14ac:dyDescent="0.3">
      <c r="A336" s="50"/>
    </row>
    <row r="337" spans="1:1" x14ac:dyDescent="0.3">
      <c r="A337" s="50"/>
    </row>
    <row r="338" spans="1:1" x14ac:dyDescent="0.3">
      <c r="A338" s="50"/>
    </row>
    <row r="339" spans="1:1" x14ac:dyDescent="0.3">
      <c r="A339" s="50"/>
    </row>
    <row r="340" spans="1:1" x14ac:dyDescent="0.3">
      <c r="A340" s="50"/>
    </row>
    <row r="341" spans="1:1" x14ac:dyDescent="0.3">
      <c r="A341" s="50"/>
    </row>
    <row r="342" spans="1:1" x14ac:dyDescent="0.3">
      <c r="A342" s="50"/>
    </row>
    <row r="343" spans="1:1" x14ac:dyDescent="0.3">
      <c r="A343" s="50"/>
    </row>
    <row r="344" spans="1:1" x14ac:dyDescent="0.3">
      <c r="A344" s="50"/>
    </row>
    <row r="345" spans="1:1" x14ac:dyDescent="0.3">
      <c r="A345" s="50"/>
    </row>
    <row r="346" spans="1:1" x14ac:dyDescent="0.3">
      <c r="A346" s="50"/>
    </row>
    <row r="347" spans="1:1" x14ac:dyDescent="0.3">
      <c r="A347" s="50"/>
    </row>
    <row r="348" spans="1:1" x14ac:dyDescent="0.3">
      <c r="A348" s="50"/>
    </row>
    <row r="349" spans="1:1" x14ac:dyDescent="0.3">
      <c r="A349" s="50"/>
    </row>
    <row r="350" spans="1:1" x14ac:dyDescent="0.3">
      <c r="A350" s="50"/>
    </row>
    <row r="351" spans="1:1" x14ac:dyDescent="0.3">
      <c r="A351" s="50"/>
    </row>
    <row r="352" spans="1:1" x14ac:dyDescent="0.3">
      <c r="A352" s="50"/>
    </row>
    <row r="353" spans="1:1" x14ac:dyDescent="0.3">
      <c r="A353" s="50"/>
    </row>
    <row r="354" spans="1:1" x14ac:dyDescent="0.3">
      <c r="A354" s="50"/>
    </row>
    <row r="355" spans="1:1" x14ac:dyDescent="0.3">
      <c r="A355" s="50"/>
    </row>
    <row r="356" spans="1:1" x14ac:dyDescent="0.3">
      <c r="A356" s="50"/>
    </row>
    <row r="357" spans="1:1" x14ac:dyDescent="0.3">
      <c r="A357" s="50"/>
    </row>
    <row r="358" spans="1:1" x14ac:dyDescent="0.3">
      <c r="A358" s="50"/>
    </row>
    <row r="359" spans="1:1" x14ac:dyDescent="0.3">
      <c r="A359" s="50"/>
    </row>
    <row r="360" spans="1:1" x14ac:dyDescent="0.3">
      <c r="A360" s="50"/>
    </row>
    <row r="361" spans="1:1" x14ac:dyDescent="0.3">
      <c r="A361" s="50"/>
    </row>
    <row r="362" spans="1:1" x14ac:dyDescent="0.3">
      <c r="A362" s="50"/>
    </row>
    <row r="363" spans="1:1" x14ac:dyDescent="0.3">
      <c r="A363" s="50"/>
    </row>
    <row r="364" spans="1:1" x14ac:dyDescent="0.3">
      <c r="A364" s="50"/>
    </row>
    <row r="365" spans="1:1" x14ac:dyDescent="0.3">
      <c r="A365" s="50"/>
    </row>
    <row r="366" spans="1:1" x14ac:dyDescent="0.3">
      <c r="A366" s="50"/>
    </row>
    <row r="367" spans="1:1" x14ac:dyDescent="0.3">
      <c r="A367" s="50"/>
    </row>
    <row r="368" spans="1:1" x14ac:dyDescent="0.3">
      <c r="A368" s="50"/>
    </row>
    <row r="369" spans="1:1" x14ac:dyDescent="0.3">
      <c r="A369" s="50"/>
    </row>
    <row r="370" spans="1:1" x14ac:dyDescent="0.3">
      <c r="A370" s="50"/>
    </row>
    <row r="371" spans="1:1" x14ac:dyDescent="0.3">
      <c r="A371" s="50"/>
    </row>
    <row r="372" spans="1:1" x14ac:dyDescent="0.3">
      <c r="A372" s="50"/>
    </row>
    <row r="373" spans="1:1" x14ac:dyDescent="0.3">
      <c r="A373" s="50"/>
    </row>
    <row r="374" spans="1:1" x14ac:dyDescent="0.3">
      <c r="A374" s="50"/>
    </row>
    <row r="375" spans="1:1" x14ac:dyDescent="0.3">
      <c r="A375" s="50"/>
    </row>
    <row r="376" spans="1:1" x14ac:dyDescent="0.3">
      <c r="A376" s="50"/>
    </row>
    <row r="377" spans="1:1" x14ac:dyDescent="0.3">
      <c r="A377" s="50"/>
    </row>
    <row r="378" spans="1:1" x14ac:dyDescent="0.3">
      <c r="A378" s="50"/>
    </row>
    <row r="379" spans="1:1" x14ac:dyDescent="0.3">
      <c r="A379" s="50"/>
    </row>
    <row r="380" spans="1:1" x14ac:dyDescent="0.3">
      <c r="A380" s="50"/>
    </row>
    <row r="381" spans="1:1" x14ac:dyDescent="0.3">
      <c r="A381" s="50"/>
    </row>
    <row r="382" spans="1:1" x14ac:dyDescent="0.3">
      <c r="A382" s="50"/>
    </row>
    <row r="383" spans="1:1" x14ac:dyDescent="0.3">
      <c r="A383" s="50"/>
    </row>
    <row r="384" spans="1:1" x14ac:dyDescent="0.3">
      <c r="A384" s="50"/>
    </row>
    <row r="385" spans="1:1" x14ac:dyDescent="0.3">
      <c r="A385" s="50"/>
    </row>
    <row r="386" spans="1:1" x14ac:dyDescent="0.3">
      <c r="A386" s="50"/>
    </row>
    <row r="387" spans="1:1" x14ac:dyDescent="0.3">
      <c r="A387" s="50"/>
    </row>
    <row r="388" spans="1:1" x14ac:dyDescent="0.3">
      <c r="A388" s="50"/>
    </row>
    <row r="389" spans="1:1" x14ac:dyDescent="0.3">
      <c r="A389" s="50"/>
    </row>
    <row r="390" spans="1:1" x14ac:dyDescent="0.3">
      <c r="A390" s="50"/>
    </row>
    <row r="391" spans="1:1" x14ac:dyDescent="0.3">
      <c r="A391" s="50"/>
    </row>
    <row r="392" spans="1:1" x14ac:dyDescent="0.3">
      <c r="A392" s="50"/>
    </row>
    <row r="393" spans="1:1" x14ac:dyDescent="0.3">
      <c r="A393" s="50"/>
    </row>
    <row r="394" spans="1:1" x14ac:dyDescent="0.3">
      <c r="A394" s="50"/>
    </row>
    <row r="395" spans="1:1" x14ac:dyDescent="0.3">
      <c r="A395" s="50"/>
    </row>
    <row r="396" spans="1:1" x14ac:dyDescent="0.3">
      <c r="A396" s="50"/>
    </row>
    <row r="397" spans="1:1" x14ac:dyDescent="0.3">
      <c r="A397" s="50"/>
    </row>
    <row r="398" spans="1:1" x14ac:dyDescent="0.3">
      <c r="A398" s="50"/>
    </row>
    <row r="399" spans="1:1" x14ac:dyDescent="0.3">
      <c r="A399" s="50"/>
    </row>
    <row r="400" spans="1:1" x14ac:dyDescent="0.3">
      <c r="A400" s="50"/>
    </row>
    <row r="401" spans="1:1" x14ac:dyDescent="0.3">
      <c r="A401" s="50"/>
    </row>
    <row r="402" spans="1:1" x14ac:dyDescent="0.3">
      <c r="A402" s="50"/>
    </row>
    <row r="403" spans="1:1" x14ac:dyDescent="0.3">
      <c r="A403" s="50"/>
    </row>
    <row r="404" spans="1:1" x14ac:dyDescent="0.3">
      <c r="A404" s="50"/>
    </row>
    <row r="405" spans="1:1" x14ac:dyDescent="0.3">
      <c r="A405" s="50"/>
    </row>
    <row r="406" spans="1:1" x14ac:dyDescent="0.3">
      <c r="A406" s="50"/>
    </row>
    <row r="407" spans="1:1" x14ac:dyDescent="0.3">
      <c r="A407" s="50"/>
    </row>
    <row r="408" spans="1:1" x14ac:dyDescent="0.3">
      <c r="A408" s="50"/>
    </row>
    <row r="409" spans="1:1" x14ac:dyDescent="0.3">
      <c r="A409" s="50"/>
    </row>
    <row r="410" spans="1:1" x14ac:dyDescent="0.3">
      <c r="A410" s="50"/>
    </row>
    <row r="411" spans="1:1" x14ac:dyDescent="0.3">
      <c r="A411" s="50"/>
    </row>
    <row r="412" spans="1:1" x14ac:dyDescent="0.3">
      <c r="A412" s="50"/>
    </row>
    <row r="413" spans="1:1" x14ac:dyDescent="0.3">
      <c r="A413" s="50"/>
    </row>
    <row r="414" spans="1:1" x14ac:dyDescent="0.3">
      <c r="A414" s="50"/>
    </row>
    <row r="415" spans="1:1" x14ac:dyDescent="0.3">
      <c r="A415" s="50"/>
    </row>
    <row r="416" spans="1:1" x14ac:dyDescent="0.3">
      <c r="A416" s="50"/>
    </row>
    <row r="417" spans="1:1" x14ac:dyDescent="0.3">
      <c r="A417" s="50"/>
    </row>
    <row r="418" spans="1:1" x14ac:dyDescent="0.3">
      <c r="A418" s="50"/>
    </row>
    <row r="419" spans="1:1" x14ac:dyDescent="0.3">
      <c r="A419" s="50"/>
    </row>
    <row r="420" spans="1:1" x14ac:dyDescent="0.3">
      <c r="A420" s="50"/>
    </row>
    <row r="421" spans="1:1" x14ac:dyDescent="0.3">
      <c r="A421" s="50"/>
    </row>
    <row r="422" spans="1:1" x14ac:dyDescent="0.3">
      <c r="A422" s="50"/>
    </row>
    <row r="423" spans="1:1" x14ac:dyDescent="0.3">
      <c r="A423" s="50"/>
    </row>
    <row r="424" spans="1:1" x14ac:dyDescent="0.3">
      <c r="A424" s="50"/>
    </row>
    <row r="425" spans="1:1" x14ac:dyDescent="0.3">
      <c r="A425" s="50"/>
    </row>
    <row r="426" spans="1:1" x14ac:dyDescent="0.3">
      <c r="A426" s="50"/>
    </row>
    <row r="427" spans="1:1" x14ac:dyDescent="0.3">
      <c r="A427" s="50"/>
    </row>
    <row r="428" spans="1:1" x14ac:dyDescent="0.3">
      <c r="A428" s="50"/>
    </row>
    <row r="429" spans="1:1" x14ac:dyDescent="0.3">
      <c r="A429" s="50"/>
    </row>
    <row r="430" spans="1:1" x14ac:dyDescent="0.3">
      <c r="A430" s="50"/>
    </row>
    <row r="431" spans="1:1" x14ac:dyDescent="0.3">
      <c r="A431" s="50"/>
    </row>
    <row r="432" spans="1:1" x14ac:dyDescent="0.3">
      <c r="A432" s="50"/>
    </row>
    <row r="433" spans="1:1" x14ac:dyDescent="0.3">
      <c r="A433" s="50"/>
    </row>
    <row r="434" spans="1:1" x14ac:dyDescent="0.3">
      <c r="A434" s="50"/>
    </row>
    <row r="435" spans="1:1" x14ac:dyDescent="0.3">
      <c r="A435" s="50"/>
    </row>
    <row r="436" spans="1:1" x14ac:dyDescent="0.3">
      <c r="A436" s="50"/>
    </row>
    <row r="437" spans="1:1" x14ac:dyDescent="0.3">
      <c r="A437" s="50"/>
    </row>
    <row r="438" spans="1:1" x14ac:dyDescent="0.3">
      <c r="A438" s="50"/>
    </row>
    <row r="439" spans="1:1" x14ac:dyDescent="0.3">
      <c r="A439" s="50"/>
    </row>
    <row r="440" spans="1:1" x14ac:dyDescent="0.3">
      <c r="A440" s="50"/>
    </row>
    <row r="441" spans="1:1" x14ac:dyDescent="0.3">
      <c r="A441" s="50"/>
    </row>
    <row r="442" spans="1:1" x14ac:dyDescent="0.3">
      <c r="A442" s="50"/>
    </row>
    <row r="443" spans="1:1" x14ac:dyDescent="0.3">
      <c r="A443" s="50"/>
    </row>
    <row r="444" spans="1:1" x14ac:dyDescent="0.3">
      <c r="A444" s="50"/>
    </row>
    <row r="445" spans="1:1" x14ac:dyDescent="0.3">
      <c r="A445" s="50"/>
    </row>
    <row r="446" spans="1:1" x14ac:dyDescent="0.3">
      <c r="A446" s="50"/>
    </row>
    <row r="447" spans="1:1" x14ac:dyDescent="0.3">
      <c r="A447" s="50"/>
    </row>
    <row r="448" spans="1:1" x14ac:dyDescent="0.3">
      <c r="A448" s="50"/>
    </row>
    <row r="449" spans="1:1" x14ac:dyDescent="0.3">
      <c r="A449" s="50"/>
    </row>
    <row r="450" spans="1:1" x14ac:dyDescent="0.3">
      <c r="A450" s="50"/>
    </row>
    <row r="451" spans="1:1" x14ac:dyDescent="0.3">
      <c r="A451" s="50"/>
    </row>
    <row r="452" spans="1:1" x14ac:dyDescent="0.3">
      <c r="A452" s="50"/>
    </row>
    <row r="453" spans="1:1" x14ac:dyDescent="0.3">
      <c r="A453" s="50"/>
    </row>
    <row r="454" spans="1:1" x14ac:dyDescent="0.3">
      <c r="A454" s="50"/>
    </row>
    <row r="455" spans="1:1" x14ac:dyDescent="0.3">
      <c r="A455" s="50"/>
    </row>
    <row r="456" spans="1:1" x14ac:dyDescent="0.3">
      <c r="A456" s="50"/>
    </row>
    <row r="457" spans="1:1" x14ac:dyDescent="0.3">
      <c r="A457" s="50"/>
    </row>
    <row r="458" spans="1:1" x14ac:dyDescent="0.3">
      <c r="A458" s="50"/>
    </row>
    <row r="459" spans="1:1" x14ac:dyDescent="0.3">
      <c r="A459" s="50"/>
    </row>
    <row r="460" spans="1:1" x14ac:dyDescent="0.3">
      <c r="A460" s="50"/>
    </row>
    <row r="461" spans="1:1" x14ac:dyDescent="0.3">
      <c r="A461" s="50"/>
    </row>
    <row r="462" spans="1:1" x14ac:dyDescent="0.3">
      <c r="A462" s="50"/>
    </row>
    <row r="463" spans="1:1" x14ac:dyDescent="0.3">
      <c r="A463" s="50"/>
    </row>
    <row r="464" spans="1:1" x14ac:dyDescent="0.3">
      <c r="A464" s="50"/>
    </row>
    <row r="465" spans="1:1" x14ac:dyDescent="0.3">
      <c r="A465" s="50"/>
    </row>
    <row r="466" spans="1:1" x14ac:dyDescent="0.3">
      <c r="A466" s="50"/>
    </row>
    <row r="467" spans="1:1" x14ac:dyDescent="0.3">
      <c r="A467" s="50"/>
    </row>
    <row r="468" spans="1:1" x14ac:dyDescent="0.3">
      <c r="A468" s="50"/>
    </row>
    <row r="469" spans="1:1" x14ac:dyDescent="0.3">
      <c r="A469" s="50"/>
    </row>
    <row r="470" spans="1:1" x14ac:dyDescent="0.3">
      <c r="A470" s="50"/>
    </row>
    <row r="471" spans="1:1" x14ac:dyDescent="0.3">
      <c r="A471" s="50"/>
    </row>
    <row r="472" spans="1:1" x14ac:dyDescent="0.3">
      <c r="A472" s="50"/>
    </row>
    <row r="473" spans="1:1" x14ac:dyDescent="0.3">
      <c r="A473" s="50"/>
    </row>
    <row r="474" spans="1:1" x14ac:dyDescent="0.3">
      <c r="A474" s="50"/>
    </row>
    <row r="475" spans="1:1" x14ac:dyDescent="0.3">
      <c r="A475" s="50"/>
    </row>
    <row r="476" spans="1:1" x14ac:dyDescent="0.3">
      <c r="A476" s="50"/>
    </row>
    <row r="477" spans="1:1" x14ac:dyDescent="0.3">
      <c r="A477" s="50"/>
    </row>
    <row r="478" spans="1:1" x14ac:dyDescent="0.3">
      <c r="A478" s="50"/>
    </row>
    <row r="479" spans="1:1" x14ac:dyDescent="0.3">
      <c r="A479" s="50"/>
    </row>
    <row r="480" spans="1:1" x14ac:dyDescent="0.3">
      <c r="A480" s="50"/>
    </row>
    <row r="481" spans="1:1" x14ac:dyDescent="0.3">
      <c r="A481" s="50"/>
    </row>
    <row r="482" spans="1:1" x14ac:dyDescent="0.3">
      <c r="A482" s="50"/>
    </row>
    <row r="483" spans="1:1" x14ac:dyDescent="0.3">
      <c r="A483" s="50"/>
    </row>
    <row r="484" spans="1:1" x14ac:dyDescent="0.3">
      <c r="A484" s="50"/>
    </row>
    <row r="485" spans="1:1" x14ac:dyDescent="0.3">
      <c r="A485" s="50"/>
    </row>
    <row r="486" spans="1:1" x14ac:dyDescent="0.3">
      <c r="A486" s="50"/>
    </row>
    <row r="487" spans="1:1" x14ac:dyDescent="0.3">
      <c r="A487" s="50"/>
    </row>
    <row r="488" spans="1:1" x14ac:dyDescent="0.3">
      <c r="A488" s="50"/>
    </row>
    <row r="489" spans="1:1" x14ac:dyDescent="0.3">
      <c r="A489" s="50"/>
    </row>
    <row r="490" spans="1:1" x14ac:dyDescent="0.3">
      <c r="A490" s="50"/>
    </row>
    <row r="491" spans="1:1" x14ac:dyDescent="0.3">
      <c r="A491" s="50"/>
    </row>
    <row r="492" spans="1:1" x14ac:dyDescent="0.3">
      <c r="A492" s="50"/>
    </row>
    <row r="493" spans="1:1" x14ac:dyDescent="0.3">
      <c r="A493" s="50"/>
    </row>
    <row r="494" spans="1:1" x14ac:dyDescent="0.3">
      <c r="A494" s="50"/>
    </row>
    <row r="495" spans="1:1" x14ac:dyDescent="0.3">
      <c r="A495" s="50"/>
    </row>
    <row r="496" spans="1:1" x14ac:dyDescent="0.3">
      <c r="A496" s="50"/>
    </row>
    <row r="497" spans="1:1" x14ac:dyDescent="0.3">
      <c r="A497" s="50"/>
    </row>
    <row r="498" spans="1:1" x14ac:dyDescent="0.3">
      <c r="A498" s="50"/>
    </row>
    <row r="499" spans="1:1" x14ac:dyDescent="0.3">
      <c r="A499" s="50"/>
    </row>
    <row r="500" spans="1:1" x14ac:dyDescent="0.3">
      <c r="A500" s="50"/>
    </row>
    <row r="501" spans="1:1" x14ac:dyDescent="0.3">
      <c r="A501" s="50"/>
    </row>
    <row r="502" spans="1:1" x14ac:dyDescent="0.3">
      <c r="A502" s="50"/>
    </row>
    <row r="503" spans="1:1" x14ac:dyDescent="0.3">
      <c r="A503" s="50"/>
    </row>
    <row r="504" spans="1:1" x14ac:dyDescent="0.3">
      <c r="A504" s="50"/>
    </row>
    <row r="505" spans="1:1" x14ac:dyDescent="0.3">
      <c r="A505" s="50"/>
    </row>
    <row r="506" spans="1:1" x14ac:dyDescent="0.3">
      <c r="A506" s="50"/>
    </row>
    <row r="507" spans="1:1" x14ac:dyDescent="0.3">
      <c r="A507" s="50"/>
    </row>
    <row r="508" spans="1:1" x14ac:dyDescent="0.3">
      <c r="A508" s="50"/>
    </row>
    <row r="509" spans="1:1" x14ac:dyDescent="0.3">
      <c r="A509" s="50"/>
    </row>
    <row r="510" spans="1:1" x14ac:dyDescent="0.3">
      <c r="A510" s="50"/>
    </row>
    <row r="511" spans="1:1" x14ac:dyDescent="0.3">
      <c r="A511" s="50"/>
    </row>
    <row r="512" spans="1:1" x14ac:dyDescent="0.3">
      <c r="A512" s="50"/>
    </row>
    <row r="513" spans="1:1" x14ac:dyDescent="0.3">
      <c r="A513" s="50"/>
    </row>
    <row r="514" spans="1:1" x14ac:dyDescent="0.3">
      <c r="A514" s="50"/>
    </row>
    <row r="515" spans="1:1" x14ac:dyDescent="0.3">
      <c r="A515" s="50"/>
    </row>
    <row r="516" spans="1:1" x14ac:dyDescent="0.3">
      <c r="A516" s="50"/>
    </row>
    <row r="517" spans="1:1" x14ac:dyDescent="0.3">
      <c r="A517" s="50"/>
    </row>
    <row r="518" spans="1:1" x14ac:dyDescent="0.3">
      <c r="A518" s="50"/>
    </row>
    <row r="519" spans="1:1" x14ac:dyDescent="0.3">
      <c r="A519" s="50"/>
    </row>
    <row r="520" spans="1:1" x14ac:dyDescent="0.3">
      <c r="A520" s="50"/>
    </row>
    <row r="521" spans="1:1" x14ac:dyDescent="0.3">
      <c r="A521" s="50"/>
    </row>
    <row r="522" spans="1:1" x14ac:dyDescent="0.3">
      <c r="A522" s="50"/>
    </row>
    <row r="523" spans="1:1" x14ac:dyDescent="0.3">
      <c r="A523" s="50"/>
    </row>
    <row r="524" spans="1:1" x14ac:dyDescent="0.3">
      <c r="A524" s="50"/>
    </row>
    <row r="525" spans="1:1" x14ac:dyDescent="0.3">
      <c r="A525" s="50"/>
    </row>
    <row r="526" spans="1:1" x14ac:dyDescent="0.3">
      <c r="A526" s="50"/>
    </row>
    <row r="527" spans="1:1" x14ac:dyDescent="0.3">
      <c r="A527" s="50"/>
    </row>
    <row r="528" spans="1:1" x14ac:dyDescent="0.3">
      <c r="A528" s="50"/>
    </row>
    <row r="529" spans="1:1" x14ac:dyDescent="0.3">
      <c r="A529" s="50"/>
    </row>
    <row r="530" spans="1:1" x14ac:dyDescent="0.3">
      <c r="A530" s="50"/>
    </row>
    <row r="531" spans="1:1" x14ac:dyDescent="0.3">
      <c r="A531" s="50"/>
    </row>
    <row r="532" spans="1:1" x14ac:dyDescent="0.3">
      <c r="A532" s="50"/>
    </row>
    <row r="533" spans="1:1" x14ac:dyDescent="0.3">
      <c r="A533" s="50"/>
    </row>
    <row r="534" spans="1:1" x14ac:dyDescent="0.3">
      <c r="A534" s="50"/>
    </row>
    <row r="535" spans="1:1" x14ac:dyDescent="0.3">
      <c r="A535" s="50"/>
    </row>
    <row r="536" spans="1:1" x14ac:dyDescent="0.3">
      <c r="A536" s="50"/>
    </row>
    <row r="537" spans="1:1" x14ac:dyDescent="0.3">
      <c r="A537" s="50"/>
    </row>
    <row r="538" spans="1:1" x14ac:dyDescent="0.3">
      <c r="A538" s="50"/>
    </row>
    <row r="539" spans="1:1" x14ac:dyDescent="0.3">
      <c r="A539" s="50"/>
    </row>
    <row r="540" spans="1:1" x14ac:dyDescent="0.3">
      <c r="A540" s="50"/>
    </row>
    <row r="541" spans="1:1" x14ac:dyDescent="0.3">
      <c r="A541" s="50"/>
    </row>
    <row r="542" spans="1:1" x14ac:dyDescent="0.3">
      <c r="A542" s="50"/>
    </row>
    <row r="543" spans="1:1" x14ac:dyDescent="0.3">
      <c r="A543" s="50"/>
    </row>
    <row r="544" spans="1:1" x14ac:dyDescent="0.3">
      <c r="A544" s="50"/>
    </row>
    <row r="545" spans="1:1" x14ac:dyDescent="0.3">
      <c r="A545" s="50"/>
    </row>
    <row r="546" spans="1:1" x14ac:dyDescent="0.3">
      <c r="A546" s="50"/>
    </row>
    <row r="547" spans="1:1" x14ac:dyDescent="0.3">
      <c r="A547" s="50"/>
    </row>
    <row r="548" spans="1:1" x14ac:dyDescent="0.3">
      <c r="A548" s="50"/>
    </row>
    <row r="549" spans="1:1" x14ac:dyDescent="0.3">
      <c r="A549" s="50"/>
    </row>
    <row r="550" spans="1:1" x14ac:dyDescent="0.3">
      <c r="A550" s="50"/>
    </row>
    <row r="551" spans="1:1" x14ac:dyDescent="0.3">
      <c r="A551" s="50"/>
    </row>
    <row r="552" spans="1:1" x14ac:dyDescent="0.3">
      <c r="A552" s="50"/>
    </row>
    <row r="553" spans="1:1" x14ac:dyDescent="0.3">
      <c r="A553" s="50"/>
    </row>
    <row r="554" spans="1:1" x14ac:dyDescent="0.3">
      <c r="A554" s="50"/>
    </row>
    <row r="555" spans="1:1" x14ac:dyDescent="0.3">
      <c r="A555" s="50"/>
    </row>
    <row r="556" spans="1:1" x14ac:dyDescent="0.3">
      <c r="A556" s="50"/>
    </row>
    <row r="557" spans="1:1" x14ac:dyDescent="0.3">
      <c r="A557" s="50"/>
    </row>
    <row r="558" spans="1:1" x14ac:dyDescent="0.3">
      <c r="A558" s="50"/>
    </row>
    <row r="559" spans="1:1" x14ac:dyDescent="0.3">
      <c r="A559" s="50"/>
    </row>
    <row r="560" spans="1:1" x14ac:dyDescent="0.3">
      <c r="A560" s="50"/>
    </row>
    <row r="561" spans="1:1" x14ac:dyDescent="0.3">
      <c r="A561" s="50"/>
    </row>
    <row r="562" spans="1:1" x14ac:dyDescent="0.3">
      <c r="A562" s="50"/>
    </row>
    <row r="563" spans="1:1" x14ac:dyDescent="0.3">
      <c r="A563" s="50"/>
    </row>
    <row r="564" spans="1:1" x14ac:dyDescent="0.3">
      <c r="A564" s="50"/>
    </row>
    <row r="565" spans="1:1" x14ac:dyDescent="0.3">
      <c r="A565" s="50"/>
    </row>
    <row r="566" spans="1:1" x14ac:dyDescent="0.3">
      <c r="A566" s="50"/>
    </row>
    <row r="567" spans="1:1" x14ac:dyDescent="0.3">
      <c r="A567" s="50"/>
    </row>
    <row r="568" spans="1:1" x14ac:dyDescent="0.3">
      <c r="A568" s="50"/>
    </row>
    <row r="569" spans="1:1" x14ac:dyDescent="0.3">
      <c r="A569" s="50"/>
    </row>
    <row r="570" spans="1:1" x14ac:dyDescent="0.3">
      <c r="A570" s="50"/>
    </row>
    <row r="571" spans="1:1" x14ac:dyDescent="0.3">
      <c r="A571" s="50"/>
    </row>
    <row r="572" spans="1:1" x14ac:dyDescent="0.3">
      <c r="A572" s="50"/>
    </row>
    <row r="573" spans="1:1" x14ac:dyDescent="0.3">
      <c r="A573" s="50"/>
    </row>
    <row r="574" spans="1:1" x14ac:dyDescent="0.3">
      <c r="A574" s="50"/>
    </row>
    <row r="575" spans="1:1" x14ac:dyDescent="0.3">
      <c r="A575" s="50"/>
    </row>
    <row r="576" spans="1:1" x14ac:dyDescent="0.3">
      <c r="A576" s="50"/>
    </row>
    <row r="577" spans="1:1" x14ac:dyDescent="0.3">
      <c r="A577" s="50"/>
    </row>
    <row r="578" spans="1:1" x14ac:dyDescent="0.3">
      <c r="A578" s="50"/>
    </row>
    <row r="579" spans="1:1" x14ac:dyDescent="0.3">
      <c r="A579" s="50"/>
    </row>
    <row r="580" spans="1:1" x14ac:dyDescent="0.3">
      <c r="A580" s="50"/>
    </row>
    <row r="581" spans="1:1" x14ac:dyDescent="0.3">
      <c r="A581" s="50"/>
    </row>
    <row r="582" spans="1:1" x14ac:dyDescent="0.3">
      <c r="A582" s="50"/>
    </row>
    <row r="583" spans="1:1" x14ac:dyDescent="0.3">
      <c r="A583" s="50"/>
    </row>
    <row r="584" spans="1:1" x14ac:dyDescent="0.3">
      <c r="A584" s="50"/>
    </row>
    <row r="585" spans="1:1" x14ac:dyDescent="0.3">
      <c r="A585" s="50"/>
    </row>
    <row r="586" spans="1:1" x14ac:dyDescent="0.3">
      <c r="A586" s="50"/>
    </row>
    <row r="587" spans="1:1" x14ac:dyDescent="0.3">
      <c r="A587" s="50"/>
    </row>
    <row r="588" spans="1:1" x14ac:dyDescent="0.3">
      <c r="A588" s="50"/>
    </row>
    <row r="589" spans="1:1" x14ac:dyDescent="0.3">
      <c r="A589" s="50"/>
    </row>
    <row r="590" spans="1:1" x14ac:dyDescent="0.3">
      <c r="A590" s="50"/>
    </row>
    <row r="591" spans="1:1" x14ac:dyDescent="0.3">
      <c r="A591" s="50"/>
    </row>
    <row r="592" spans="1:1" x14ac:dyDescent="0.3">
      <c r="A592" s="50"/>
    </row>
    <row r="593" spans="1:1" x14ac:dyDescent="0.3">
      <c r="A593" s="50"/>
    </row>
    <row r="594" spans="1:1" x14ac:dyDescent="0.3">
      <c r="A594" s="50"/>
    </row>
    <row r="595" spans="1:1" x14ac:dyDescent="0.3">
      <c r="A595" s="50"/>
    </row>
    <row r="596" spans="1:1" x14ac:dyDescent="0.3">
      <c r="A596" s="50"/>
    </row>
    <row r="597" spans="1:1" x14ac:dyDescent="0.3">
      <c r="A597" s="50"/>
    </row>
    <row r="598" spans="1:1" x14ac:dyDescent="0.3">
      <c r="A598" s="50"/>
    </row>
    <row r="599" spans="1:1" x14ac:dyDescent="0.3">
      <c r="A599" s="50"/>
    </row>
    <row r="600" spans="1:1" x14ac:dyDescent="0.3">
      <c r="A600" s="50"/>
    </row>
    <row r="601" spans="1:1" x14ac:dyDescent="0.3">
      <c r="A601" s="50"/>
    </row>
    <row r="602" spans="1:1" x14ac:dyDescent="0.3">
      <c r="A602" s="50"/>
    </row>
    <row r="603" spans="1:1" x14ac:dyDescent="0.3">
      <c r="A603" s="50"/>
    </row>
    <row r="604" spans="1:1" x14ac:dyDescent="0.3">
      <c r="A604" s="50"/>
    </row>
    <row r="605" spans="1:1" x14ac:dyDescent="0.3">
      <c r="A605" s="50"/>
    </row>
    <row r="606" spans="1:1" x14ac:dyDescent="0.3">
      <c r="A606" s="50"/>
    </row>
    <row r="607" spans="1:1" x14ac:dyDescent="0.3">
      <c r="A607" s="50"/>
    </row>
    <row r="608" spans="1:1" x14ac:dyDescent="0.3">
      <c r="A608" s="50"/>
    </row>
    <row r="609" spans="1:1" x14ac:dyDescent="0.3">
      <c r="A609" s="50"/>
    </row>
    <row r="610" spans="1:1" x14ac:dyDescent="0.3">
      <c r="A610" s="50"/>
    </row>
    <row r="611" spans="1:1" x14ac:dyDescent="0.3">
      <c r="A611" s="50"/>
    </row>
    <row r="612" spans="1:1" x14ac:dyDescent="0.3">
      <c r="A612" s="50"/>
    </row>
    <row r="613" spans="1:1" x14ac:dyDescent="0.3">
      <c r="A613" s="50"/>
    </row>
    <row r="614" spans="1:1" x14ac:dyDescent="0.3">
      <c r="A614" s="50"/>
    </row>
    <row r="615" spans="1:1" x14ac:dyDescent="0.3">
      <c r="A615" s="50"/>
    </row>
    <row r="616" spans="1:1" x14ac:dyDescent="0.3">
      <c r="A616" s="50"/>
    </row>
    <row r="617" spans="1:1" x14ac:dyDescent="0.3">
      <c r="A617" s="50"/>
    </row>
    <row r="618" spans="1:1" x14ac:dyDescent="0.3">
      <c r="A618" s="50"/>
    </row>
    <row r="619" spans="1:1" x14ac:dyDescent="0.3">
      <c r="A619" s="50"/>
    </row>
    <row r="620" spans="1:1" x14ac:dyDescent="0.3">
      <c r="A620" s="50"/>
    </row>
    <row r="621" spans="1:1" x14ac:dyDescent="0.3">
      <c r="A621" s="50"/>
    </row>
    <row r="622" spans="1:1" x14ac:dyDescent="0.3">
      <c r="A622" s="50"/>
    </row>
    <row r="623" spans="1:1" x14ac:dyDescent="0.3">
      <c r="A623" s="50"/>
    </row>
    <row r="624" spans="1:1" x14ac:dyDescent="0.3">
      <c r="A624" s="50"/>
    </row>
    <row r="625" spans="1:1" x14ac:dyDescent="0.3">
      <c r="A625" s="50"/>
    </row>
    <row r="626" spans="1:1" x14ac:dyDescent="0.3">
      <c r="A626" s="50"/>
    </row>
    <row r="627" spans="1:1" x14ac:dyDescent="0.3">
      <c r="A627" s="50"/>
    </row>
    <row r="628" spans="1:1" x14ac:dyDescent="0.3">
      <c r="A628" s="50"/>
    </row>
    <row r="629" spans="1:1" x14ac:dyDescent="0.3">
      <c r="A629" s="50"/>
    </row>
    <row r="630" spans="1:1" x14ac:dyDescent="0.3">
      <c r="A630" s="50"/>
    </row>
    <row r="631" spans="1:1" x14ac:dyDescent="0.3">
      <c r="A631" s="50"/>
    </row>
    <row r="632" spans="1:1" x14ac:dyDescent="0.3">
      <c r="A632" s="50"/>
    </row>
    <row r="633" spans="1:1" x14ac:dyDescent="0.3">
      <c r="A633" s="50"/>
    </row>
    <row r="634" spans="1:1" x14ac:dyDescent="0.3">
      <c r="A634" s="50"/>
    </row>
    <row r="635" spans="1:1" x14ac:dyDescent="0.3">
      <c r="A635" s="50"/>
    </row>
    <row r="636" spans="1:1" x14ac:dyDescent="0.3">
      <c r="A636" s="50"/>
    </row>
    <row r="637" spans="1:1" x14ac:dyDescent="0.3">
      <c r="A637" s="50"/>
    </row>
    <row r="638" spans="1:1" x14ac:dyDescent="0.3">
      <c r="A638" s="50"/>
    </row>
    <row r="639" spans="1:1" x14ac:dyDescent="0.3">
      <c r="A639" s="50"/>
    </row>
    <row r="640" spans="1:1" x14ac:dyDescent="0.3">
      <c r="A640" s="50"/>
    </row>
    <row r="641" spans="1:1" x14ac:dyDescent="0.3">
      <c r="A641" s="50"/>
    </row>
    <row r="642" spans="1:1" x14ac:dyDescent="0.3">
      <c r="A642" s="50"/>
    </row>
    <row r="643" spans="1:1" x14ac:dyDescent="0.3">
      <c r="A643" s="50"/>
    </row>
    <row r="644" spans="1:1" x14ac:dyDescent="0.3">
      <c r="A644" s="50"/>
    </row>
    <row r="645" spans="1:1" x14ac:dyDescent="0.3">
      <c r="A645" s="50"/>
    </row>
    <row r="646" spans="1:1" x14ac:dyDescent="0.3">
      <c r="A646" s="50"/>
    </row>
    <row r="647" spans="1:1" x14ac:dyDescent="0.3">
      <c r="A647" s="50"/>
    </row>
    <row r="648" spans="1:1" x14ac:dyDescent="0.3">
      <c r="A648" s="50"/>
    </row>
    <row r="649" spans="1:1" x14ac:dyDescent="0.3">
      <c r="A649" s="50"/>
    </row>
    <row r="650" spans="1:1" x14ac:dyDescent="0.3">
      <c r="A650" s="50"/>
    </row>
    <row r="651" spans="1:1" x14ac:dyDescent="0.3">
      <c r="A651" s="50"/>
    </row>
    <row r="652" spans="1:1" x14ac:dyDescent="0.3">
      <c r="A652" s="50"/>
    </row>
    <row r="653" spans="1:1" x14ac:dyDescent="0.3">
      <c r="A653" s="50"/>
    </row>
    <row r="654" spans="1:1" x14ac:dyDescent="0.3">
      <c r="A654" s="50"/>
    </row>
    <row r="655" spans="1:1" x14ac:dyDescent="0.3">
      <c r="A655" s="50"/>
    </row>
    <row r="656" spans="1:1" x14ac:dyDescent="0.3">
      <c r="A656" s="50"/>
    </row>
    <row r="657" spans="1:1" x14ac:dyDescent="0.3">
      <c r="A657" s="50"/>
    </row>
    <row r="658" spans="1:1" x14ac:dyDescent="0.3">
      <c r="A658" s="50"/>
    </row>
    <row r="659" spans="1:1" x14ac:dyDescent="0.3">
      <c r="A659" s="50"/>
    </row>
    <row r="660" spans="1:1" x14ac:dyDescent="0.3">
      <c r="A660" s="50"/>
    </row>
    <row r="661" spans="1:1" x14ac:dyDescent="0.3">
      <c r="A661" s="50"/>
    </row>
    <row r="662" spans="1:1" x14ac:dyDescent="0.3">
      <c r="A662" s="50"/>
    </row>
    <row r="663" spans="1:1" x14ac:dyDescent="0.3">
      <c r="A663" s="50"/>
    </row>
    <row r="664" spans="1:1" x14ac:dyDescent="0.3">
      <c r="A664" s="50"/>
    </row>
    <row r="665" spans="1:1" x14ac:dyDescent="0.3">
      <c r="A665" s="50"/>
    </row>
    <row r="666" spans="1:1" x14ac:dyDescent="0.3">
      <c r="A666" s="50"/>
    </row>
    <row r="667" spans="1:1" x14ac:dyDescent="0.3">
      <c r="A667" s="50"/>
    </row>
    <row r="668" spans="1:1" x14ac:dyDescent="0.3">
      <c r="A668" s="50"/>
    </row>
    <row r="669" spans="1:1" x14ac:dyDescent="0.3">
      <c r="A669" s="50"/>
    </row>
    <row r="670" spans="1:1" x14ac:dyDescent="0.3">
      <c r="A670" s="50"/>
    </row>
    <row r="671" spans="1:1" x14ac:dyDescent="0.3">
      <c r="A671" s="50"/>
    </row>
    <row r="672" spans="1:1" x14ac:dyDescent="0.3">
      <c r="A672" s="50"/>
    </row>
    <row r="673" spans="1:1" x14ac:dyDescent="0.3">
      <c r="A673" s="50"/>
    </row>
    <row r="674" spans="1:1" x14ac:dyDescent="0.3">
      <c r="A674" s="50"/>
    </row>
    <row r="675" spans="1:1" x14ac:dyDescent="0.3">
      <c r="A675" s="50"/>
    </row>
    <row r="676" spans="1:1" x14ac:dyDescent="0.3">
      <c r="A676" s="50"/>
    </row>
    <row r="677" spans="1:1" x14ac:dyDescent="0.3">
      <c r="A677" s="50"/>
    </row>
    <row r="678" spans="1:1" x14ac:dyDescent="0.3">
      <c r="A678" s="50"/>
    </row>
    <row r="679" spans="1:1" x14ac:dyDescent="0.3">
      <c r="A679" s="50"/>
    </row>
    <row r="680" spans="1:1" x14ac:dyDescent="0.3">
      <c r="A680" s="50"/>
    </row>
    <row r="681" spans="1:1" x14ac:dyDescent="0.3">
      <c r="A681" s="50"/>
    </row>
    <row r="682" spans="1:1" x14ac:dyDescent="0.3">
      <c r="A682" s="50"/>
    </row>
    <row r="683" spans="1:1" x14ac:dyDescent="0.3">
      <c r="A683" s="50"/>
    </row>
    <row r="684" spans="1:1" x14ac:dyDescent="0.3">
      <c r="A684" s="50"/>
    </row>
    <row r="685" spans="1:1" x14ac:dyDescent="0.3">
      <c r="A685" s="50"/>
    </row>
    <row r="686" spans="1:1" x14ac:dyDescent="0.3">
      <c r="A686" s="50"/>
    </row>
    <row r="687" spans="1:1" x14ac:dyDescent="0.3">
      <c r="A687" s="50"/>
    </row>
    <row r="688" spans="1:1" x14ac:dyDescent="0.3">
      <c r="A688" s="50"/>
    </row>
    <row r="689" spans="1:1" x14ac:dyDescent="0.3">
      <c r="A689" s="50"/>
    </row>
    <row r="690" spans="1:1" x14ac:dyDescent="0.3">
      <c r="A690" s="50"/>
    </row>
    <row r="691" spans="1:1" x14ac:dyDescent="0.3">
      <c r="A691" s="50"/>
    </row>
    <row r="692" spans="1:1" x14ac:dyDescent="0.3">
      <c r="A692" s="50"/>
    </row>
    <row r="693" spans="1:1" x14ac:dyDescent="0.3">
      <c r="A693" s="50"/>
    </row>
    <row r="694" spans="1:1" x14ac:dyDescent="0.3">
      <c r="A694" s="50"/>
    </row>
    <row r="695" spans="1:1" x14ac:dyDescent="0.3">
      <c r="A695" s="50"/>
    </row>
    <row r="696" spans="1:1" x14ac:dyDescent="0.3">
      <c r="A696" s="50"/>
    </row>
    <row r="697" spans="1:1" x14ac:dyDescent="0.3">
      <c r="A697" s="50"/>
    </row>
    <row r="698" spans="1:1" x14ac:dyDescent="0.3">
      <c r="A698" s="50"/>
    </row>
    <row r="699" spans="1:1" x14ac:dyDescent="0.3">
      <c r="A699" s="50"/>
    </row>
    <row r="700" spans="1:1" x14ac:dyDescent="0.3">
      <c r="A700" s="50"/>
    </row>
    <row r="701" spans="1:1" x14ac:dyDescent="0.3">
      <c r="A701" s="50"/>
    </row>
    <row r="702" spans="1:1" x14ac:dyDescent="0.3">
      <c r="A702" s="50"/>
    </row>
    <row r="703" spans="1:1" x14ac:dyDescent="0.3">
      <c r="A703" s="50"/>
    </row>
    <row r="704" spans="1:1" x14ac:dyDescent="0.3">
      <c r="A704" s="50"/>
    </row>
    <row r="705" spans="1:1" x14ac:dyDescent="0.3">
      <c r="A705" s="50"/>
    </row>
    <row r="706" spans="1:1" x14ac:dyDescent="0.3">
      <c r="A706" s="50"/>
    </row>
    <row r="707" spans="1:1" x14ac:dyDescent="0.3">
      <c r="A707" s="50"/>
    </row>
    <row r="708" spans="1:1" x14ac:dyDescent="0.3">
      <c r="A708" s="50"/>
    </row>
    <row r="709" spans="1:1" x14ac:dyDescent="0.3">
      <c r="A709" s="50"/>
    </row>
    <row r="710" spans="1:1" x14ac:dyDescent="0.3">
      <c r="A710" s="50"/>
    </row>
    <row r="711" spans="1:1" x14ac:dyDescent="0.3">
      <c r="A711" s="50"/>
    </row>
    <row r="712" spans="1:1" x14ac:dyDescent="0.3">
      <c r="A712" s="50"/>
    </row>
    <row r="713" spans="1:1" x14ac:dyDescent="0.3">
      <c r="A713" s="50"/>
    </row>
    <row r="714" spans="1:1" x14ac:dyDescent="0.3">
      <c r="A714" s="50"/>
    </row>
    <row r="715" spans="1:1" x14ac:dyDescent="0.3">
      <c r="A715" s="50"/>
    </row>
    <row r="716" spans="1:1" x14ac:dyDescent="0.3">
      <c r="A716" s="50"/>
    </row>
    <row r="717" spans="1:1" x14ac:dyDescent="0.3">
      <c r="A717" s="50"/>
    </row>
    <row r="718" spans="1:1" x14ac:dyDescent="0.3">
      <c r="A718" s="50"/>
    </row>
    <row r="719" spans="1:1" x14ac:dyDescent="0.3">
      <c r="A719" s="50"/>
    </row>
    <row r="720" spans="1:1" x14ac:dyDescent="0.3">
      <c r="A720" s="50"/>
    </row>
    <row r="721" spans="1:1" x14ac:dyDescent="0.3">
      <c r="A721" s="50"/>
    </row>
    <row r="722" spans="1:1" x14ac:dyDescent="0.3">
      <c r="A722" s="50"/>
    </row>
    <row r="723" spans="1:1" x14ac:dyDescent="0.3">
      <c r="A723" s="50"/>
    </row>
    <row r="724" spans="1:1" x14ac:dyDescent="0.3">
      <c r="A724" s="50"/>
    </row>
    <row r="725" spans="1:1" x14ac:dyDescent="0.3">
      <c r="A725" s="50"/>
    </row>
    <row r="726" spans="1:1" x14ac:dyDescent="0.3">
      <c r="A726" s="50"/>
    </row>
    <row r="727" spans="1:1" x14ac:dyDescent="0.3">
      <c r="A727" s="50"/>
    </row>
    <row r="728" spans="1:1" x14ac:dyDescent="0.3">
      <c r="A728" s="50"/>
    </row>
    <row r="729" spans="1:1" x14ac:dyDescent="0.3">
      <c r="A729" s="50"/>
    </row>
    <row r="730" spans="1:1" x14ac:dyDescent="0.3">
      <c r="A730" s="50"/>
    </row>
    <row r="731" spans="1:1" x14ac:dyDescent="0.3">
      <c r="A731" s="50"/>
    </row>
    <row r="732" spans="1:1" x14ac:dyDescent="0.3">
      <c r="A732" s="50"/>
    </row>
    <row r="733" spans="1:1" x14ac:dyDescent="0.3">
      <c r="A733" s="50"/>
    </row>
    <row r="734" spans="1:1" x14ac:dyDescent="0.3">
      <c r="A734" s="50"/>
    </row>
    <row r="735" spans="1:1" x14ac:dyDescent="0.3">
      <c r="A735" s="50"/>
    </row>
    <row r="736" spans="1:1" x14ac:dyDescent="0.3">
      <c r="A736" s="50"/>
    </row>
    <row r="737" spans="1:1" x14ac:dyDescent="0.3">
      <c r="A737" s="50"/>
    </row>
    <row r="738" spans="1:1" x14ac:dyDescent="0.3">
      <c r="A738" s="50"/>
    </row>
    <row r="739" spans="1:1" x14ac:dyDescent="0.3">
      <c r="A739" s="50"/>
    </row>
    <row r="740" spans="1:1" x14ac:dyDescent="0.3">
      <c r="A740" s="50"/>
    </row>
    <row r="741" spans="1:1" x14ac:dyDescent="0.3">
      <c r="A741" s="50"/>
    </row>
    <row r="742" spans="1:1" x14ac:dyDescent="0.3">
      <c r="A742" s="50"/>
    </row>
    <row r="743" spans="1:1" x14ac:dyDescent="0.3">
      <c r="A743" s="50"/>
    </row>
    <row r="744" spans="1:1" x14ac:dyDescent="0.3">
      <c r="A744" s="50"/>
    </row>
    <row r="745" spans="1:1" x14ac:dyDescent="0.3">
      <c r="A745" s="50"/>
    </row>
    <row r="746" spans="1:1" x14ac:dyDescent="0.3">
      <c r="A746" s="50"/>
    </row>
    <row r="747" spans="1:1" x14ac:dyDescent="0.3">
      <c r="A747" s="50"/>
    </row>
    <row r="748" spans="1:1" x14ac:dyDescent="0.3">
      <c r="A748" s="50"/>
    </row>
    <row r="749" spans="1:1" x14ac:dyDescent="0.3">
      <c r="A749" s="50"/>
    </row>
    <row r="750" spans="1:1" x14ac:dyDescent="0.3">
      <c r="A750" s="50"/>
    </row>
    <row r="751" spans="1:1" x14ac:dyDescent="0.3">
      <c r="A751" s="50"/>
    </row>
    <row r="752" spans="1:1" x14ac:dyDescent="0.3">
      <c r="A752" s="50"/>
    </row>
    <row r="753" spans="1:1" x14ac:dyDescent="0.3">
      <c r="A753" s="50"/>
    </row>
    <row r="754" spans="1:1" x14ac:dyDescent="0.3">
      <c r="A754" s="50"/>
    </row>
    <row r="755" spans="1:1" x14ac:dyDescent="0.3">
      <c r="A755" s="50"/>
    </row>
    <row r="756" spans="1:1" x14ac:dyDescent="0.3">
      <c r="A756" s="50"/>
    </row>
    <row r="757" spans="1:1" x14ac:dyDescent="0.3">
      <c r="A757" s="50"/>
    </row>
    <row r="758" spans="1:1" x14ac:dyDescent="0.3">
      <c r="A758" s="50"/>
    </row>
    <row r="759" spans="1:1" x14ac:dyDescent="0.3">
      <c r="A759" s="50"/>
    </row>
    <row r="760" spans="1:1" x14ac:dyDescent="0.3">
      <c r="A760" s="50"/>
    </row>
    <row r="761" spans="1:1" x14ac:dyDescent="0.3">
      <c r="A761" s="50"/>
    </row>
    <row r="762" spans="1:1" x14ac:dyDescent="0.3">
      <c r="A762" s="50"/>
    </row>
    <row r="763" spans="1:1" x14ac:dyDescent="0.3">
      <c r="A763" s="50"/>
    </row>
    <row r="764" spans="1:1" x14ac:dyDescent="0.3">
      <c r="A764" s="50"/>
    </row>
    <row r="765" spans="1:1" x14ac:dyDescent="0.3">
      <c r="A765" s="50"/>
    </row>
    <row r="766" spans="1:1" x14ac:dyDescent="0.3">
      <c r="A766" s="50"/>
    </row>
    <row r="767" spans="1:1" x14ac:dyDescent="0.3">
      <c r="A767" s="50"/>
    </row>
    <row r="768" spans="1:1" x14ac:dyDescent="0.3">
      <c r="A768" s="50"/>
    </row>
    <row r="769" spans="1:1" x14ac:dyDescent="0.3">
      <c r="A769" s="50"/>
    </row>
    <row r="770" spans="1:1" x14ac:dyDescent="0.3">
      <c r="A770" s="50"/>
    </row>
    <row r="771" spans="1:1" x14ac:dyDescent="0.3">
      <c r="A771" s="50"/>
    </row>
    <row r="772" spans="1:1" x14ac:dyDescent="0.3">
      <c r="A772" s="50"/>
    </row>
    <row r="773" spans="1:1" x14ac:dyDescent="0.3">
      <c r="A773" s="50"/>
    </row>
    <row r="774" spans="1:1" x14ac:dyDescent="0.3">
      <c r="A774" s="50"/>
    </row>
    <row r="775" spans="1:1" x14ac:dyDescent="0.3">
      <c r="A775" s="50"/>
    </row>
    <row r="776" spans="1:1" x14ac:dyDescent="0.3">
      <c r="A776" s="50"/>
    </row>
    <row r="777" spans="1:1" x14ac:dyDescent="0.3">
      <c r="A777" s="50"/>
    </row>
    <row r="778" spans="1:1" x14ac:dyDescent="0.3">
      <c r="A778" s="50"/>
    </row>
    <row r="779" spans="1:1" x14ac:dyDescent="0.3">
      <c r="A779" s="50"/>
    </row>
    <row r="780" spans="1:1" x14ac:dyDescent="0.3">
      <c r="A780" s="50"/>
    </row>
    <row r="781" spans="1:1" x14ac:dyDescent="0.3">
      <c r="A781" s="50"/>
    </row>
    <row r="782" spans="1:1" x14ac:dyDescent="0.3">
      <c r="A782" s="50"/>
    </row>
    <row r="783" spans="1:1" x14ac:dyDescent="0.3">
      <c r="A783" s="50"/>
    </row>
    <row r="784" spans="1:1" x14ac:dyDescent="0.3">
      <c r="A784" s="50"/>
    </row>
    <row r="785" spans="1:1" x14ac:dyDescent="0.3">
      <c r="A785" s="50"/>
    </row>
    <row r="786" spans="1:1" x14ac:dyDescent="0.3">
      <c r="A786" s="50"/>
    </row>
    <row r="787" spans="1:1" x14ac:dyDescent="0.3">
      <c r="A787" s="50"/>
    </row>
    <row r="788" spans="1:1" x14ac:dyDescent="0.3">
      <c r="A788" s="50"/>
    </row>
    <row r="789" spans="1:1" x14ac:dyDescent="0.3">
      <c r="A789" s="50"/>
    </row>
    <row r="790" spans="1:1" x14ac:dyDescent="0.3">
      <c r="A790" s="50"/>
    </row>
    <row r="791" spans="1:1" x14ac:dyDescent="0.3">
      <c r="A791" s="50"/>
    </row>
    <row r="792" spans="1:1" x14ac:dyDescent="0.3">
      <c r="A792" s="50"/>
    </row>
    <row r="793" spans="1:1" x14ac:dyDescent="0.3">
      <c r="A793" s="50"/>
    </row>
    <row r="794" spans="1:1" x14ac:dyDescent="0.3">
      <c r="A794" s="50"/>
    </row>
    <row r="795" spans="1:1" x14ac:dyDescent="0.3">
      <c r="A795" s="50"/>
    </row>
    <row r="796" spans="1:1" x14ac:dyDescent="0.3">
      <c r="A796" s="50"/>
    </row>
    <row r="797" spans="1:1" x14ac:dyDescent="0.3">
      <c r="A797" s="50"/>
    </row>
    <row r="798" spans="1:1" x14ac:dyDescent="0.3">
      <c r="A798" s="50"/>
    </row>
    <row r="799" spans="1:1" x14ac:dyDescent="0.3">
      <c r="A799" s="50"/>
    </row>
    <row r="800" spans="1:1" x14ac:dyDescent="0.3">
      <c r="A800" s="50"/>
    </row>
    <row r="801" spans="1:1" x14ac:dyDescent="0.3">
      <c r="A801" s="50"/>
    </row>
    <row r="802" spans="1:1" x14ac:dyDescent="0.3">
      <c r="A802" s="50"/>
    </row>
    <row r="803" spans="1:1" x14ac:dyDescent="0.3">
      <c r="A803" s="50"/>
    </row>
    <row r="804" spans="1:1" x14ac:dyDescent="0.3">
      <c r="A804" s="50"/>
    </row>
    <row r="805" spans="1:1" x14ac:dyDescent="0.3">
      <c r="A805" s="50"/>
    </row>
    <row r="806" spans="1:1" x14ac:dyDescent="0.3">
      <c r="A806" s="50"/>
    </row>
    <row r="807" spans="1:1" x14ac:dyDescent="0.3">
      <c r="A807" s="50"/>
    </row>
    <row r="808" spans="1:1" x14ac:dyDescent="0.3">
      <c r="A808" s="50"/>
    </row>
    <row r="809" spans="1:1" x14ac:dyDescent="0.3">
      <c r="A809" s="50"/>
    </row>
    <row r="810" spans="1:1" x14ac:dyDescent="0.3">
      <c r="A810" s="50"/>
    </row>
    <row r="811" spans="1:1" x14ac:dyDescent="0.3">
      <c r="A811" s="50"/>
    </row>
    <row r="812" spans="1:1" x14ac:dyDescent="0.3">
      <c r="A812" s="50"/>
    </row>
    <row r="813" spans="1:1" x14ac:dyDescent="0.3">
      <c r="A813" s="50"/>
    </row>
    <row r="814" spans="1:1" x14ac:dyDescent="0.3">
      <c r="A814" s="50"/>
    </row>
    <row r="815" spans="1:1" x14ac:dyDescent="0.3">
      <c r="A815" s="50"/>
    </row>
    <row r="816" spans="1:1" x14ac:dyDescent="0.3">
      <c r="A816" s="50"/>
    </row>
    <row r="817" spans="1:1" x14ac:dyDescent="0.3">
      <c r="A817" s="50"/>
    </row>
    <row r="818" spans="1:1" x14ac:dyDescent="0.3">
      <c r="A818" s="50"/>
    </row>
    <row r="819" spans="1:1" x14ac:dyDescent="0.3">
      <c r="A819" s="50"/>
    </row>
    <row r="820" spans="1:1" x14ac:dyDescent="0.3">
      <c r="A820" s="50"/>
    </row>
    <row r="821" spans="1:1" x14ac:dyDescent="0.3">
      <c r="A821" s="50"/>
    </row>
    <row r="822" spans="1:1" x14ac:dyDescent="0.3">
      <c r="A822" s="50"/>
    </row>
    <row r="823" spans="1:1" x14ac:dyDescent="0.3">
      <c r="A823" s="50"/>
    </row>
    <row r="824" spans="1:1" x14ac:dyDescent="0.3">
      <c r="A824" s="50"/>
    </row>
    <row r="825" spans="1:1" x14ac:dyDescent="0.3">
      <c r="A825" s="50"/>
    </row>
    <row r="826" spans="1:1" x14ac:dyDescent="0.3">
      <c r="A826" s="50"/>
    </row>
    <row r="827" spans="1:1" x14ac:dyDescent="0.3">
      <c r="A827" s="50"/>
    </row>
    <row r="828" spans="1:1" x14ac:dyDescent="0.3">
      <c r="A828" s="50"/>
    </row>
    <row r="829" spans="1:1" x14ac:dyDescent="0.3">
      <c r="A829" s="50"/>
    </row>
    <row r="830" spans="1:1" x14ac:dyDescent="0.3">
      <c r="A830" s="50"/>
    </row>
    <row r="831" spans="1:1" x14ac:dyDescent="0.3">
      <c r="A831" s="50"/>
    </row>
    <row r="832" spans="1:1" x14ac:dyDescent="0.3">
      <c r="A832" s="50"/>
    </row>
    <row r="833" spans="1:1" x14ac:dyDescent="0.3">
      <c r="A833" s="50"/>
    </row>
    <row r="834" spans="1:1" x14ac:dyDescent="0.3">
      <c r="A834" s="50"/>
    </row>
    <row r="835" spans="1:1" x14ac:dyDescent="0.3">
      <c r="A835" s="50"/>
    </row>
    <row r="836" spans="1:1" x14ac:dyDescent="0.3">
      <c r="A836" s="50"/>
    </row>
    <row r="837" spans="1:1" x14ac:dyDescent="0.3">
      <c r="A837" s="50"/>
    </row>
    <row r="838" spans="1:1" x14ac:dyDescent="0.3">
      <c r="A838" s="50"/>
    </row>
    <row r="839" spans="1:1" x14ac:dyDescent="0.3">
      <c r="A839" s="50"/>
    </row>
    <row r="840" spans="1:1" x14ac:dyDescent="0.3">
      <c r="A840" s="50"/>
    </row>
    <row r="841" spans="1:1" x14ac:dyDescent="0.3">
      <c r="A841" s="50"/>
    </row>
    <row r="842" spans="1:1" x14ac:dyDescent="0.3">
      <c r="A842" s="50"/>
    </row>
    <row r="843" spans="1:1" x14ac:dyDescent="0.3">
      <c r="A843" s="50"/>
    </row>
    <row r="844" spans="1:1" x14ac:dyDescent="0.3">
      <c r="A844" s="50"/>
    </row>
    <row r="845" spans="1:1" x14ac:dyDescent="0.3">
      <c r="A845" s="50"/>
    </row>
    <row r="846" spans="1:1" x14ac:dyDescent="0.3">
      <c r="A846" s="50"/>
    </row>
    <row r="847" spans="1:1" x14ac:dyDescent="0.3">
      <c r="A847" s="50"/>
    </row>
    <row r="848" spans="1:1" x14ac:dyDescent="0.3">
      <c r="A848" s="50"/>
    </row>
    <row r="849" spans="1:1" x14ac:dyDescent="0.3">
      <c r="A849" s="50"/>
    </row>
    <row r="850" spans="1:1" x14ac:dyDescent="0.3">
      <c r="A850" s="50"/>
    </row>
    <row r="851" spans="1:1" x14ac:dyDescent="0.3">
      <c r="A851" s="50"/>
    </row>
    <row r="852" spans="1:1" x14ac:dyDescent="0.3">
      <c r="A852" s="50"/>
    </row>
    <row r="853" spans="1:1" x14ac:dyDescent="0.3">
      <c r="A853" s="50"/>
    </row>
    <row r="854" spans="1:1" x14ac:dyDescent="0.3">
      <c r="A854" s="50"/>
    </row>
    <row r="855" spans="1:1" x14ac:dyDescent="0.3">
      <c r="A855" s="50"/>
    </row>
    <row r="856" spans="1:1" x14ac:dyDescent="0.3">
      <c r="A856" s="50"/>
    </row>
    <row r="857" spans="1:1" x14ac:dyDescent="0.3">
      <c r="A857" s="50"/>
    </row>
    <row r="858" spans="1:1" x14ac:dyDescent="0.3">
      <c r="A858" s="50"/>
    </row>
    <row r="859" spans="1:1" x14ac:dyDescent="0.3">
      <c r="A859" s="50"/>
    </row>
    <row r="860" spans="1:1" x14ac:dyDescent="0.3">
      <c r="A860" s="50"/>
    </row>
    <row r="861" spans="1:1" x14ac:dyDescent="0.3">
      <c r="A861" s="50"/>
    </row>
    <row r="862" spans="1:1" x14ac:dyDescent="0.3">
      <c r="A862" s="50"/>
    </row>
    <row r="863" spans="1:1" x14ac:dyDescent="0.3">
      <c r="A863" s="50"/>
    </row>
    <row r="864" spans="1:1" x14ac:dyDescent="0.3">
      <c r="A864" s="50"/>
    </row>
    <row r="865" spans="1:1" x14ac:dyDescent="0.3">
      <c r="A865" s="50"/>
    </row>
    <row r="866" spans="1:1" x14ac:dyDescent="0.3">
      <c r="A866" s="50"/>
    </row>
    <row r="867" spans="1:1" x14ac:dyDescent="0.3">
      <c r="A867" s="50"/>
    </row>
    <row r="868" spans="1:1" x14ac:dyDescent="0.3">
      <c r="A868" s="50"/>
    </row>
    <row r="869" spans="1:1" x14ac:dyDescent="0.3">
      <c r="A869" s="50"/>
    </row>
    <row r="870" spans="1:1" x14ac:dyDescent="0.3">
      <c r="A870" s="50"/>
    </row>
    <row r="871" spans="1:1" x14ac:dyDescent="0.3">
      <c r="A871" s="50"/>
    </row>
    <row r="872" spans="1:1" x14ac:dyDescent="0.3">
      <c r="A872" s="50"/>
    </row>
    <row r="873" spans="1:1" x14ac:dyDescent="0.3">
      <c r="A873" s="50"/>
    </row>
    <row r="874" spans="1:1" x14ac:dyDescent="0.3">
      <c r="A874" s="50"/>
    </row>
    <row r="875" spans="1:1" x14ac:dyDescent="0.3">
      <c r="A875" s="50"/>
    </row>
    <row r="876" spans="1:1" x14ac:dyDescent="0.3">
      <c r="A876" s="50"/>
    </row>
    <row r="877" spans="1:1" x14ac:dyDescent="0.3">
      <c r="A877" s="50"/>
    </row>
    <row r="878" spans="1:1" x14ac:dyDescent="0.3">
      <c r="A878" s="50"/>
    </row>
    <row r="879" spans="1:1" x14ac:dyDescent="0.3">
      <c r="A879" s="50"/>
    </row>
    <row r="880" spans="1:1" x14ac:dyDescent="0.3">
      <c r="A880" s="50"/>
    </row>
    <row r="881" spans="1:1" x14ac:dyDescent="0.3">
      <c r="A881" s="50"/>
    </row>
    <row r="882" spans="1:1" x14ac:dyDescent="0.3">
      <c r="A882" s="50"/>
    </row>
    <row r="883" spans="1:1" x14ac:dyDescent="0.3">
      <c r="A883" s="50"/>
    </row>
    <row r="884" spans="1:1" x14ac:dyDescent="0.3">
      <c r="A884" s="50"/>
    </row>
    <row r="885" spans="1:1" x14ac:dyDescent="0.3">
      <c r="A885" s="50"/>
    </row>
    <row r="886" spans="1:1" x14ac:dyDescent="0.3">
      <c r="A886" s="50"/>
    </row>
    <row r="887" spans="1:1" x14ac:dyDescent="0.3">
      <c r="A887" s="50"/>
    </row>
    <row r="888" spans="1:1" x14ac:dyDescent="0.3">
      <c r="A888" s="50"/>
    </row>
    <row r="889" spans="1:1" x14ac:dyDescent="0.3">
      <c r="A889" s="50"/>
    </row>
    <row r="890" spans="1:1" x14ac:dyDescent="0.3">
      <c r="A890" s="50"/>
    </row>
    <row r="891" spans="1:1" x14ac:dyDescent="0.3">
      <c r="A891" s="50"/>
    </row>
    <row r="892" spans="1:1" x14ac:dyDescent="0.3">
      <c r="A892" s="50"/>
    </row>
    <row r="893" spans="1:1" x14ac:dyDescent="0.3">
      <c r="A893" s="50"/>
    </row>
    <row r="894" spans="1:1" x14ac:dyDescent="0.3">
      <c r="A894" s="50"/>
    </row>
    <row r="895" spans="1:1" x14ac:dyDescent="0.3">
      <c r="A895" s="50"/>
    </row>
    <row r="896" spans="1:1" x14ac:dyDescent="0.3">
      <c r="A896" s="50"/>
    </row>
    <row r="897" spans="1:1" x14ac:dyDescent="0.3">
      <c r="A897" s="50"/>
    </row>
    <row r="898" spans="1:1" x14ac:dyDescent="0.3">
      <c r="A898" s="50"/>
    </row>
    <row r="899" spans="1:1" x14ac:dyDescent="0.3">
      <c r="A899" s="50"/>
    </row>
    <row r="900" spans="1:1" x14ac:dyDescent="0.3">
      <c r="A900" s="50"/>
    </row>
    <row r="901" spans="1:1" x14ac:dyDescent="0.3">
      <c r="A901" s="50"/>
    </row>
    <row r="902" spans="1:1" x14ac:dyDescent="0.3">
      <c r="A902" s="50"/>
    </row>
    <row r="903" spans="1:1" x14ac:dyDescent="0.3">
      <c r="A903" s="50"/>
    </row>
    <row r="904" spans="1:1" x14ac:dyDescent="0.3">
      <c r="A904" s="50"/>
    </row>
    <row r="905" spans="1:1" x14ac:dyDescent="0.3">
      <c r="A905" s="50"/>
    </row>
    <row r="906" spans="1:1" x14ac:dyDescent="0.3">
      <c r="A906" s="50"/>
    </row>
    <row r="907" spans="1:1" x14ac:dyDescent="0.3">
      <c r="A907" s="50"/>
    </row>
    <row r="908" spans="1:1" x14ac:dyDescent="0.3">
      <c r="A908" s="50"/>
    </row>
    <row r="909" spans="1:1" x14ac:dyDescent="0.3">
      <c r="A909" s="50"/>
    </row>
    <row r="910" spans="1:1" x14ac:dyDescent="0.3">
      <c r="A910" s="50"/>
    </row>
    <row r="911" spans="1:1" x14ac:dyDescent="0.3">
      <c r="A911" s="50"/>
    </row>
    <row r="912" spans="1:1" x14ac:dyDescent="0.3">
      <c r="A912" s="50"/>
    </row>
    <row r="913" spans="1:1" x14ac:dyDescent="0.3">
      <c r="A913" s="50"/>
    </row>
    <row r="914" spans="1:1" x14ac:dyDescent="0.3">
      <c r="A914" s="50"/>
    </row>
    <row r="915" spans="1:1" x14ac:dyDescent="0.3">
      <c r="A915" s="50"/>
    </row>
    <row r="916" spans="1:1" x14ac:dyDescent="0.3">
      <c r="A916" s="50"/>
    </row>
    <row r="917" spans="1:1" x14ac:dyDescent="0.3">
      <c r="A917" s="50"/>
    </row>
    <row r="918" spans="1:1" x14ac:dyDescent="0.3">
      <c r="A918" s="50"/>
    </row>
    <row r="919" spans="1:1" x14ac:dyDescent="0.3">
      <c r="A919" s="50"/>
    </row>
    <row r="920" spans="1:1" x14ac:dyDescent="0.3">
      <c r="A920" s="50"/>
    </row>
    <row r="921" spans="1:1" x14ac:dyDescent="0.3">
      <c r="A921" s="50"/>
    </row>
    <row r="922" spans="1:1" x14ac:dyDescent="0.3">
      <c r="A922" s="50"/>
    </row>
    <row r="923" spans="1:1" x14ac:dyDescent="0.3">
      <c r="A923" s="50"/>
    </row>
    <row r="924" spans="1:1" x14ac:dyDescent="0.3">
      <c r="A924" s="50"/>
    </row>
    <row r="925" spans="1:1" x14ac:dyDescent="0.3">
      <c r="A925" s="50"/>
    </row>
    <row r="926" spans="1:1" x14ac:dyDescent="0.3">
      <c r="A926" s="50"/>
    </row>
    <row r="927" spans="1:1" x14ac:dyDescent="0.3">
      <c r="A927" s="50"/>
    </row>
    <row r="928" spans="1:1" x14ac:dyDescent="0.3">
      <c r="A928" s="50"/>
    </row>
    <row r="929" spans="1:1" x14ac:dyDescent="0.3">
      <c r="A929" s="50"/>
    </row>
    <row r="930" spans="1:1" x14ac:dyDescent="0.3">
      <c r="A930" s="50"/>
    </row>
    <row r="931" spans="1:1" x14ac:dyDescent="0.3">
      <c r="A931" s="50"/>
    </row>
    <row r="932" spans="1:1" x14ac:dyDescent="0.3">
      <c r="A932" s="50"/>
    </row>
    <row r="933" spans="1:1" x14ac:dyDescent="0.3">
      <c r="A933" s="50"/>
    </row>
    <row r="934" spans="1:1" x14ac:dyDescent="0.3">
      <c r="A934" s="50"/>
    </row>
    <row r="935" spans="1:1" x14ac:dyDescent="0.3">
      <c r="A935" s="50"/>
    </row>
    <row r="936" spans="1:1" x14ac:dyDescent="0.3">
      <c r="A936" s="50"/>
    </row>
    <row r="937" spans="1:1" x14ac:dyDescent="0.3">
      <c r="A937" s="50"/>
    </row>
    <row r="938" spans="1:1" x14ac:dyDescent="0.3">
      <c r="A938" s="50"/>
    </row>
    <row r="939" spans="1:1" x14ac:dyDescent="0.3">
      <c r="A939" s="50"/>
    </row>
    <row r="940" spans="1:1" x14ac:dyDescent="0.3">
      <c r="A940" s="50"/>
    </row>
    <row r="941" spans="1:1" x14ac:dyDescent="0.3">
      <c r="A941" s="50"/>
    </row>
    <row r="942" spans="1:1" x14ac:dyDescent="0.3">
      <c r="A942" s="50"/>
    </row>
    <row r="943" spans="1:1" x14ac:dyDescent="0.3">
      <c r="A943" s="50"/>
    </row>
    <row r="944" spans="1:1" x14ac:dyDescent="0.3">
      <c r="A944" s="50"/>
    </row>
    <row r="945" spans="1:1" x14ac:dyDescent="0.3">
      <c r="A945" s="50"/>
    </row>
    <row r="946" spans="1:1" x14ac:dyDescent="0.3">
      <c r="A946" s="50"/>
    </row>
    <row r="947" spans="1:1" x14ac:dyDescent="0.3">
      <c r="A947" s="50"/>
    </row>
    <row r="948" spans="1:1" x14ac:dyDescent="0.3">
      <c r="A948" s="50"/>
    </row>
    <row r="949" spans="1:1" x14ac:dyDescent="0.3">
      <c r="A949" s="50"/>
    </row>
    <row r="950" spans="1:1" x14ac:dyDescent="0.3">
      <c r="A950" s="50"/>
    </row>
    <row r="951" spans="1:1" x14ac:dyDescent="0.3">
      <c r="A951" s="50"/>
    </row>
    <row r="952" spans="1:1" x14ac:dyDescent="0.3">
      <c r="A952" s="50"/>
    </row>
    <row r="953" spans="1:1" x14ac:dyDescent="0.3">
      <c r="A953" s="50"/>
    </row>
    <row r="954" spans="1:1" x14ac:dyDescent="0.3">
      <c r="A954" s="50"/>
    </row>
    <row r="955" spans="1:1" x14ac:dyDescent="0.3">
      <c r="A955" s="50"/>
    </row>
    <row r="956" spans="1:1" x14ac:dyDescent="0.3">
      <c r="A956" s="50"/>
    </row>
    <row r="957" spans="1:1" x14ac:dyDescent="0.3">
      <c r="A957" s="50"/>
    </row>
    <row r="958" spans="1:1" x14ac:dyDescent="0.3">
      <c r="A958" s="50"/>
    </row>
    <row r="959" spans="1:1" x14ac:dyDescent="0.3">
      <c r="A959" s="50"/>
    </row>
    <row r="960" spans="1:1" x14ac:dyDescent="0.3">
      <c r="A960" s="50"/>
    </row>
    <row r="961" spans="1:1" x14ac:dyDescent="0.3">
      <c r="A961" s="50"/>
    </row>
    <row r="962" spans="1:1" x14ac:dyDescent="0.3">
      <c r="A962" s="50"/>
    </row>
    <row r="963" spans="1:1" x14ac:dyDescent="0.3">
      <c r="A963" s="50"/>
    </row>
    <row r="964" spans="1:1" x14ac:dyDescent="0.3">
      <c r="A964" s="50"/>
    </row>
    <row r="965" spans="1:1" x14ac:dyDescent="0.3">
      <c r="A965" s="50"/>
    </row>
    <row r="966" spans="1:1" x14ac:dyDescent="0.3">
      <c r="A966" s="50"/>
    </row>
    <row r="967" spans="1:1" x14ac:dyDescent="0.3">
      <c r="A967" s="50"/>
    </row>
    <row r="968" spans="1:1" x14ac:dyDescent="0.3">
      <c r="A968" s="50"/>
    </row>
    <row r="969" spans="1:1" x14ac:dyDescent="0.3">
      <c r="A969" s="50"/>
    </row>
    <row r="970" spans="1:1" x14ac:dyDescent="0.3">
      <c r="A970" s="50"/>
    </row>
    <row r="971" spans="1:1" x14ac:dyDescent="0.3">
      <c r="A971" s="50"/>
    </row>
    <row r="972" spans="1:1" x14ac:dyDescent="0.3">
      <c r="A972" s="50"/>
    </row>
    <row r="973" spans="1:1" x14ac:dyDescent="0.3">
      <c r="A973" s="50"/>
    </row>
    <row r="974" spans="1:1" x14ac:dyDescent="0.3">
      <c r="A974" s="50"/>
    </row>
    <row r="975" spans="1:1" x14ac:dyDescent="0.3">
      <c r="A975" s="50"/>
    </row>
    <row r="976" spans="1:1" x14ac:dyDescent="0.3">
      <c r="A976" s="50"/>
    </row>
    <row r="977" spans="1:1" x14ac:dyDescent="0.3">
      <c r="A977" s="50"/>
    </row>
    <row r="978" spans="1:1" x14ac:dyDescent="0.3">
      <c r="A978" s="50"/>
    </row>
    <row r="979" spans="1:1" x14ac:dyDescent="0.3">
      <c r="A979" s="50"/>
    </row>
    <row r="980" spans="1:1" x14ac:dyDescent="0.3">
      <c r="A980" s="50"/>
    </row>
    <row r="981" spans="1:1" x14ac:dyDescent="0.3">
      <c r="A981" s="50"/>
    </row>
    <row r="982" spans="1:1" x14ac:dyDescent="0.3">
      <c r="A982" s="50"/>
    </row>
    <row r="983" spans="1:1" x14ac:dyDescent="0.3">
      <c r="A983" s="50"/>
    </row>
    <row r="984" spans="1:1" x14ac:dyDescent="0.3">
      <c r="A984" s="50"/>
    </row>
    <row r="985" spans="1:1" x14ac:dyDescent="0.3">
      <c r="A985" s="50"/>
    </row>
    <row r="986" spans="1:1" x14ac:dyDescent="0.3">
      <c r="A986" s="50"/>
    </row>
    <row r="987" spans="1:1" x14ac:dyDescent="0.3">
      <c r="A987" s="50"/>
    </row>
    <row r="988" spans="1:1" x14ac:dyDescent="0.3">
      <c r="A988" s="50"/>
    </row>
    <row r="989" spans="1:1" x14ac:dyDescent="0.3">
      <c r="A989" s="50"/>
    </row>
    <row r="990" spans="1:1" x14ac:dyDescent="0.3">
      <c r="A990" s="50"/>
    </row>
    <row r="991" spans="1:1" x14ac:dyDescent="0.3">
      <c r="A991" s="50"/>
    </row>
    <row r="992" spans="1:1" x14ac:dyDescent="0.3">
      <c r="A992" s="50"/>
    </row>
    <row r="993" spans="1:1" x14ac:dyDescent="0.3">
      <c r="A993" s="50"/>
    </row>
    <row r="994" spans="1:1" x14ac:dyDescent="0.3">
      <c r="A994" s="50"/>
    </row>
    <row r="995" spans="1:1" x14ac:dyDescent="0.3">
      <c r="A995" s="50"/>
    </row>
    <row r="996" spans="1:1" x14ac:dyDescent="0.3">
      <c r="A996" s="50"/>
    </row>
    <row r="997" spans="1:1" x14ac:dyDescent="0.3">
      <c r="A997" s="50"/>
    </row>
    <row r="998" spans="1:1" x14ac:dyDescent="0.3">
      <c r="A998" s="50"/>
    </row>
    <row r="999" spans="1:1" x14ac:dyDescent="0.3">
      <c r="A999" s="50"/>
    </row>
    <row r="1000" spans="1:1" x14ac:dyDescent="0.3">
      <c r="A1000" s="50"/>
    </row>
    <row r="1001" spans="1:1" x14ac:dyDescent="0.3">
      <c r="A1001" s="50"/>
    </row>
    <row r="1002" spans="1:1" x14ac:dyDescent="0.3">
      <c r="A1002" s="50"/>
    </row>
    <row r="1003" spans="1:1" x14ac:dyDescent="0.3">
      <c r="A1003" s="50"/>
    </row>
    <row r="1004" spans="1:1" x14ac:dyDescent="0.3">
      <c r="A1004" s="50"/>
    </row>
    <row r="1005" spans="1:1" x14ac:dyDescent="0.3">
      <c r="A1005" s="50"/>
    </row>
    <row r="1006" spans="1:1" x14ac:dyDescent="0.3">
      <c r="A1006" s="50"/>
    </row>
    <row r="1007" spans="1:1" x14ac:dyDescent="0.3">
      <c r="A1007" s="50"/>
    </row>
    <row r="1008" spans="1:1" x14ac:dyDescent="0.3">
      <c r="A1008" s="50"/>
    </row>
    <row r="1009" spans="1:1" x14ac:dyDescent="0.3">
      <c r="A1009" s="50"/>
    </row>
    <row r="1010" spans="1:1" x14ac:dyDescent="0.3">
      <c r="A1010" s="50"/>
    </row>
    <row r="1011" spans="1:1" x14ac:dyDescent="0.3">
      <c r="A1011" s="50"/>
    </row>
    <row r="1012" spans="1:1" x14ac:dyDescent="0.3">
      <c r="A1012" s="50"/>
    </row>
    <row r="1013" spans="1:1" x14ac:dyDescent="0.3">
      <c r="A1013" s="50"/>
    </row>
    <row r="1014" spans="1:1" x14ac:dyDescent="0.3">
      <c r="A1014" s="50"/>
    </row>
    <row r="1015" spans="1:1" x14ac:dyDescent="0.3">
      <c r="A1015" s="50"/>
    </row>
    <row r="1016" spans="1:1" x14ac:dyDescent="0.3">
      <c r="A1016" s="50"/>
    </row>
    <row r="1017" spans="1:1" x14ac:dyDescent="0.3">
      <c r="A1017" s="50"/>
    </row>
    <row r="1018" spans="1:1" x14ac:dyDescent="0.3">
      <c r="A1018" s="50"/>
    </row>
    <row r="1019" spans="1:1" x14ac:dyDescent="0.3">
      <c r="A1019" s="50"/>
    </row>
    <row r="1020" spans="1:1" x14ac:dyDescent="0.3">
      <c r="A1020" s="50"/>
    </row>
    <row r="1021" spans="1:1" x14ac:dyDescent="0.3">
      <c r="A1021" s="50"/>
    </row>
    <row r="1022" spans="1:1" x14ac:dyDescent="0.3">
      <c r="A1022" s="50"/>
    </row>
    <row r="1023" spans="1:1" x14ac:dyDescent="0.3">
      <c r="A1023" s="50"/>
    </row>
    <row r="1024" spans="1:1" x14ac:dyDescent="0.3">
      <c r="A1024" s="50"/>
    </row>
    <row r="1025" spans="1:1" x14ac:dyDescent="0.3">
      <c r="A1025" s="50"/>
    </row>
    <row r="1026" spans="1:1" x14ac:dyDescent="0.3">
      <c r="A1026" s="50"/>
    </row>
    <row r="1027" spans="1:1" x14ac:dyDescent="0.3">
      <c r="A1027" s="50"/>
    </row>
    <row r="1028" spans="1:1" x14ac:dyDescent="0.3">
      <c r="A1028" s="50"/>
    </row>
    <row r="1029" spans="1:1" x14ac:dyDescent="0.3">
      <c r="A1029" s="50"/>
    </row>
    <row r="1030" spans="1:1" x14ac:dyDescent="0.3">
      <c r="A1030" s="50"/>
    </row>
    <row r="1031" spans="1:1" x14ac:dyDescent="0.3">
      <c r="A1031" s="50"/>
    </row>
    <row r="1032" spans="1:1" x14ac:dyDescent="0.3">
      <c r="A1032" s="50"/>
    </row>
    <row r="1033" spans="1:1" x14ac:dyDescent="0.3">
      <c r="A1033" s="50"/>
    </row>
    <row r="1034" spans="1:1" x14ac:dyDescent="0.3">
      <c r="A1034" s="50"/>
    </row>
    <row r="1035" spans="1:1" x14ac:dyDescent="0.3">
      <c r="A1035" s="50"/>
    </row>
    <row r="1036" spans="1:1" x14ac:dyDescent="0.3">
      <c r="A1036" s="50"/>
    </row>
    <row r="1037" spans="1:1" x14ac:dyDescent="0.3">
      <c r="A1037" s="50"/>
    </row>
    <row r="1038" spans="1:1" x14ac:dyDescent="0.3">
      <c r="A1038" s="50"/>
    </row>
    <row r="1039" spans="1:1" x14ac:dyDescent="0.3">
      <c r="A1039" s="50"/>
    </row>
    <row r="1040" spans="1:1" x14ac:dyDescent="0.3">
      <c r="A1040" s="50"/>
    </row>
    <row r="1041" spans="1:1" x14ac:dyDescent="0.3">
      <c r="A1041" s="50"/>
    </row>
    <row r="1042" spans="1:1" x14ac:dyDescent="0.3">
      <c r="A1042" s="50"/>
    </row>
    <row r="1043" spans="1:1" x14ac:dyDescent="0.3">
      <c r="A1043" s="50"/>
    </row>
    <row r="1044" spans="1:1" x14ac:dyDescent="0.3">
      <c r="A1044" s="50"/>
    </row>
    <row r="1045" spans="1:1" x14ac:dyDescent="0.3">
      <c r="A1045" s="50"/>
    </row>
    <row r="1046" spans="1:1" x14ac:dyDescent="0.3">
      <c r="A1046" s="50"/>
    </row>
    <row r="1047" spans="1:1" x14ac:dyDescent="0.3">
      <c r="A1047" s="50"/>
    </row>
    <row r="1048" spans="1:1" x14ac:dyDescent="0.3">
      <c r="A1048" s="50"/>
    </row>
    <row r="1049" spans="1:1" x14ac:dyDescent="0.3">
      <c r="A1049" s="50"/>
    </row>
    <row r="1050" spans="1:1" x14ac:dyDescent="0.3">
      <c r="A1050" s="50"/>
    </row>
    <row r="1051" spans="1:1" x14ac:dyDescent="0.3">
      <c r="A1051" s="50"/>
    </row>
    <row r="1052" spans="1:1" x14ac:dyDescent="0.3">
      <c r="A1052" s="50"/>
    </row>
    <row r="1053" spans="1:1" x14ac:dyDescent="0.3">
      <c r="A1053" s="50"/>
    </row>
    <row r="1054" spans="1:1" x14ac:dyDescent="0.3">
      <c r="A1054" s="50"/>
    </row>
    <row r="1055" spans="1:1" x14ac:dyDescent="0.3">
      <c r="A1055" s="50"/>
    </row>
    <row r="1056" spans="1:1" x14ac:dyDescent="0.3">
      <c r="A1056" s="50"/>
    </row>
    <row r="1057" spans="1:1" x14ac:dyDescent="0.3">
      <c r="A1057" s="50"/>
    </row>
    <row r="1058" spans="1:1" x14ac:dyDescent="0.3">
      <c r="A1058" s="50"/>
    </row>
    <row r="1059" spans="1:1" x14ac:dyDescent="0.3">
      <c r="A1059" s="50"/>
    </row>
    <row r="1060" spans="1:1" x14ac:dyDescent="0.3">
      <c r="A1060" s="50"/>
    </row>
    <row r="1061" spans="1:1" x14ac:dyDescent="0.3">
      <c r="A1061" s="50"/>
    </row>
    <row r="1062" spans="1:1" x14ac:dyDescent="0.3">
      <c r="A1062" s="50"/>
    </row>
    <row r="1063" spans="1:1" x14ac:dyDescent="0.3">
      <c r="A1063" s="50"/>
    </row>
    <row r="1064" spans="1:1" x14ac:dyDescent="0.3">
      <c r="A1064" s="50"/>
    </row>
    <row r="1065" spans="1:1" x14ac:dyDescent="0.3">
      <c r="A1065" s="50"/>
    </row>
    <row r="1066" spans="1:1" x14ac:dyDescent="0.3">
      <c r="A1066" s="50"/>
    </row>
    <row r="1067" spans="1:1" x14ac:dyDescent="0.3">
      <c r="A1067" s="50"/>
    </row>
    <row r="1068" spans="1:1" x14ac:dyDescent="0.3">
      <c r="A1068" s="50"/>
    </row>
    <row r="1069" spans="1:1" x14ac:dyDescent="0.3">
      <c r="A1069" s="50"/>
    </row>
    <row r="1070" spans="1:1" x14ac:dyDescent="0.3">
      <c r="A1070" s="50"/>
    </row>
    <row r="1071" spans="1:1" x14ac:dyDescent="0.3">
      <c r="A1071" s="50"/>
    </row>
    <row r="1072" spans="1:1" x14ac:dyDescent="0.3">
      <c r="A1072" s="50"/>
    </row>
    <row r="1073" spans="1:1" x14ac:dyDescent="0.3">
      <c r="A1073" s="50"/>
    </row>
    <row r="1074" spans="1:1" x14ac:dyDescent="0.3">
      <c r="A1074" s="50"/>
    </row>
    <row r="1075" spans="1:1" x14ac:dyDescent="0.3">
      <c r="A1075" s="50"/>
    </row>
    <row r="1076" spans="1:1" x14ac:dyDescent="0.3">
      <c r="A1076" s="50"/>
    </row>
    <row r="1077" spans="1:1" x14ac:dyDescent="0.3">
      <c r="A1077" s="50"/>
    </row>
    <row r="1078" spans="1:1" x14ac:dyDescent="0.3">
      <c r="A1078" s="50"/>
    </row>
    <row r="1079" spans="1:1" x14ac:dyDescent="0.3">
      <c r="A1079" s="50"/>
    </row>
    <row r="1080" spans="1:1" x14ac:dyDescent="0.3">
      <c r="A1080" s="50"/>
    </row>
    <row r="1081" spans="1:1" x14ac:dyDescent="0.3">
      <c r="A1081" s="50"/>
    </row>
    <row r="1082" spans="1:1" x14ac:dyDescent="0.3">
      <c r="A1082" s="50"/>
    </row>
    <row r="1083" spans="1:1" x14ac:dyDescent="0.3">
      <c r="A1083" s="50"/>
    </row>
    <row r="1084" spans="1:1" x14ac:dyDescent="0.3">
      <c r="A1084" s="50"/>
    </row>
    <row r="1085" spans="1:1" x14ac:dyDescent="0.3">
      <c r="A1085" s="50"/>
    </row>
    <row r="1086" spans="1:1" x14ac:dyDescent="0.3">
      <c r="A1086" s="50"/>
    </row>
    <row r="1087" spans="1:1" x14ac:dyDescent="0.3">
      <c r="A1087" s="50"/>
    </row>
    <row r="1088" spans="1:1" x14ac:dyDescent="0.3">
      <c r="A1088" s="50"/>
    </row>
    <row r="1089" spans="1:1" x14ac:dyDescent="0.3">
      <c r="A1089" s="50"/>
    </row>
    <row r="1090" spans="1:1" x14ac:dyDescent="0.3">
      <c r="A1090" s="50"/>
    </row>
    <row r="1091" spans="1:1" x14ac:dyDescent="0.3">
      <c r="A1091" s="50"/>
    </row>
    <row r="1092" spans="1:1" x14ac:dyDescent="0.3">
      <c r="A1092" s="50"/>
    </row>
    <row r="1093" spans="1:1" x14ac:dyDescent="0.3">
      <c r="A1093" s="50"/>
    </row>
    <row r="1094" spans="1:1" x14ac:dyDescent="0.3">
      <c r="A1094" s="50"/>
    </row>
    <row r="1095" spans="1:1" x14ac:dyDescent="0.3">
      <c r="A1095" s="50"/>
    </row>
    <row r="1096" spans="1:1" x14ac:dyDescent="0.3">
      <c r="A1096" s="50"/>
    </row>
    <row r="1097" spans="1:1" x14ac:dyDescent="0.3">
      <c r="A1097" s="50"/>
    </row>
    <row r="1098" spans="1:1" x14ac:dyDescent="0.3">
      <c r="A1098" s="50"/>
    </row>
    <row r="1099" spans="1:1" x14ac:dyDescent="0.3">
      <c r="A1099" s="50"/>
    </row>
    <row r="1100" spans="1:1" x14ac:dyDescent="0.3">
      <c r="A1100" s="50"/>
    </row>
    <row r="1101" spans="1:1" x14ac:dyDescent="0.3">
      <c r="A1101" s="50"/>
    </row>
    <row r="1102" spans="1:1" x14ac:dyDescent="0.3">
      <c r="A1102" s="50"/>
    </row>
    <row r="1103" spans="1:1" x14ac:dyDescent="0.3">
      <c r="A1103" s="50"/>
    </row>
    <row r="1104" spans="1:1" x14ac:dyDescent="0.3">
      <c r="A1104" s="50"/>
    </row>
    <row r="1105" spans="1:1" x14ac:dyDescent="0.3">
      <c r="A1105" s="50"/>
    </row>
    <row r="1106" spans="1:1" x14ac:dyDescent="0.3">
      <c r="A1106" s="50"/>
    </row>
    <row r="1107" spans="1:1" x14ac:dyDescent="0.3">
      <c r="A1107" s="50"/>
    </row>
    <row r="1108" spans="1:1" x14ac:dyDescent="0.3">
      <c r="A1108" s="50"/>
    </row>
    <row r="1109" spans="1:1" x14ac:dyDescent="0.3">
      <c r="A1109" s="50"/>
    </row>
    <row r="1110" spans="1:1" x14ac:dyDescent="0.3">
      <c r="A1110" s="50"/>
    </row>
    <row r="1111" spans="1:1" x14ac:dyDescent="0.3">
      <c r="A1111" s="50"/>
    </row>
    <row r="1112" spans="1:1" x14ac:dyDescent="0.3">
      <c r="A1112" s="50"/>
    </row>
    <row r="1113" spans="1:1" x14ac:dyDescent="0.3">
      <c r="A1113" s="50"/>
    </row>
    <row r="1114" spans="1:1" x14ac:dyDescent="0.3">
      <c r="A1114" s="50"/>
    </row>
    <row r="1115" spans="1:1" x14ac:dyDescent="0.3">
      <c r="A1115" s="50"/>
    </row>
    <row r="1116" spans="1:1" x14ac:dyDescent="0.3">
      <c r="A1116" s="50"/>
    </row>
    <row r="1117" spans="1:1" x14ac:dyDescent="0.3">
      <c r="A1117" s="50"/>
    </row>
    <row r="1118" spans="1:1" x14ac:dyDescent="0.3">
      <c r="A1118" s="50"/>
    </row>
    <row r="1119" spans="1:1" x14ac:dyDescent="0.3">
      <c r="A1119" s="50"/>
    </row>
    <row r="1120" spans="1:1" x14ac:dyDescent="0.3">
      <c r="A1120" s="50"/>
    </row>
    <row r="1121" spans="1:1" x14ac:dyDescent="0.3">
      <c r="A1121" s="50"/>
    </row>
    <row r="1122" spans="1:1" x14ac:dyDescent="0.3">
      <c r="A1122" s="50"/>
    </row>
    <row r="1123" spans="1:1" x14ac:dyDescent="0.3">
      <c r="A1123" s="50"/>
    </row>
    <row r="1124" spans="1:1" x14ac:dyDescent="0.3">
      <c r="A1124" s="50"/>
    </row>
    <row r="1125" spans="1:1" x14ac:dyDescent="0.3">
      <c r="A1125" s="50"/>
    </row>
    <row r="1126" spans="1:1" x14ac:dyDescent="0.3">
      <c r="A1126" s="50"/>
    </row>
    <row r="1127" spans="1:1" x14ac:dyDescent="0.3">
      <c r="A1127" s="50"/>
    </row>
    <row r="1128" spans="1:1" x14ac:dyDescent="0.3">
      <c r="A1128" s="50"/>
    </row>
    <row r="1129" spans="1:1" x14ac:dyDescent="0.3">
      <c r="A1129" s="50"/>
    </row>
    <row r="1130" spans="1:1" x14ac:dyDescent="0.3">
      <c r="A1130" s="50"/>
    </row>
    <row r="1131" spans="1:1" x14ac:dyDescent="0.3">
      <c r="A1131" s="50"/>
    </row>
    <row r="1132" spans="1:1" x14ac:dyDescent="0.3">
      <c r="A1132" s="50"/>
    </row>
    <row r="1133" spans="1:1" x14ac:dyDescent="0.3">
      <c r="A1133" s="50"/>
    </row>
    <row r="1134" spans="1:1" x14ac:dyDescent="0.3">
      <c r="A1134" s="50"/>
    </row>
    <row r="1135" spans="1:1" x14ac:dyDescent="0.3">
      <c r="A1135" s="50"/>
    </row>
    <row r="1136" spans="1:1" x14ac:dyDescent="0.3">
      <c r="A1136" s="50"/>
    </row>
    <row r="1137" spans="1:1" x14ac:dyDescent="0.3">
      <c r="A1137" s="50"/>
    </row>
    <row r="1138" spans="1:1" x14ac:dyDescent="0.3">
      <c r="A1138" s="50"/>
    </row>
    <row r="1139" spans="1:1" x14ac:dyDescent="0.3">
      <c r="A1139" s="50"/>
    </row>
    <row r="1140" spans="1:1" x14ac:dyDescent="0.3">
      <c r="A1140" s="50"/>
    </row>
    <row r="1141" spans="1:1" x14ac:dyDescent="0.3">
      <c r="A1141" s="50"/>
    </row>
    <row r="1142" spans="1:1" x14ac:dyDescent="0.3">
      <c r="A1142" s="50"/>
    </row>
    <row r="1143" spans="1:1" x14ac:dyDescent="0.3">
      <c r="A1143" s="50"/>
    </row>
    <row r="1144" spans="1:1" x14ac:dyDescent="0.3">
      <c r="A1144" s="50"/>
    </row>
    <row r="1145" spans="1:1" x14ac:dyDescent="0.3">
      <c r="A1145" s="50"/>
    </row>
    <row r="1146" spans="1:1" x14ac:dyDescent="0.3">
      <c r="A1146" s="50"/>
    </row>
    <row r="1147" spans="1:1" x14ac:dyDescent="0.3">
      <c r="A1147" s="50"/>
    </row>
    <row r="1148" spans="1:1" x14ac:dyDescent="0.3">
      <c r="A1148" s="50"/>
    </row>
    <row r="1149" spans="1:1" x14ac:dyDescent="0.3">
      <c r="A1149" s="50"/>
    </row>
    <row r="1150" spans="1:1" x14ac:dyDescent="0.3">
      <c r="A1150" s="50"/>
    </row>
    <row r="1151" spans="1:1" x14ac:dyDescent="0.3">
      <c r="A1151" s="50"/>
    </row>
    <row r="1152" spans="1:1" x14ac:dyDescent="0.3">
      <c r="A1152" s="50"/>
    </row>
    <row r="1153" spans="1:1" x14ac:dyDescent="0.3">
      <c r="A1153" s="50"/>
    </row>
    <row r="1154" spans="1:1" x14ac:dyDescent="0.3">
      <c r="A1154" s="50"/>
    </row>
    <row r="1155" spans="1:1" x14ac:dyDescent="0.3">
      <c r="A1155" s="50"/>
    </row>
    <row r="1156" spans="1:1" x14ac:dyDescent="0.3">
      <c r="A1156" s="50"/>
    </row>
    <row r="1157" spans="1:1" x14ac:dyDescent="0.3">
      <c r="A1157" s="50"/>
    </row>
    <row r="1158" spans="1:1" x14ac:dyDescent="0.3">
      <c r="A1158" s="50"/>
    </row>
    <row r="1159" spans="1:1" x14ac:dyDescent="0.3">
      <c r="A1159" s="50"/>
    </row>
    <row r="1160" spans="1:1" x14ac:dyDescent="0.3">
      <c r="A1160" s="50"/>
    </row>
    <row r="1161" spans="1:1" x14ac:dyDescent="0.3">
      <c r="A1161" s="50"/>
    </row>
    <row r="1162" spans="1:1" x14ac:dyDescent="0.3">
      <c r="A1162" s="50"/>
    </row>
    <row r="1163" spans="1:1" x14ac:dyDescent="0.3">
      <c r="A1163" s="50"/>
    </row>
    <row r="1164" spans="1:1" x14ac:dyDescent="0.3">
      <c r="A1164" s="50"/>
    </row>
    <row r="1165" spans="1:1" x14ac:dyDescent="0.3">
      <c r="A1165" s="50"/>
    </row>
    <row r="1166" spans="1:1" x14ac:dyDescent="0.3">
      <c r="A1166" s="50"/>
    </row>
    <row r="1167" spans="1:1" x14ac:dyDescent="0.3">
      <c r="A1167" s="50"/>
    </row>
    <row r="1168" spans="1:1" x14ac:dyDescent="0.3">
      <c r="A1168" s="50"/>
    </row>
    <row r="1169" spans="1:1" x14ac:dyDescent="0.3">
      <c r="A1169" s="50"/>
    </row>
    <row r="1170" spans="1:1" x14ac:dyDescent="0.3">
      <c r="A1170" s="50"/>
    </row>
    <row r="1171" spans="1:1" x14ac:dyDescent="0.3">
      <c r="A1171" s="50"/>
    </row>
    <row r="1172" spans="1:1" x14ac:dyDescent="0.3">
      <c r="A1172" s="50"/>
    </row>
    <row r="1173" spans="1:1" x14ac:dyDescent="0.3">
      <c r="A1173" s="50"/>
    </row>
    <row r="1174" spans="1:1" x14ac:dyDescent="0.3">
      <c r="A1174" s="50"/>
    </row>
    <row r="1175" spans="1:1" x14ac:dyDescent="0.3">
      <c r="A1175" s="50"/>
    </row>
    <row r="1176" spans="1:1" x14ac:dyDescent="0.3">
      <c r="A1176" s="50"/>
    </row>
    <row r="1177" spans="1:1" x14ac:dyDescent="0.3">
      <c r="A1177" s="50"/>
    </row>
    <row r="1178" spans="1:1" x14ac:dyDescent="0.3">
      <c r="A1178" s="50"/>
    </row>
    <row r="1179" spans="1:1" x14ac:dyDescent="0.3">
      <c r="A1179" s="50"/>
    </row>
    <row r="1180" spans="1:1" x14ac:dyDescent="0.3">
      <c r="A1180" s="50"/>
    </row>
    <row r="1181" spans="1:1" x14ac:dyDescent="0.3">
      <c r="A1181" s="50"/>
    </row>
    <row r="1182" spans="1:1" x14ac:dyDescent="0.3">
      <c r="A1182" s="50"/>
    </row>
    <row r="1183" spans="1:1" x14ac:dyDescent="0.3">
      <c r="A1183" s="50"/>
    </row>
    <row r="1184" spans="1:1" x14ac:dyDescent="0.3">
      <c r="A1184" s="50"/>
    </row>
    <row r="1185" spans="1:1" x14ac:dyDescent="0.3">
      <c r="A1185" s="50"/>
    </row>
    <row r="1186" spans="1:1" x14ac:dyDescent="0.3">
      <c r="A1186" s="50"/>
    </row>
    <row r="1187" spans="1:1" x14ac:dyDescent="0.3">
      <c r="A1187" s="50"/>
    </row>
    <row r="1188" spans="1:1" x14ac:dyDescent="0.3">
      <c r="A1188" s="50"/>
    </row>
    <row r="1189" spans="1:1" x14ac:dyDescent="0.3">
      <c r="A1189" s="50"/>
    </row>
    <row r="1190" spans="1:1" x14ac:dyDescent="0.3">
      <c r="A1190" s="50"/>
    </row>
    <row r="1191" spans="1:1" x14ac:dyDescent="0.3">
      <c r="A1191" s="50"/>
    </row>
    <row r="1192" spans="1:1" x14ac:dyDescent="0.3">
      <c r="A1192" s="50"/>
    </row>
    <row r="1193" spans="1:1" x14ac:dyDescent="0.3">
      <c r="A1193" s="50"/>
    </row>
    <row r="1194" spans="1:1" x14ac:dyDescent="0.3">
      <c r="A1194" s="50"/>
    </row>
    <row r="1195" spans="1:1" x14ac:dyDescent="0.3">
      <c r="A1195" s="50"/>
    </row>
    <row r="1196" spans="1:1" x14ac:dyDescent="0.3">
      <c r="A1196" s="50"/>
    </row>
    <row r="1197" spans="1:1" x14ac:dyDescent="0.3">
      <c r="A1197" s="50"/>
    </row>
    <row r="1198" spans="1:1" x14ac:dyDescent="0.3">
      <c r="A1198" s="50"/>
    </row>
    <row r="1199" spans="1:1" x14ac:dyDescent="0.3">
      <c r="A1199" s="50"/>
    </row>
    <row r="1200" spans="1:1" x14ac:dyDescent="0.3">
      <c r="A1200" s="50"/>
    </row>
    <row r="1201" spans="1:1" x14ac:dyDescent="0.3">
      <c r="A1201" s="50"/>
    </row>
    <row r="1202" spans="1:1" x14ac:dyDescent="0.3">
      <c r="A1202" s="50"/>
    </row>
    <row r="1203" spans="1:1" x14ac:dyDescent="0.3">
      <c r="A1203" s="50"/>
    </row>
    <row r="1204" spans="1:1" x14ac:dyDescent="0.3">
      <c r="A1204" s="50"/>
    </row>
    <row r="1205" spans="1:1" x14ac:dyDescent="0.3">
      <c r="A1205" s="50"/>
    </row>
    <row r="1206" spans="1:1" x14ac:dyDescent="0.3">
      <c r="A1206" s="50"/>
    </row>
    <row r="1207" spans="1:1" x14ac:dyDescent="0.3">
      <c r="A1207" s="50"/>
    </row>
    <row r="1208" spans="1:1" x14ac:dyDescent="0.3">
      <c r="A1208" s="50"/>
    </row>
    <row r="1209" spans="1:1" x14ac:dyDescent="0.3">
      <c r="A1209" s="50"/>
    </row>
    <row r="1210" spans="1:1" x14ac:dyDescent="0.3">
      <c r="A1210" s="50"/>
    </row>
    <row r="1211" spans="1:1" x14ac:dyDescent="0.3">
      <c r="A1211" s="50"/>
    </row>
    <row r="1212" spans="1:1" x14ac:dyDescent="0.3">
      <c r="A1212" s="50"/>
    </row>
    <row r="1213" spans="1:1" x14ac:dyDescent="0.3">
      <c r="A1213" s="50"/>
    </row>
    <row r="1214" spans="1:1" x14ac:dyDescent="0.3">
      <c r="A1214" s="50"/>
    </row>
    <row r="1215" spans="1:1" x14ac:dyDescent="0.3">
      <c r="A1215" s="50"/>
    </row>
    <row r="1216" spans="1:1" x14ac:dyDescent="0.3">
      <c r="A1216" s="50"/>
    </row>
    <row r="1217" spans="1:1" x14ac:dyDescent="0.3">
      <c r="A1217" s="50"/>
    </row>
    <row r="1218" spans="1:1" x14ac:dyDescent="0.3">
      <c r="A1218" s="50"/>
    </row>
    <row r="1219" spans="1:1" x14ac:dyDescent="0.3">
      <c r="A1219" s="50"/>
    </row>
    <row r="1220" spans="1:1" x14ac:dyDescent="0.3">
      <c r="A1220" s="50"/>
    </row>
    <row r="1221" spans="1:1" x14ac:dyDescent="0.3">
      <c r="A1221" s="50"/>
    </row>
    <row r="1222" spans="1:1" x14ac:dyDescent="0.3">
      <c r="A1222" s="50"/>
    </row>
    <row r="1223" spans="1:1" x14ac:dyDescent="0.3">
      <c r="A1223" s="50"/>
    </row>
    <row r="1224" spans="1:1" x14ac:dyDescent="0.3">
      <c r="A1224" s="50"/>
    </row>
    <row r="1225" spans="1:1" x14ac:dyDescent="0.3">
      <c r="A1225" s="50"/>
    </row>
    <row r="1226" spans="1:1" x14ac:dyDescent="0.3">
      <c r="A1226" s="50"/>
    </row>
    <row r="1227" spans="1:1" x14ac:dyDescent="0.3">
      <c r="A1227" s="50"/>
    </row>
    <row r="1228" spans="1:1" x14ac:dyDescent="0.3">
      <c r="A1228" s="50"/>
    </row>
    <row r="1229" spans="1:1" x14ac:dyDescent="0.3">
      <c r="A1229" s="50"/>
    </row>
    <row r="1230" spans="1:1" x14ac:dyDescent="0.3">
      <c r="A1230" s="50"/>
    </row>
    <row r="1231" spans="1:1" x14ac:dyDescent="0.3">
      <c r="A1231" s="50"/>
    </row>
    <row r="1232" spans="1:1" x14ac:dyDescent="0.3">
      <c r="A1232" s="50"/>
    </row>
    <row r="1233" spans="1:1" x14ac:dyDescent="0.3">
      <c r="A1233" s="50"/>
    </row>
    <row r="1234" spans="1:1" x14ac:dyDescent="0.3">
      <c r="A1234" s="50"/>
    </row>
    <row r="1235" spans="1:1" x14ac:dyDescent="0.3">
      <c r="A1235" s="50"/>
    </row>
    <row r="1236" spans="1:1" x14ac:dyDescent="0.3">
      <c r="A1236" s="50"/>
    </row>
    <row r="1237" spans="1:1" x14ac:dyDescent="0.3">
      <c r="A1237" s="50"/>
    </row>
    <row r="1238" spans="1:1" x14ac:dyDescent="0.3">
      <c r="A1238" s="50"/>
    </row>
    <row r="1239" spans="1:1" x14ac:dyDescent="0.3">
      <c r="A1239" s="50"/>
    </row>
    <row r="1240" spans="1:1" x14ac:dyDescent="0.3">
      <c r="A1240" s="50"/>
    </row>
    <row r="1241" spans="1:1" x14ac:dyDescent="0.3">
      <c r="A1241" s="50"/>
    </row>
    <row r="1242" spans="1:1" x14ac:dyDescent="0.3">
      <c r="A1242" s="50"/>
    </row>
    <row r="1243" spans="1:1" x14ac:dyDescent="0.3">
      <c r="A1243" s="50"/>
    </row>
    <row r="1244" spans="1:1" x14ac:dyDescent="0.3">
      <c r="A1244" s="50"/>
    </row>
    <row r="1245" spans="1:1" x14ac:dyDescent="0.3">
      <c r="A1245" s="50"/>
    </row>
    <row r="1246" spans="1:1" x14ac:dyDescent="0.3">
      <c r="A1246" s="50"/>
    </row>
    <row r="1247" spans="1:1" x14ac:dyDescent="0.3">
      <c r="A1247" s="50"/>
    </row>
    <row r="1248" spans="1:1" x14ac:dyDescent="0.3">
      <c r="A1248" s="50"/>
    </row>
    <row r="1249" spans="1:1" x14ac:dyDescent="0.3">
      <c r="A1249" s="50"/>
    </row>
    <row r="1250" spans="1:1" x14ac:dyDescent="0.3">
      <c r="A1250" s="50"/>
    </row>
    <row r="1251" spans="1:1" x14ac:dyDescent="0.3">
      <c r="A1251" s="50"/>
    </row>
    <row r="1252" spans="1:1" x14ac:dyDescent="0.3">
      <c r="A1252" s="50"/>
    </row>
    <row r="1253" spans="1:1" x14ac:dyDescent="0.3">
      <c r="A1253" s="50"/>
    </row>
    <row r="1254" spans="1:1" x14ac:dyDescent="0.3">
      <c r="A1254" s="50"/>
    </row>
    <row r="1255" spans="1:1" x14ac:dyDescent="0.3">
      <c r="A1255" s="50"/>
    </row>
    <row r="1256" spans="1:1" x14ac:dyDescent="0.3">
      <c r="A1256" s="50"/>
    </row>
    <row r="1257" spans="1:1" x14ac:dyDescent="0.3">
      <c r="A1257" s="50"/>
    </row>
    <row r="1258" spans="1:1" x14ac:dyDescent="0.3">
      <c r="A1258" s="50"/>
    </row>
    <row r="1259" spans="1:1" x14ac:dyDescent="0.3">
      <c r="A1259" s="50"/>
    </row>
    <row r="1260" spans="1:1" x14ac:dyDescent="0.3">
      <c r="A1260" s="50"/>
    </row>
    <row r="1261" spans="1:1" x14ac:dyDescent="0.3">
      <c r="A1261" s="50"/>
    </row>
    <row r="1262" spans="1:1" x14ac:dyDescent="0.3">
      <c r="A1262" s="50"/>
    </row>
    <row r="1263" spans="1:1" x14ac:dyDescent="0.3">
      <c r="A1263" s="50"/>
    </row>
    <row r="1264" spans="1:1" x14ac:dyDescent="0.3">
      <c r="A1264" s="50"/>
    </row>
    <row r="1265" spans="1:1" x14ac:dyDescent="0.3">
      <c r="A1265" s="50"/>
    </row>
    <row r="1266" spans="1:1" x14ac:dyDescent="0.3">
      <c r="A1266" s="50"/>
    </row>
    <row r="1267" spans="1:1" x14ac:dyDescent="0.3">
      <c r="A1267" s="50"/>
    </row>
    <row r="1268" spans="1:1" x14ac:dyDescent="0.3">
      <c r="A1268" s="50"/>
    </row>
    <row r="1269" spans="1:1" x14ac:dyDescent="0.3">
      <c r="A1269" s="50"/>
    </row>
    <row r="1270" spans="1:1" x14ac:dyDescent="0.3">
      <c r="A1270" s="50"/>
    </row>
    <row r="1271" spans="1:1" x14ac:dyDescent="0.3">
      <c r="A1271" s="50"/>
    </row>
    <row r="1272" spans="1:1" x14ac:dyDescent="0.3">
      <c r="A1272" s="50"/>
    </row>
    <row r="1273" spans="1:1" x14ac:dyDescent="0.3">
      <c r="A1273" s="50"/>
    </row>
    <row r="1274" spans="1:1" x14ac:dyDescent="0.3">
      <c r="A1274" s="50"/>
    </row>
    <row r="1275" spans="1:1" x14ac:dyDescent="0.3">
      <c r="A1275" s="50"/>
    </row>
    <row r="1276" spans="1:1" x14ac:dyDescent="0.3">
      <c r="A1276" s="50"/>
    </row>
    <row r="1277" spans="1:1" x14ac:dyDescent="0.3">
      <c r="A1277" s="50"/>
    </row>
    <row r="1278" spans="1:1" x14ac:dyDescent="0.3">
      <c r="A1278" s="50"/>
    </row>
    <row r="1279" spans="1:1" x14ac:dyDescent="0.3">
      <c r="A1279" s="50"/>
    </row>
    <row r="1280" spans="1:1" x14ac:dyDescent="0.3">
      <c r="A1280" s="50"/>
    </row>
    <row r="1281" spans="1:1" x14ac:dyDescent="0.3">
      <c r="A1281" s="50"/>
    </row>
    <row r="1282" spans="1:1" x14ac:dyDescent="0.3">
      <c r="A1282" s="50"/>
    </row>
    <row r="1283" spans="1:1" x14ac:dyDescent="0.3">
      <c r="A1283" s="50"/>
    </row>
    <row r="1284" spans="1:1" x14ac:dyDescent="0.3">
      <c r="A1284" s="50"/>
    </row>
    <row r="1285" spans="1:1" x14ac:dyDescent="0.3">
      <c r="A1285" s="50"/>
    </row>
    <row r="1286" spans="1:1" x14ac:dyDescent="0.3">
      <c r="A1286" s="50"/>
    </row>
    <row r="1287" spans="1:1" x14ac:dyDescent="0.3">
      <c r="A1287" s="50"/>
    </row>
    <row r="1288" spans="1:1" x14ac:dyDescent="0.3">
      <c r="A1288" s="50"/>
    </row>
    <row r="1289" spans="1:1" x14ac:dyDescent="0.3">
      <c r="A1289" s="50"/>
    </row>
    <row r="1290" spans="1:1" x14ac:dyDescent="0.3">
      <c r="A1290" s="50"/>
    </row>
    <row r="1291" spans="1:1" x14ac:dyDescent="0.3">
      <c r="A1291" s="50"/>
    </row>
    <row r="1292" spans="1:1" x14ac:dyDescent="0.3">
      <c r="A1292" s="50"/>
    </row>
    <row r="1293" spans="1:1" x14ac:dyDescent="0.3">
      <c r="A1293" s="50"/>
    </row>
    <row r="1294" spans="1:1" x14ac:dyDescent="0.3">
      <c r="A1294" s="50"/>
    </row>
    <row r="1295" spans="1:1" x14ac:dyDescent="0.3">
      <c r="A1295" s="50"/>
    </row>
    <row r="1296" spans="1:1" x14ac:dyDescent="0.3">
      <c r="A1296" s="50"/>
    </row>
    <row r="1297" spans="1:1" x14ac:dyDescent="0.3">
      <c r="A1297" s="50"/>
    </row>
    <row r="1298" spans="1:1" x14ac:dyDescent="0.3">
      <c r="A1298" s="50"/>
    </row>
    <row r="1299" spans="1:1" x14ac:dyDescent="0.3">
      <c r="A1299" s="50"/>
    </row>
    <row r="1300" spans="1:1" x14ac:dyDescent="0.3">
      <c r="A1300" s="50"/>
    </row>
    <row r="1301" spans="1:1" x14ac:dyDescent="0.3">
      <c r="A1301" s="50"/>
    </row>
    <row r="1302" spans="1:1" x14ac:dyDescent="0.3">
      <c r="A1302" s="50"/>
    </row>
    <row r="1303" spans="1:1" x14ac:dyDescent="0.3">
      <c r="A1303" s="50"/>
    </row>
    <row r="1304" spans="1:1" x14ac:dyDescent="0.3">
      <c r="A1304" s="50"/>
    </row>
    <row r="1305" spans="1:1" x14ac:dyDescent="0.3">
      <c r="A1305" s="50"/>
    </row>
    <row r="1306" spans="1:1" x14ac:dyDescent="0.3">
      <c r="A1306" s="50"/>
    </row>
    <row r="1307" spans="1:1" x14ac:dyDescent="0.3">
      <c r="A1307" s="50"/>
    </row>
    <row r="1308" spans="1:1" x14ac:dyDescent="0.3">
      <c r="A1308" s="50"/>
    </row>
    <row r="1309" spans="1:1" x14ac:dyDescent="0.3">
      <c r="A1309" s="50"/>
    </row>
    <row r="1310" spans="1:1" x14ac:dyDescent="0.3">
      <c r="A1310" s="50"/>
    </row>
    <row r="1311" spans="1:1" x14ac:dyDescent="0.3">
      <c r="A1311" s="50"/>
    </row>
    <row r="1312" spans="1:1" x14ac:dyDescent="0.3">
      <c r="A1312" s="50"/>
    </row>
    <row r="1313" spans="1:1" x14ac:dyDescent="0.3">
      <c r="A1313" s="50"/>
    </row>
    <row r="1314" spans="1:1" x14ac:dyDescent="0.3">
      <c r="A1314" s="50"/>
    </row>
    <row r="1315" spans="1:1" x14ac:dyDescent="0.3">
      <c r="A1315" s="50"/>
    </row>
    <row r="1316" spans="1:1" x14ac:dyDescent="0.3">
      <c r="A1316" s="50"/>
    </row>
    <row r="1317" spans="1:1" x14ac:dyDescent="0.3">
      <c r="A1317" s="50"/>
    </row>
    <row r="1318" spans="1:1" x14ac:dyDescent="0.3">
      <c r="A1318" s="50"/>
    </row>
    <row r="1319" spans="1:1" x14ac:dyDescent="0.3">
      <c r="A1319" s="50"/>
    </row>
    <row r="1320" spans="1:1" x14ac:dyDescent="0.3">
      <c r="A1320" s="50"/>
    </row>
    <row r="1321" spans="1:1" x14ac:dyDescent="0.3">
      <c r="A1321" s="50"/>
    </row>
    <row r="1322" spans="1:1" x14ac:dyDescent="0.3">
      <c r="A1322" s="50"/>
    </row>
    <row r="1323" spans="1:1" x14ac:dyDescent="0.3">
      <c r="A1323" s="50"/>
    </row>
    <row r="1324" spans="1:1" x14ac:dyDescent="0.3">
      <c r="A1324" s="50"/>
    </row>
    <row r="1325" spans="1:1" x14ac:dyDescent="0.3">
      <c r="A1325" s="50"/>
    </row>
    <row r="1326" spans="1:1" x14ac:dyDescent="0.3">
      <c r="A1326" s="50"/>
    </row>
    <row r="1327" spans="1:1" x14ac:dyDescent="0.3">
      <c r="A1327" s="50"/>
    </row>
    <row r="1328" spans="1:1" x14ac:dyDescent="0.3">
      <c r="A1328" s="50"/>
    </row>
    <row r="1329" spans="1:1" x14ac:dyDescent="0.3">
      <c r="A1329" s="50"/>
    </row>
    <row r="1330" spans="1:1" x14ac:dyDescent="0.3">
      <c r="A1330" s="50"/>
    </row>
    <row r="1331" spans="1:1" x14ac:dyDescent="0.3">
      <c r="A1331" s="50"/>
    </row>
    <row r="1332" spans="1:1" x14ac:dyDescent="0.3">
      <c r="A1332" s="50"/>
    </row>
    <row r="1333" spans="1:1" x14ac:dyDescent="0.3">
      <c r="A1333" s="50"/>
    </row>
    <row r="1334" spans="1:1" x14ac:dyDescent="0.3">
      <c r="A1334" s="50"/>
    </row>
    <row r="1335" spans="1:1" x14ac:dyDescent="0.3">
      <c r="A1335" s="50"/>
    </row>
    <row r="1336" spans="1:1" x14ac:dyDescent="0.3">
      <c r="A1336" s="50"/>
    </row>
    <row r="1337" spans="1:1" x14ac:dyDescent="0.3">
      <c r="A1337" s="50"/>
    </row>
    <row r="1338" spans="1:1" x14ac:dyDescent="0.3">
      <c r="A1338" s="50"/>
    </row>
    <row r="1339" spans="1:1" x14ac:dyDescent="0.3">
      <c r="A1339" s="50"/>
    </row>
    <row r="1340" spans="1:1" x14ac:dyDescent="0.3">
      <c r="A1340" s="50"/>
    </row>
    <row r="1341" spans="1:1" x14ac:dyDescent="0.3">
      <c r="A1341" s="50"/>
    </row>
    <row r="1342" spans="1:1" x14ac:dyDescent="0.3">
      <c r="A1342" s="50"/>
    </row>
    <row r="1343" spans="1:1" x14ac:dyDescent="0.3">
      <c r="A1343" s="50"/>
    </row>
    <row r="1344" spans="1:1" x14ac:dyDescent="0.3">
      <c r="A1344" s="50"/>
    </row>
    <row r="1345" spans="1:1" x14ac:dyDescent="0.3">
      <c r="A1345" s="50"/>
    </row>
    <row r="1346" spans="1:1" x14ac:dyDescent="0.3">
      <c r="A1346" s="50"/>
    </row>
    <row r="1347" spans="1:1" x14ac:dyDescent="0.3">
      <c r="A1347" s="50"/>
    </row>
    <row r="1348" spans="1:1" x14ac:dyDescent="0.3">
      <c r="A1348" s="50"/>
    </row>
    <row r="1349" spans="1:1" x14ac:dyDescent="0.3">
      <c r="A1349" s="50"/>
    </row>
    <row r="1350" spans="1:1" x14ac:dyDescent="0.3">
      <c r="A1350" s="50"/>
    </row>
    <row r="1351" spans="1:1" x14ac:dyDescent="0.3">
      <c r="A1351" s="50"/>
    </row>
    <row r="1352" spans="1:1" x14ac:dyDescent="0.3">
      <c r="A1352" s="50"/>
    </row>
    <row r="1353" spans="1:1" x14ac:dyDescent="0.3">
      <c r="A1353" s="50"/>
    </row>
    <row r="1354" spans="1:1" x14ac:dyDescent="0.3">
      <c r="A1354" s="50"/>
    </row>
    <row r="1355" spans="1:1" x14ac:dyDescent="0.3">
      <c r="A1355" s="50"/>
    </row>
    <row r="1356" spans="1:1" x14ac:dyDescent="0.3">
      <c r="A1356" s="50"/>
    </row>
    <row r="1357" spans="1:1" x14ac:dyDescent="0.3">
      <c r="A1357" s="50"/>
    </row>
    <row r="1358" spans="1:1" x14ac:dyDescent="0.3">
      <c r="A1358" s="50"/>
    </row>
    <row r="1359" spans="1:1" x14ac:dyDescent="0.3">
      <c r="A1359" s="50"/>
    </row>
    <row r="1360" spans="1:1" x14ac:dyDescent="0.3">
      <c r="A1360" s="50"/>
    </row>
    <row r="1361" spans="1:1" x14ac:dyDescent="0.3">
      <c r="A1361" s="50"/>
    </row>
    <row r="1362" spans="1:1" x14ac:dyDescent="0.3">
      <c r="A1362" s="50"/>
    </row>
    <row r="1363" spans="1:1" x14ac:dyDescent="0.3">
      <c r="A1363" s="50"/>
    </row>
    <row r="1364" spans="1:1" x14ac:dyDescent="0.3">
      <c r="A1364" s="50"/>
    </row>
    <row r="1365" spans="1:1" x14ac:dyDescent="0.3">
      <c r="A1365" s="50"/>
    </row>
    <row r="1366" spans="1:1" x14ac:dyDescent="0.3">
      <c r="A1366" s="50"/>
    </row>
    <row r="1367" spans="1:1" x14ac:dyDescent="0.3">
      <c r="A1367" s="50"/>
    </row>
    <row r="1368" spans="1:1" x14ac:dyDescent="0.3">
      <c r="A1368" s="50"/>
    </row>
    <row r="1369" spans="1:1" x14ac:dyDescent="0.3">
      <c r="A1369" s="50"/>
    </row>
    <row r="1370" spans="1:1" x14ac:dyDescent="0.3">
      <c r="A1370" s="50"/>
    </row>
    <row r="1371" spans="1:1" x14ac:dyDescent="0.3">
      <c r="A1371" s="50"/>
    </row>
    <row r="1372" spans="1:1" x14ac:dyDescent="0.3">
      <c r="A1372" s="50"/>
    </row>
    <row r="1373" spans="1:1" x14ac:dyDescent="0.3">
      <c r="A1373" s="50"/>
    </row>
    <row r="1374" spans="1:1" x14ac:dyDescent="0.3">
      <c r="A1374" s="50"/>
    </row>
    <row r="1375" spans="1:1" x14ac:dyDescent="0.3">
      <c r="A1375" s="50"/>
    </row>
    <row r="1376" spans="1:1" x14ac:dyDescent="0.3">
      <c r="A1376" s="50"/>
    </row>
    <row r="1377" spans="1:1" x14ac:dyDescent="0.3">
      <c r="A1377" s="50"/>
    </row>
    <row r="1378" spans="1:1" x14ac:dyDescent="0.3">
      <c r="A1378" s="50"/>
    </row>
    <row r="1379" spans="1:1" x14ac:dyDescent="0.3">
      <c r="A1379" s="50"/>
    </row>
    <row r="1380" spans="1:1" x14ac:dyDescent="0.3">
      <c r="A1380" s="50"/>
    </row>
    <row r="1381" spans="1:1" x14ac:dyDescent="0.3">
      <c r="A1381" s="50"/>
    </row>
    <row r="1382" spans="1:1" x14ac:dyDescent="0.3">
      <c r="A1382" s="50"/>
    </row>
    <row r="1383" spans="1:1" x14ac:dyDescent="0.3">
      <c r="A1383" s="50"/>
    </row>
    <row r="1384" spans="1:1" x14ac:dyDescent="0.3">
      <c r="A1384" s="50"/>
    </row>
    <row r="1385" spans="1:1" x14ac:dyDescent="0.3">
      <c r="A1385" s="50"/>
    </row>
    <row r="1386" spans="1:1" x14ac:dyDescent="0.3">
      <c r="A1386" s="50"/>
    </row>
    <row r="1387" spans="1:1" x14ac:dyDescent="0.3">
      <c r="A1387" s="50"/>
    </row>
    <row r="1388" spans="1:1" x14ac:dyDescent="0.3">
      <c r="A1388" s="50"/>
    </row>
    <row r="1389" spans="1:1" x14ac:dyDescent="0.3">
      <c r="A1389" s="50"/>
    </row>
    <row r="1390" spans="1:1" x14ac:dyDescent="0.3">
      <c r="A1390" s="50"/>
    </row>
    <row r="1391" spans="1:1" x14ac:dyDescent="0.3">
      <c r="A1391" s="50"/>
    </row>
    <row r="1392" spans="1:1" x14ac:dyDescent="0.3">
      <c r="A1392" s="50"/>
    </row>
    <row r="1393" spans="1:1" x14ac:dyDescent="0.3">
      <c r="A1393" s="50"/>
    </row>
    <row r="1394" spans="1:1" x14ac:dyDescent="0.3">
      <c r="A1394" s="50"/>
    </row>
    <row r="1395" spans="1:1" x14ac:dyDescent="0.3">
      <c r="A1395" s="50"/>
    </row>
    <row r="1396" spans="1:1" x14ac:dyDescent="0.3">
      <c r="A1396" s="50"/>
    </row>
    <row r="1397" spans="1:1" x14ac:dyDescent="0.3">
      <c r="A1397" s="50"/>
    </row>
    <row r="1398" spans="1:1" x14ac:dyDescent="0.3">
      <c r="A1398" s="50"/>
    </row>
    <row r="1399" spans="1:1" x14ac:dyDescent="0.3">
      <c r="A1399" s="50"/>
    </row>
    <row r="1400" spans="1:1" x14ac:dyDescent="0.3">
      <c r="A1400" s="50"/>
    </row>
    <row r="1401" spans="1:1" x14ac:dyDescent="0.3">
      <c r="A1401" s="50"/>
    </row>
    <row r="1402" spans="1:1" x14ac:dyDescent="0.3">
      <c r="A1402" s="50"/>
    </row>
    <row r="1403" spans="1:1" x14ac:dyDescent="0.3">
      <c r="A1403" s="50"/>
    </row>
    <row r="1404" spans="1:1" x14ac:dyDescent="0.3">
      <c r="A1404" s="50"/>
    </row>
    <row r="1405" spans="1:1" x14ac:dyDescent="0.3">
      <c r="A1405" s="50"/>
    </row>
    <row r="1406" spans="1:1" x14ac:dyDescent="0.3">
      <c r="A1406" s="50"/>
    </row>
    <row r="1407" spans="1:1" x14ac:dyDescent="0.3">
      <c r="A1407" s="50"/>
    </row>
    <row r="1408" spans="1:1" x14ac:dyDescent="0.3">
      <c r="A1408" s="50"/>
    </row>
    <row r="1409" spans="1:1" x14ac:dyDescent="0.3">
      <c r="A1409" s="50"/>
    </row>
    <row r="1410" spans="1:1" x14ac:dyDescent="0.3">
      <c r="A1410" s="50"/>
    </row>
    <row r="1411" spans="1:1" x14ac:dyDescent="0.3">
      <c r="A1411" s="50"/>
    </row>
    <row r="1412" spans="1:1" x14ac:dyDescent="0.3">
      <c r="A1412" s="50"/>
    </row>
    <row r="1413" spans="1:1" x14ac:dyDescent="0.3">
      <c r="A1413" s="50"/>
    </row>
    <row r="1414" spans="1:1" x14ac:dyDescent="0.3">
      <c r="A1414" s="50"/>
    </row>
    <row r="1415" spans="1:1" x14ac:dyDescent="0.3">
      <c r="A1415" s="50"/>
    </row>
    <row r="1416" spans="1:1" x14ac:dyDescent="0.3">
      <c r="A1416" s="50"/>
    </row>
    <row r="1417" spans="1:1" x14ac:dyDescent="0.3">
      <c r="A1417" s="50"/>
    </row>
    <row r="1418" spans="1:1" x14ac:dyDescent="0.3">
      <c r="A1418" s="50"/>
    </row>
    <row r="1419" spans="1:1" x14ac:dyDescent="0.3">
      <c r="A1419" s="50"/>
    </row>
    <row r="1420" spans="1:1" x14ac:dyDescent="0.3">
      <c r="A1420" s="50"/>
    </row>
    <row r="1421" spans="1:1" x14ac:dyDescent="0.3">
      <c r="A1421" s="50"/>
    </row>
    <row r="1422" spans="1:1" x14ac:dyDescent="0.3">
      <c r="A1422" s="50"/>
    </row>
    <row r="1423" spans="1:1" x14ac:dyDescent="0.3">
      <c r="A1423" s="50"/>
    </row>
    <row r="1424" spans="1:1" x14ac:dyDescent="0.3">
      <c r="A1424" s="50"/>
    </row>
    <row r="1425" spans="1:1" x14ac:dyDescent="0.3">
      <c r="A1425" s="50"/>
    </row>
    <row r="1426" spans="1:1" x14ac:dyDescent="0.3">
      <c r="A1426" s="50"/>
    </row>
    <row r="1427" spans="1:1" x14ac:dyDescent="0.3">
      <c r="A1427" s="50"/>
    </row>
    <row r="1428" spans="1:1" x14ac:dyDescent="0.3">
      <c r="A1428" s="50"/>
    </row>
    <row r="1429" spans="1:1" x14ac:dyDescent="0.3">
      <c r="A1429" s="50"/>
    </row>
    <row r="1430" spans="1:1" x14ac:dyDescent="0.3">
      <c r="A1430" s="50"/>
    </row>
    <row r="1431" spans="1:1" x14ac:dyDescent="0.3">
      <c r="A1431" s="50"/>
    </row>
    <row r="1432" spans="1:1" x14ac:dyDescent="0.3">
      <c r="A1432" s="50"/>
    </row>
    <row r="1433" spans="1:1" x14ac:dyDescent="0.3">
      <c r="A1433" s="50"/>
    </row>
    <row r="1434" spans="1:1" x14ac:dyDescent="0.3">
      <c r="A1434" s="50"/>
    </row>
    <row r="1435" spans="1:1" x14ac:dyDescent="0.3">
      <c r="A1435" s="50"/>
    </row>
    <row r="1436" spans="1:1" x14ac:dyDescent="0.3">
      <c r="A1436" s="50"/>
    </row>
    <row r="1437" spans="1:1" x14ac:dyDescent="0.3">
      <c r="A1437" s="50"/>
    </row>
    <row r="1438" spans="1:1" x14ac:dyDescent="0.3">
      <c r="A1438" s="50"/>
    </row>
    <row r="1439" spans="1:1" x14ac:dyDescent="0.3">
      <c r="A1439" s="50"/>
    </row>
    <row r="1440" spans="1:1" x14ac:dyDescent="0.3">
      <c r="A1440" s="50"/>
    </row>
    <row r="1441" spans="1:1" x14ac:dyDescent="0.3">
      <c r="A1441" s="50"/>
    </row>
    <row r="1442" spans="1:1" x14ac:dyDescent="0.3">
      <c r="A1442" s="50"/>
    </row>
    <row r="1443" spans="1:1" x14ac:dyDescent="0.3">
      <c r="A1443" s="50"/>
    </row>
    <row r="1444" spans="1:1" x14ac:dyDescent="0.3">
      <c r="A1444" s="50"/>
    </row>
    <row r="1445" spans="1:1" x14ac:dyDescent="0.3">
      <c r="A1445" s="50"/>
    </row>
    <row r="1446" spans="1:1" x14ac:dyDescent="0.3">
      <c r="A1446" s="50"/>
    </row>
    <row r="1447" spans="1:1" x14ac:dyDescent="0.3">
      <c r="A1447" s="50"/>
    </row>
    <row r="1448" spans="1:1" x14ac:dyDescent="0.3">
      <c r="A1448" s="50"/>
    </row>
    <row r="1449" spans="1:1" x14ac:dyDescent="0.3">
      <c r="A1449" s="50"/>
    </row>
    <row r="1450" spans="1:1" x14ac:dyDescent="0.3">
      <c r="A1450" s="50"/>
    </row>
    <row r="1451" spans="1:1" x14ac:dyDescent="0.3">
      <c r="A1451" s="50"/>
    </row>
    <row r="1452" spans="1:1" x14ac:dyDescent="0.3">
      <c r="A1452" s="50"/>
    </row>
    <row r="1453" spans="1:1" x14ac:dyDescent="0.3">
      <c r="A1453" s="50"/>
    </row>
    <row r="1454" spans="1:1" x14ac:dyDescent="0.3">
      <c r="A1454" s="50"/>
    </row>
    <row r="1455" spans="1:1" x14ac:dyDescent="0.3">
      <c r="A1455" s="50"/>
    </row>
    <row r="1456" spans="1:1" x14ac:dyDescent="0.3">
      <c r="A1456" s="50"/>
    </row>
    <row r="1457" spans="1:1" x14ac:dyDescent="0.3">
      <c r="A1457" s="50"/>
    </row>
    <row r="1458" spans="1:1" x14ac:dyDescent="0.3">
      <c r="A1458" s="50"/>
    </row>
    <row r="1459" spans="1:1" x14ac:dyDescent="0.3">
      <c r="A1459" s="50"/>
    </row>
    <row r="1460" spans="1:1" x14ac:dyDescent="0.3">
      <c r="A1460" s="50"/>
    </row>
    <row r="1461" spans="1:1" x14ac:dyDescent="0.3">
      <c r="A1461" s="50"/>
    </row>
    <row r="1462" spans="1:1" x14ac:dyDescent="0.3">
      <c r="A1462" s="50"/>
    </row>
    <row r="1463" spans="1:1" x14ac:dyDescent="0.3">
      <c r="A1463" s="50"/>
    </row>
    <row r="1464" spans="1:1" x14ac:dyDescent="0.3">
      <c r="A1464" s="50"/>
    </row>
    <row r="1465" spans="1:1" x14ac:dyDescent="0.3">
      <c r="A1465" s="50"/>
    </row>
    <row r="1466" spans="1:1" x14ac:dyDescent="0.3">
      <c r="A1466" s="50"/>
    </row>
    <row r="1467" spans="1:1" x14ac:dyDescent="0.3">
      <c r="A1467" s="50"/>
    </row>
    <row r="1468" spans="1:1" x14ac:dyDescent="0.3">
      <c r="A1468" s="50"/>
    </row>
    <row r="1469" spans="1:1" x14ac:dyDescent="0.3">
      <c r="A1469" s="50"/>
    </row>
    <row r="1470" spans="1:1" x14ac:dyDescent="0.3">
      <c r="A1470" s="50"/>
    </row>
    <row r="1471" spans="1:1" x14ac:dyDescent="0.3">
      <c r="A1471" s="50"/>
    </row>
    <row r="1472" spans="1:1" x14ac:dyDescent="0.3">
      <c r="A1472" s="50"/>
    </row>
    <row r="1473" spans="1:1" x14ac:dyDescent="0.3">
      <c r="A1473" s="50"/>
    </row>
    <row r="1474" spans="1:1" x14ac:dyDescent="0.3">
      <c r="A1474" s="50"/>
    </row>
    <row r="1475" spans="1:1" x14ac:dyDescent="0.3">
      <c r="A1475" s="50"/>
    </row>
    <row r="1476" spans="1:1" x14ac:dyDescent="0.3">
      <c r="A1476" s="50"/>
    </row>
    <row r="1477" spans="1:1" x14ac:dyDescent="0.3">
      <c r="A1477" s="50"/>
    </row>
    <row r="1478" spans="1:1" x14ac:dyDescent="0.3">
      <c r="A1478" s="50"/>
    </row>
    <row r="1479" spans="1:1" x14ac:dyDescent="0.3">
      <c r="A1479" s="50"/>
    </row>
    <row r="1480" spans="1:1" x14ac:dyDescent="0.3">
      <c r="A1480" s="50"/>
    </row>
    <row r="1481" spans="1:1" x14ac:dyDescent="0.3">
      <c r="A1481" s="50"/>
    </row>
    <row r="1482" spans="1:1" x14ac:dyDescent="0.3">
      <c r="A1482" s="50"/>
    </row>
    <row r="1483" spans="1:1" x14ac:dyDescent="0.3">
      <c r="A1483" s="50"/>
    </row>
    <row r="1484" spans="1:1" x14ac:dyDescent="0.3">
      <c r="A1484" s="50"/>
    </row>
    <row r="1485" spans="1:1" x14ac:dyDescent="0.3">
      <c r="A1485" s="50"/>
    </row>
    <row r="1486" spans="1:1" x14ac:dyDescent="0.3">
      <c r="A1486" s="50"/>
    </row>
    <row r="1487" spans="1:1" x14ac:dyDescent="0.3">
      <c r="A1487" s="50"/>
    </row>
    <row r="1488" spans="1:1" x14ac:dyDescent="0.3">
      <c r="A1488" s="50"/>
    </row>
    <row r="1489" spans="1:1" x14ac:dyDescent="0.3">
      <c r="A1489" s="50"/>
    </row>
    <row r="1490" spans="1:1" x14ac:dyDescent="0.3">
      <c r="A1490" s="50"/>
    </row>
    <row r="1491" spans="1:1" x14ac:dyDescent="0.3">
      <c r="A1491" s="50"/>
    </row>
    <row r="1492" spans="1:1" x14ac:dyDescent="0.3">
      <c r="A1492" s="50"/>
    </row>
    <row r="1493" spans="1:1" x14ac:dyDescent="0.3">
      <c r="A1493" s="50"/>
    </row>
    <row r="1494" spans="1:1" x14ac:dyDescent="0.3">
      <c r="A1494" s="50"/>
    </row>
    <row r="1495" spans="1:1" x14ac:dyDescent="0.3">
      <c r="A1495" s="50"/>
    </row>
    <row r="1496" spans="1:1" x14ac:dyDescent="0.3">
      <c r="A1496" s="50"/>
    </row>
    <row r="1497" spans="1:1" x14ac:dyDescent="0.3">
      <c r="A1497" s="50"/>
    </row>
    <row r="1498" spans="1:1" x14ac:dyDescent="0.3">
      <c r="A1498" s="50"/>
    </row>
    <row r="1499" spans="1:1" x14ac:dyDescent="0.3">
      <c r="A1499" s="50"/>
    </row>
    <row r="1500" spans="1:1" x14ac:dyDescent="0.3">
      <c r="A1500" s="50"/>
    </row>
    <row r="1501" spans="1:1" x14ac:dyDescent="0.3">
      <c r="A1501" s="50"/>
    </row>
    <row r="1502" spans="1:1" x14ac:dyDescent="0.3">
      <c r="A1502" s="50"/>
    </row>
    <row r="1503" spans="1:1" x14ac:dyDescent="0.3">
      <c r="A1503" s="50"/>
    </row>
    <row r="1504" spans="1:1" x14ac:dyDescent="0.3">
      <c r="A1504" s="50"/>
    </row>
    <row r="1505" spans="1:1" x14ac:dyDescent="0.3">
      <c r="A1505" s="50"/>
    </row>
    <row r="1506" spans="1:1" x14ac:dyDescent="0.3">
      <c r="A1506" s="50"/>
    </row>
    <row r="1507" spans="1:1" x14ac:dyDescent="0.3">
      <c r="A1507" s="50"/>
    </row>
    <row r="1508" spans="1:1" x14ac:dyDescent="0.3">
      <c r="A1508" s="50"/>
    </row>
    <row r="1509" spans="1:1" x14ac:dyDescent="0.3">
      <c r="A1509" s="50"/>
    </row>
    <row r="1510" spans="1:1" x14ac:dyDescent="0.3">
      <c r="A1510" s="50"/>
    </row>
    <row r="1511" spans="1:1" x14ac:dyDescent="0.3">
      <c r="A1511" s="50"/>
    </row>
    <row r="1512" spans="1:1" x14ac:dyDescent="0.3">
      <c r="A1512" s="50"/>
    </row>
    <row r="1513" spans="1:1" x14ac:dyDescent="0.3">
      <c r="A1513" s="50"/>
    </row>
    <row r="1514" spans="1:1" x14ac:dyDescent="0.3">
      <c r="A1514" s="50"/>
    </row>
    <row r="1515" spans="1:1" x14ac:dyDescent="0.3">
      <c r="A1515" s="50"/>
    </row>
    <row r="1516" spans="1:1" x14ac:dyDescent="0.3">
      <c r="A1516" s="50"/>
    </row>
    <row r="1517" spans="1:1" x14ac:dyDescent="0.3">
      <c r="A1517" s="50"/>
    </row>
    <row r="1518" spans="1:1" x14ac:dyDescent="0.3">
      <c r="A1518" s="50"/>
    </row>
    <row r="1519" spans="1:1" x14ac:dyDescent="0.3">
      <c r="A1519" s="50"/>
    </row>
    <row r="1520" spans="1:1" x14ac:dyDescent="0.3">
      <c r="A1520" s="50"/>
    </row>
    <row r="1521" spans="1:1" x14ac:dyDescent="0.3">
      <c r="A1521" s="50"/>
    </row>
    <row r="1522" spans="1:1" x14ac:dyDescent="0.3">
      <c r="A1522" s="50"/>
    </row>
    <row r="1523" spans="1:1" x14ac:dyDescent="0.3">
      <c r="A1523" s="50"/>
    </row>
    <row r="1524" spans="1:1" x14ac:dyDescent="0.3">
      <c r="A1524" s="50"/>
    </row>
    <row r="1525" spans="1:1" x14ac:dyDescent="0.3">
      <c r="A1525" s="50"/>
    </row>
    <row r="1526" spans="1:1" x14ac:dyDescent="0.3">
      <c r="A1526" s="50"/>
    </row>
    <row r="1527" spans="1:1" x14ac:dyDescent="0.3">
      <c r="A1527" s="50"/>
    </row>
    <row r="1528" spans="1:1" x14ac:dyDescent="0.3">
      <c r="A1528" s="50"/>
    </row>
    <row r="1529" spans="1:1" x14ac:dyDescent="0.3">
      <c r="A1529" s="50"/>
    </row>
    <row r="1530" spans="1:1" x14ac:dyDescent="0.3">
      <c r="A1530" s="50"/>
    </row>
    <row r="1531" spans="1:1" x14ac:dyDescent="0.3">
      <c r="A1531" s="50"/>
    </row>
    <row r="1532" spans="1:1" x14ac:dyDescent="0.3">
      <c r="A1532" s="50"/>
    </row>
    <row r="1533" spans="1:1" x14ac:dyDescent="0.3">
      <c r="A1533" s="50"/>
    </row>
    <row r="1534" spans="1:1" x14ac:dyDescent="0.3">
      <c r="A1534" s="50"/>
    </row>
    <row r="1535" spans="1:1" x14ac:dyDescent="0.3">
      <c r="A1535" s="50"/>
    </row>
    <row r="1536" spans="1:1" x14ac:dyDescent="0.3">
      <c r="A1536" s="50"/>
    </row>
    <row r="1537" spans="1:1" x14ac:dyDescent="0.3">
      <c r="A1537" s="50"/>
    </row>
    <row r="1538" spans="1:1" x14ac:dyDescent="0.3">
      <c r="A1538" s="50"/>
    </row>
    <row r="1539" spans="1:1" x14ac:dyDescent="0.3">
      <c r="A1539" s="50"/>
    </row>
    <row r="1540" spans="1:1" x14ac:dyDescent="0.3">
      <c r="A1540" s="50"/>
    </row>
    <row r="1541" spans="1:1" x14ac:dyDescent="0.3">
      <c r="A1541" s="50"/>
    </row>
    <row r="1542" spans="1:1" x14ac:dyDescent="0.3">
      <c r="A1542" s="50"/>
    </row>
    <row r="1543" spans="1:1" x14ac:dyDescent="0.3">
      <c r="A1543" s="50"/>
    </row>
    <row r="1544" spans="1:1" x14ac:dyDescent="0.3">
      <c r="A1544" s="50"/>
    </row>
    <row r="1545" spans="1:1" x14ac:dyDescent="0.3">
      <c r="A1545" s="50"/>
    </row>
    <row r="1546" spans="1:1" x14ac:dyDescent="0.3">
      <c r="A1546" s="50"/>
    </row>
    <row r="1547" spans="1:1" x14ac:dyDescent="0.3">
      <c r="A1547" s="50"/>
    </row>
    <row r="1548" spans="1:1" x14ac:dyDescent="0.3">
      <c r="A1548" s="50"/>
    </row>
    <row r="1549" spans="1:1" x14ac:dyDescent="0.3">
      <c r="A1549" s="50"/>
    </row>
    <row r="1550" spans="1:1" x14ac:dyDescent="0.3">
      <c r="A1550" s="50"/>
    </row>
    <row r="1551" spans="1:1" x14ac:dyDescent="0.3">
      <c r="A1551" s="50"/>
    </row>
    <row r="1552" spans="1:1" x14ac:dyDescent="0.3">
      <c r="A1552" s="50"/>
    </row>
    <row r="1553" spans="1:1" x14ac:dyDescent="0.3">
      <c r="A1553" s="50"/>
    </row>
    <row r="1554" spans="1:1" x14ac:dyDescent="0.3">
      <c r="A1554" s="50"/>
    </row>
    <row r="1555" spans="1:1" x14ac:dyDescent="0.3">
      <c r="A1555" s="50"/>
    </row>
    <row r="1556" spans="1:1" x14ac:dyDescent="0.3">
      <c r="A1556" s="50"/>
    </row>
    <row r="1557" spans="1:1" x14ac:dyDescent="0.3">
      <c r="A1557" s="50"/>
    </row>
    <row r="1558" spans="1:1" x14ac:dyDescent="0.3">
      <c r="A1558" s="50"/>
    </row>
    <row r="1559" spans="1:1" x14ac:dyDescent="0.3">
      <c r="A1559" s="50"/>
    </row>
    <row r="1560" spans="1:1" x14ac:dyDescent="0.3">
      <c r="A1560" s="50"/>
    </row>
    <row r="1561" spans="1:1" x14ac:dyDescent="0.3">
      <c r="A1561" s="50"/>
    </row>
    <row r="1562" spans="1:1" x14ac:dyDescent="0.3">
      <c r="A1562" s="50"/>
    </row>
    <row r="1563" spans="1:1" x14ac:dyDescent="0.3">
      <c r="A1563" s="50"/>
    </row>
    <row r="1564" spans="1:1" x14ac:dyDescent="0.3">
      <c r="A1564" s="50"/>
    </row>
    <row r="1565" spans="1:1" x14ac:dyDescent="0.3">
      <c r="A1565" s="50"/>
    </row>
    <row r="1566" spans="1:1" x14ac:dyDescent="0.3">
      <c r="A1566" s="50"/>
    </row>
    <row r="1567" spans="1:1" x14ac:dyDescent="0.3">
      <c r="A1567" s="50"/>
    </row>
    <row r="1568" spans="1:1" x14ac:dyDescent="0.3">
      <c r="A1568" s="50"/>
    </row>
    <row r="1569" spans="1:1" x14ac:dyDescent="0.3">
      <c r="A1569" s="50"/>
    </row>
    <row r="1570" spans="1:1" x14ac:dyDescent="0.3">
      <c r="A1570" s="50"/>
    </row>
    <row r="1571" spans="1:1" x14ac:dyDescent="0.3">
      <c r="A1571" s="50"/>
    </row>
    <row r="1572" spans="1:1" x14ac:dyDescent="0.3">
      <c r="A1572" s="50"/>
    </row>
    <row r="1573" spans="1:1" x14ac:dyDescent="0.3">
      <c r="A1573" s="50"/>
    </row>
    <row r="1574" spans="1:1" x14ac:dyDescent="0.3">
      <c r="A1574" s="50"/>
    </row>
    <row r="1575" spans="1:1" x14ac:dyDescent="0.3">
      <c r="A1575" s="50"/>
    </row>
    <row r="1576" spans="1:1" x14ac:dyDescent="0.3">
      <c r="A1576" s="50"/>
    </row>
    <row r="1577" spans="1:1" x14ac:dyDescent="0.3">
      <c r="A1577" s="50"/>
    </row>
    <row r="1578" spans="1:1" x14ac:dyDescent="0.3">
      <c r="A1578" s="50"/>
    </row>
    <row r="1579" spans="1:1" x14ac:dyDescent="0.3">
      <c r="A1579" s="50"/>
    </row>
    <row r="1580" spans="1:1" x14ac:dyDescent="0.3">
      <c r="A1580" s="50"/>
    </row>
    <row r="1581" spans="1:1" x14ac:dyDescent="0.3">
      <c r="A1581" s="50"/>
    </row>
    <row r="1582" spans="1:1" x14ac:dyDescent="0.3">
      <c r="A1582" s="50"/>
    </row>
    <row r="1583" spans="1:1" x14ac:dyDescent="0.3">
      <c r="A1583" s="50"/>
    </row>
    <row r="1584" spans="1:1" x14ac:dyDescent="0.3">
      <c r="A1584" s="50"/>
    </row>
    <row r="1585" spans="1:1" x14ac:dyDescent="0.3">
      <c r="A1585" s="50"/>
    </row>
    <row r="1586" spans="1:1" x14ac:dyDescent="0.3">
      <c r="A1586" s="50"/>
    </row>
    <row r="1587" spans="1:1" x14ac:dyDescent="0.3">
      <c r="A1587" s="50"/>
    </row>
    <row r="1588" spans="1:1" x14ac:dyDescent="0.3">
      <c r="A1588" s="50"/>
    </row>
    <row r="1589" spans="1:1" x14ac:dyDescent="0.3">
      <c r="A1589" s="50"/>
    </row>
    <row r="1590" spans="1:1" x14ac:dyDescent="0.3">
      <c r="A1590" s="50"/>
    </row>
    <row r="1591" spans="1:1" x14ac:dyDescent="0.3">
      <c r="A1591" s="50"/>
    </row>
    <row r="1592" spans="1:1" x14ac:dyDescent="0.3">
      <c r="A1592" s="50"/>
    </row>
    <row r="1593" spans="1:1" x14ac:dyDescent="0.3">
      <c r="A1593" s="50"/>
    </row>
    <row r="1594" spans="1:1" x14ac:dyDescent="0.3">
      <c r="A1594" s="50"/>
    </row>
    <row r="1595" spans="1:1" x14ac:dyDescent="0.3">
      <c r="A1595" s="50"/>
    </row>
    <row r="1596" spans="1:1" x14ac:dyDescent="0.3">
      <c r="A1596" s="50"/>
    </row>
    <row r="1597" spans="1:1" x14ac:dyDescent="0.3">
      <c r="A1597" s="50"/>
    </row>
    <row r="1598" spans="1:1" x14ac:dyDescent="0.3">
      <c r="A1598" s="50"/>
    </row>
    <row r="1599" spans="1:1" x14ac:dyDescent="0.3">
      <c r="A1599" s="50"/>
    </row>
    <row r="1600" spans="1:1" x14ac:dyDescent="0.3">
      <c r="A1600" s="50"/>
    </row>
    <row r="1601" spans="1:1" x14ac:dyDescent="0.3">
      <c r="A1601" s="50"/>
    </row>
    <row r="1602" spans="1:1" x14ac:dyDescent="0.3">
      <c r="A1602" s="50"/>
    </row>
    <row r="1603" spans="1:1" x14ac:dyDescent="0.3">
      <c r="A1603" s="50"/>
    </row>
    <row r="1604" spans="1:1" x14ac:dyDescent="0.3">
      <c r="A1604" s="50"/>
    </row>
    <row r="1605" spans="1:1" x14ac:dyDescent="0.3">
      <c r="A1605" s="50"/>
    </row>
    <row r="1606" spans="1:1" x14ac:dyDescent="0.3">
      <c r="A1606" s="50"/>
    </row>
    <row r="1607" spans="1:1" x14ac:dyDescent="0.3">
      <c r="A1607" s="50"/>
    </row>
    <row r="1608" spans="1:1" x14ac:dyDescent="0.3">
      <c r="A1608" s="50"/>
    </row>
    <row r="1609" spans="1:1" x14ac:dyDescent="0.3">
      <c r="A1609" s="50"/>
    </row>
    <row r="1610" spans="1:1" x14ac:dyDescent="0.3">
      <c r="A1610" s="50"/>
    </row>
    <row r="1611" spans="1:1" x14ac:dyDescent="0.3">
      <c r="A1611" s="50"/>
    </row>
    <row r="1612" spans="1:1" x14ac:dyDescent="0.3">
      <c r="A1612" s="50"/>
    </row>
    <row r="1613" spans="1:1" x14ac:dyDescent="0.3">
      <c r="A1613" s="50"/>
    </row>
    <row r="1614" spans="1:1" x14ac:dyDescent="0.3">
      <c r="A1614" s="50"/>
    </row>
    <row r="1615" spans="1:1" x14ac:dyDescent="0.3">
      <c r="A1615" s="50"/>
    </row>
    <row r="1616" spans="1:1" x14ac:dyDescent="0.3">
      <c r="A1616" s="50"/>
    </row>
    <row r="1617" spans="1:1" x14ac:dyDescent="0.3">
      <c r="A1617" s="50"/>
    </row>
    <row r="1618" spans="1:1" x14ac:dyDescent="0.3">
      <c r="A1618" s="50"/>
    </row>
    <row r="1619" spans="1:1" x14ac:dyDescent="0.3">
      <c r="A1619" s="50"/>
    </row>
    <row r="1620" spans="1:1" x14ac:dyDescent="0.3">
      <c r="A1620" s="50"/>
    </row>
    <row r="1621" spans="1:1" x14ac:dyDescent="0.3">
      <c r="A1621" s="50"/>
    </row>
    <row r="1622" spans="1:1" x14ac:dyDescent="0.3">
      <c r="A1622" s="50"/>
    </row>
    <row r="1623" spans="1:1" x14ac:dyDescent="0.3">
      <c r="A1623" s="50"/>
    </row>
    <row r="1624" spans="1:1" x14ac:dyDescent="0.3">
      <c r="A1624" s="50"/>
    </row>
    <row r="1625" spans="1:1" x14ac:dyDescent="0.3">
      <c r="A1625" s="50"/>
    </row>
    <row r="1626" spans="1:1" x14ac:dyDescent="0.3">
      <c r="A1626" s="50"/>
    </row>
    <row r="1627" spans="1:1" x14ac:dyDescent="0.3">
      <c r="A1627" s="50"/>
    </row>
    <row r="1628" spans="1:1" x14ac:dyDescent="0.3">
      <c r="A1628" s="50"/>
    </row>
    <row r="1629" spans="1:1" x14ac:dyDescent="0.3">
      <c r="A1629" s="50"/>
    </row>
    <row r="1630" spans="1:1" x14ac:dyDescent="0.3">
      <c r="A1630" s="50"/>
    </row>
    <row r="1631" spans="1:1" x14ac:dyDescent="0.3">
      <c r="A1631" s="50"/>
    </row>
    <row r="1632" spans="1:1" x14ac:dyDescent="0.3">
      <c r="A1632" s="50"/>
    </row>
    <row r="1633" spans="1:1" x14ac:dyDescent="0.3">
      <c r="A1633" s="50"/>
    </row>
    <row r="1634" spans="1:1" x14ac:dyDescent="0.3">
      <c r="A1634" s="50"/>
    </row>
    <row r="1635" spans="1:1" x14ac:dyDescent="0.3">
      <c r="A1635" s="50"/>
    </row>
    <row r="1636" spans="1:1" x14ac:dyDescent="0.3">
      <c r="A1636" s="50"/>
    </row>
    <row r="1637" spans="1:1" x14ac:dyDescent="0.3">
      <c r="A1637" s="50"/>
    </row>
    <row r="1638" spans="1:1" x14ac:dyDescent="0.3">
      <c r="A1638" s="50"/>
    </row>
    <row r="1639" spans="1:1" x14ac:dyDescent="0.3">
      <c r="A1639" s="50"/>
    </row>
    <row r="1640" spans="1:1" x14ac:dyDescent="0.3">
      <c r="A1640" s="50"/>
    </row>
    <row r="1641" spans="1:1" x14ac:dyDescent="0.3">
      <c r="A1641" s="50"/>
    </row>
    <row r="1642" spans="1:1" x14ac:dyDescent="0.3">
      <c r="A1642" s="50"/>
    </row>
    <row r="1643" spans="1:1" x14ac:dyDescent="0.3">
      <c r="A1643" s="50"/>
    </row>
    <row r="1644" spans="1:1" x14ac:dyDescent="0.3">
      <c r="A1644" s="50"/>
    </row>
    <row r="1645" spans="1:1" x14ac:dyDescent="0.3">
      <c r="A1645" s="50"/>
    </row>
    <row r="1646" spans="1:1" x14ac:dyDescent="0.3">
      <c r="A1646" s="50"/>
    </row>
    <row r="1647" spans="1:1" x14ac:dyDescent="0.3">
      <c r="A1647" s="50"/>
    </row>
    <row r="1648" spans="1:1" x14ac:dyDescent="0.3">
      <c r="A1648" s="50"/>
    </row>
    <row r="1649" spans="1:1" x14ac:dyDescent="0.3">
      <c r="A1649" s="50"/>
    </row>
    <row r="1650" spans="1:1" x14ac:dyDescent="0.3">
      <c r="A1650" s="50"/>
    </row>
    <row r="1651" spans="1:1" x14ac:dyDescent="0.3">
      <c r="A1651" s="50"/>
    </row>
    <row r="1652" spans="1:1" x14ac:dyDescent="0.3">
      <c r="A1652" s="50"/>
    </row>
    <row r="1653" spans="1:1" x14ac:dyDescent="0.3">
      <c r="A1653" s="50"/>
    </row>
    <row r="1654" spans="1:1" x14ac:dyDescent="0.3">
      <c r="A1654" s="50"/>
    </row>
    <row r="1655" spans="1:1" x14ac:dyDescent="0.3">
      <c r="A1655" s="50"/>
    </row>
    <row r="1656" spans="1:1" x14ac:dyDescent="0.3">
      <c r="A1656" s="50"/>
    </row>
    <row r="1657" spans="1:1" x14ac:dyDescent="0.3">
      <c r="A1657" s="50"/>
    </row>
    <row r="1658" spans="1:1" x14ac:dyDescent="0.3">
      <c r="A1658" s="50"/>
    </row>
    <row r="1659" spans="1:1" x14ac:dyDescent="0.3">
      <c r="A1659" s="50"/>
    </row>
    <row r="1660" spans="1:1" x14ac:dyDescent="0.3">
      <c r="A1660" s="50"/>
    </row>
    <row r="1661" spans="1:1" x14ac:dyDescent="0.3">
      <c r="A1661" s="50"/>
    </row>
    <row r="1662" spans="1:1" x14ac:dyDescent="0.3">
      <c r="A1662" s="50"/>
    </row>
    <row r="1663" spans="1:1" x14ac:dyDescent="0.3">
      <c r="A1663" s="50"/>
    </row>
    <row r="1664" spans="1:1" x14ac:dyDescent="0.3">
      <c r="A1664" s="50"/>
    </row>
    <row r="1665" spans="1:1" x14ac:dyDescent="0.3">
      <c r="A1665" s="50"/>
    </row>
    <row r="1666" spans="1:1" x14ac:dyDescent="0.3">
      <c r="A1666" s="50"/>
    </row>
    <row r="1667" spans="1:1" x14ac:dyDescent="0.3">
      <c r="A1667" s="50"/>
    </row>
    <row r="1668" spans="1:1" x14ac:dyDescent="0.3">
      <c r="A1668" s="50"/>
    </row>
    <row r="1669" spans="1:1" x14ac:dyDescent="0.3">
      <c r="A1669" s="50"/>
    </row>
    <row r="1670" spans="1:1" x14ac:dyDescent="0.3">
      <c r="A1670" s="50"/>
    </row>
    <row r="1671" spans="1:1" x14ac:dyDescent="0.3">
      <c r="A1671" s="50"/>
    </row>
    <row r="1672" spans="1:1" x14ac:dyDescent="0.3">
      <c r="A1672" s="50"/>
    </row>
    <row r="1673" spans="1:1" x14ac:dyDescent="0.3">
      <c r="A1673" s="50"/>
    </row>
    <row r="1674" spans="1:1" x14ac:dyDescent="0.3">
      <c r="A1674" s="50"/>
    </row>
    <row r="1675" spans="1:1" x14ac:dyDescent="0.3">
      <c r="A1675" s="50"/>
    </row>
    <row r="1676" spans="1:1" x14ac:dyDescent="0.3">
      <c r="A1676" s="50"/>
    </row>
    <row r="1677" spans="1:1" x14ac:dyDescent="0.3">
      <c r="A1677" s="50"/>
    </row>
    <row r="1678" spans="1:1" x14ac:dyDescent="0.3">
      <c r="A1678" s="50"/>
    </row>
    <row r="1679" spans="1:1" x14ac:dyDescent="0.3">
      <c r="A1679" s="50"/>
    </row>
    <row r="1680" spans="1:1" x14ac:dyDescent="0.3">
      <c r="A1680" s="50"/>
    </row>
    <row r="1681" spans="1:1" x14ac:dyDescent="0.3">
      <c r="A1681" s="50"/>
    </row>
    <row r="1682" spans="1:1" x14ac:dyDescent="0.3">
      <c r="A1682" s="50"/>
    </row>
    <row r="1683" spans="1:1" x14ac:dyDescent="0.3">
      <c r="A1683" s="50"/>
    </row>
    <row r="1684" spans="1:1" x14ac:dyDescent="0.3">
      <c r="A1684" s="50"/>
    </row>
    <row r="1685" spans="1:1" x14ac:dyDescent="0.3">
      <c r="A1685" s="50"/>
    </row>
    <row r="1686" spans="1:1" x14ac:dyDescent="0.3">
      <c r="A1686" s="50"/>
    </row>
    <row r="1687" spans="1:1" x14ac:dyDescent="0.3">
      <c r="A1687" s="50"/>
    </row>
    <row r="1688" spans="1:1" x14ac:dyDescent="0.3">
      <c r="A1688" s="50"/>
    </row>
    <row r="1689" spans="1:1" x14ac:dyDescent="0.3">
      <c r="A1689" s="50"/>
    </row>
    <row r="1690" spans="1:1" x14ac:dyDescent="0.3">
      <c r="A1690" s="50"/>
    </row>
    <row r="1691" spans="1:1" x14ac:dyDescent="0.3">
      <c r="A1691" s="50"/>
    </row>
    <row r="1692" spans="1:1" x14ac:dyDescent="0.3">
      <c r="A1692" s="50"/>
    </row>
    <row r="1693" spans="1:1" x14ac:dyDescent="0.3">
      <c r="A1693" s="50"/>
    </row>
    <row r="1694" spans="1:1" x14ac:dyDescent="0.3">
      <c r="A1694" s="50"/>
    </row>
    <row r="1695" spans="1:1" x14ac:dyDescent="0.3">
      <c r="A1695" s="50"/>
    </row>
    <row r="1696" spans="1:1" x14ac:dyDescent="0.3">
      <c r="A1696" s="50"/>
    </row>
    <row r="1697" spans="1:1" x14ac:dyDescent="0.3">
      <c r="A1697" s="50"/>
    </row>
    <row r="1698" spans="1:1" x14ac:dyDescent="0.3">
      <c r="A1698" s="50"/>
    </row>
    <row r="1699" spans="1:1" x14ac:dyDescent="0.3">
      <c r="A1699" s="50"/>
    </row>
    <row r="1700" spans="1:1" x14ac:dyDescent="0.3">
      <c r="A1700" s="50"/>
    </row>
    <row r="1701" spans="1:1" x14ac:dyDescent="0.3">
      <c r="A1701" s="50"/>
    </row>
    <row r="1702" spans="1:1" x14ac:dyDescent="0.3">
      <c r="A1702" s="50"/>
    </row>
    <row r="1703" spans="1:1" x14ac:dyDescent="0.3">
      <c r="A1703" s="50"/>
    </row>
    <row r="1704" spans="1:1" x14ac:dyDescent="0.3">
      <c r="A1704" s="50"/>
    </row>
    <row r="1705" spans="1:1" x14ac:dyDescent="0.3">
      <c r="A1705" s="50"/>
    </row>
    <row r="1706" spans="1:1" x14ac:dyDescent="0.3">
      <c r="A1706" s="50"/>
    </row>
    <row r="1707" spans="1:1" x14ac:dyDescent="0.3">
      <c r="A1707" s="50"/>
    </row>
    <row r="1708" spans="1:1" x14ac:dyDescent="0.3">
      <c r="A1708" s="50"/>
    </row>
    <row r="1709" spans="1:1" x14ac:dyDescent="0.3">
      <c r="A1709" s="50"/>
    </row>
    <row r="1710" spans="1:1" x14ac:dyDescent="0.3">
      <c r="A1710" s="50"/>
    </row>
    <row r="1711" spans="1:1" x14ac:dyDescent="0.3">
      <c r="A1711" s="50"/>
    </row>
    <row r="1712" spans="1:1" x14ac:dyDescent="0.3">
      <c r="A1712" s="50"/>
    </row>
    <row r="1713" spans="1:1" x14ac:dyDescent="0.3">
      <c r="A1713" s="50"/>
    </row>
    <row r="1714" spans="1:1" x14ac:dyDescent="0.3">
      <c r="A1714" s="50"/>
    </row>
    <row r="1715" spans="1:1" x14ac:dyDescent="0.3">
      <c r="A1715" s="50"/>
    </row>
    <row r="1716" spans="1:1" x14ac:dyDescent="0.3">
      <c r="A1716" s="50"/>
    </row>
    <row r="1717" spans="1:1" x14ac:dyDescent="0.3">
      <c r="A1717" s="50"/>
    </row>
    <row r="1718" spans="1:1" x14ac:dyDescent="0.3">
      <c r="A1718" s="50"/>
    </row>
    <row r="1719" spans="1:1" x14ac:dyDescent="0.3">
      <c r="A1719" s="50"/>
    </row>
    <row r="1720" spans="1:1" x14ac:dyDescent="0.3">
      <c r="A1720" s="50"/>
    </row>
    <row r="1721" spans="1:1" x14ac:dyDescent="0.3">
      <c r="A1721" s="50"/>
    </row>
    <row r="1722" spans="1:1" x14ac:dyDescent="0.3">
      <c r="A1722" s="50"/>
    </row>
    <row r="1723" spans="1:1" x14ac:dyDescent="0.3">
      <c r="A1723" s="50"/>
    </row>
    <row r="1724" spans="1:1" x14ac:dyDescent="0.3">
      <c r="A1724" s="50"/>
    </row>
    <row r="1725" spans="1:1" x14ac:dyDescent="0.3">
      <c r="A1725" s="50"/>
    </row>
    <row r="1726" spans="1:1" x14ac:dyDescent="0.3">
      <c r="A1726" s="50"/>
    </row>
    <row r="1727" spans="1:1" x14ac:dyDescent="0.3">
      <c r="A1727" s="50"/>
    </row>
    <row r="1728" spans="1:1" x14ac:dyDescent="0.3">
      <c r="A1728" s="50"/>
    </row>
    <row r="1729" spans="1:1" x14ac:dyDescent="0.3">
      <c r="A1729" s="50"/>
    </row>
    <row r="1730" spans="1:1" x14ac:dyDescent="0.3">
      <c r="A1730" s="50"/>
    </row>
    <row r="1731" spans="1:1" x14ac:dyDescent="0.3">
      <c r="A1731" s="50"/>
    </row>
    <row r="1732" spans="1:1" x14ac:dyDescent="0.3">
      <c r="A1732" s="50"/>
    </row>
    <row r="1733" spans="1:1" x14ac:dyDescent="0.3">
      <c r="A1733" s="50"/>
    </row>
    <row r="1734" spans="1:1" x14ac:dyDescent="0.3">
      <c r="A1734" s="50"/>
    </row>
    <row r="1735" spans="1:1" x14ac:dyDescent="0.3">
      <c r="A1735" s="50"/>
    </row>
    <row r="1736" spans="1:1" x14ac:dyDescent="0.3">
      <c r="A1736" s="50"/>
    </row>
    <row r="1737" spans="1:1" x14ac:dyDescent="0.3">
      <c r="A1737" s="50"/>
    </row>
    <row r="1738" spans="1:1" x14ac:dyDescent="0.3">
      <c r="A1738" s="50"/>
    </row>
    <row r="1739" spans="1:1" x14ac:dyDescent="0.3">
      <c r="A1739" s="50"/>
    </row>
    <row r="1740" spans="1:1" x14ac:dyDescent="0.3">
      <c r="A1740" s="50"/>
    </row>
    <row r="1741" spans="1:1" x14ac:dyDescent="0.3">
      <c r="A1741" s="50"/>
    </row>
    <row r="1742" spans="1:1" x14ac:dyDescent="0.3">
      <c r="A1742" s="50"/>
    </row>
    <row r="1743" spans="1:1" x14ac:dyDescent="0.3">
      <c r="A1743" s="50"/>
    </row>
    <row r="1744" spans="1:1" x14ac:dyDescent="0.3">
      <c r="A1744" s="50"/>
    </row>
    <row r="1745" spans="1:1" x14ac:dyDescent="0.3">
      <c r="A1745" s="50"/>
    </row>
    <row r="1746" spans="1:1" x14ac:dyDescent="0.3">
      <c r="A1746" s="50"/>
    </row>
    <row r="1747" spans="1:1" x14ac:dyDescent="0.3">
      <c r="A1747" s="50"/>
    </row>
    <row r="1748" spans="1:1" x14ac:dyDescent="0.3">
      <c r="A1748" s="50"/>
    </row>
    <row r="1749" spans="1:1" x14ac:dyDescent="0.3">
      <c r="A1749" s="50"/>
    </row>
    <row r="1750" spans="1:1" x14ac:dyDescent="0.3">
      <c r="A1750" s="50"/>
    </row>
    <row r="1751" spans="1:1" x14ac:dyDescent="0.3">
      <c r="A1751" s="50"/>
    </row>
    <row r="1752" spans="1:1" x14ac:dyDescent="0.3">
      <c r="A1752" s="50"/>
    </row>
    <row r="1753" spans="1:1" x14ac:dyDescent="0.3">
      <c r="A1753" s="50"/>
    </row>
    <row r="1754" spans="1:1" x14ac:dyDescent="0.3">
      <c r="A1754" s="50"/>
    </row>
    <row r="1755" spans="1:1" x14ac:dyDescent="0.3">
      <c r="A1755" s="50"/>
    </row>
    <row r="1756" spans="1:1" x14ac:dyDescent="0.3">
      <c r="A1756" s="50"/>
    </row>
    <row r="1757" spans="1:1" x14ac:dyDescent="0.3">
      <c r="A1757" s="50"/>
    </row>
    <row r="1758" spans="1:1" x14ac:dyDescent="0.3">
      <c r="A1758" s="50"/>
    </row>
    <row r="1759" spans="1:1" x14ac:dyDescent="0.3">
      <c r="A1759" s="50"/>
    </row>
    <row r="1760" spans="1:1" x14ac:dyDescent="0.3">
      <c r="A1760" s="50"/>
    </row>
    <row r="1761" spans="1:1" x14ac:dyDescent="0.3">
      <c r="A1761" s="50"/>
    </row>
    <row r="1762" spans="1:1" x14ac:dyDescent="0.3">
      <c r="A1762" s="50"/>
    </row>
    <row r="1763" spans="1:1" x14ac:dyDescent="0.3">
      <c r="A1763" s="50"/>
    </row>
    <row r="1764" spans="1:1" x14ac:dyDescent="0.3">
      <c r="A1764" s="50"/>
    </row>
    <row r="1765" spans="1:1" x14ac:dyDescent="0.3">
      <c r="A1765" s="50"/>
    </row>
    <row r="1766" spans="1:1" x14ac:dyDescent="0.3">
      <c r="A1766" s="50"/>
    </row>
    <row r="1767" spans="1:1" x14ac:dyDescent="0.3">
      <c r="A1767" s="50"/>
    </row>
    <row r="1768" spans="1:1" x14ac:dyDescent="0.3">
      <c r="A1768" s="50"/>
    </row>
    <row r="1769" spans="1:1" x14ac:dyDescent="0.3">
      <c r="A1769" s="50"/>
    </row>
    <row r="1770" spans="1:1" x14ac:dyDescent="0.3">
      <c r="A1770" s="50"/>
    </row>
    <row r="1771" spans="1:1" x14ac:dyDescent="0.3">
      <c r="A1771" s="50"/>
    </row>
    <row r="1772" spans="1:1" x14ac:dyDescent="0.3">
      <c r="A1772" s="50"/>
    </row>
    <row r="1773" spans="1:1" x14ac:dyDescent="0.3">
      <c r="A1773" s="50"/>
    </row>
    <row r="1774" spans="1:1" x14ac:dyDescent="0.3">
      <c r="A1774" s="50"/>
    </row>
    <row r="1775" spans="1:1" x14ac:dyDescent="0.3">
      <c r="A1775" s="50"/>
    </row>
    <row r="1776" spans="1:1" x14ac:dyDescent="0.3">
      <c r="A1776" s="50"/>
    </row>
    <row r="1777" spans="1:1" x14ac:dyDescent="0.3">
      <c r="A1777" s="50"/>
    </row>
    <row r="1778" spans="1:1" x14ac:dyDescent="0.3">
      <c r="A1778" s="50"/>
    </row>
    <row r="1779" spans="1:1" x14ac:dyDescent="0.3">
      <c r="A1779" s="50"/>
    </row>
    <row r="1780" spans="1:1" x14ac:dyDescent="0.3">
      <c r="A1780" s="50"/>
    </row>
    <row r="1781" spans="1:1" x14ac:dyDescent="0.3">
      <c r="A1781" s="50"/>
    </row>
    <row r="1782" spans="1:1" x14ac:dyDescent="0.3">
      <c r="A1782" s="50"/>
    </row>
    <row r="1783" spans="1:1" x14ac:dyDescent="0.3">
      <c r="A1783" s="50"/>
    </row>
    <row r="1784" spans="1:1" x14ac:dyDescent="0.3">
      <c r="A1784" s="50"/>
    </row>
    <row r="1785" spans="1:1" x14ac:dyDescent="0.3">
      <c r="A1785" s="50"/>
    </row>
    <row r="1786" spans="1:1" x14ac:dyDescent="0.3">
      <c r="A1786" s="50"/>
    </row>
    <row r="1787" spans="1:1" x14ac:dyDescent="0.3">
      <c r="A1787" s="50"/>
    </row>
    <row r="1788" spans="1:1" x14ac:dyDescent="0.3">
      <c r="A1788" s="50"/>
    </row>
    <row r="1789" spans="1:1" x14ac:dyDescent="0.3">
      <c r="A1789" s="50"/>
    </row>
    <row r="1790" spans="1:1" x14ac:dyDescent="0.3">
      <c r="A1790" s="50"/>
    </row>
    <row r="1791" spans="1:1" x14ac:dyDescent="0.3">
      <c r="A1791" s="50"/>
    </row>
    <row r="1792" spans="1:1" x14ac:dyDescent="0.3">
      <c r="A1792" s="50"/>
    </row>
    <row r="1793" spans="1:1" x14ac:dyDescent="0.3">
      <c r="A1793" s="50"/>
    </row>
    <row r="1794" spans="1:1" x14ac:dyDescent="0.3">
      <c r="A1794" s="50"/>
    </row>
    <row r="1795" spans="1:1" x14ac:dyDescent="0.3">
      <c r="A1795" s="50"/>
    </row>
    <row r="1796" spans="1:1" x14ac:dyDescent="0.3">
      <c r="A1796" s="50"/>
    </row>
    <row r="1797" spans="1:1" x14ac:dyDescent="0.3">
      <c r="A1797" s="50"/>
    </row>
    <row r="1798" spans="1:1" x14ac:dyDescent="0.3">
      <c r="A1798" s="50"/>
    </row>
    <row r="1799" spans="1:1" x14ac:dyDescent="0.3">
      <c r="A1799" s="50"/>
    </row>
    <row r="1800" spans="1:1" x14ac:dyDescent="0.3">
      <c r="A1800" s="50"/>
    </row>
    <row r="1801" spans="1:1" x14ac:dyDescent="0.3">
      <c r="A1801" s="50"/>
    </row>
    <row r="1802" spans="1:1" x14ac:dyDescent="0.3">
      <c r="A1802" s="50"/>
    </row>
    <row r="1803" spans="1:1" x14ac:dyDescent="0.3">
      <c r="A1803" s="50"/>
    </row>
    <row r="1804" spans="1:1" x14ac:dyDescent="0.3">
      <c r="A1804" s="50"/>
    </row>
    <row r="1805" spans="1:1" x14ac:dyDescent="0.3">
      <c r="A1805" s="50"/>
    </row>
    <row r="1806" spans="1:1" x14ac:dyDescent="0.3">
      <c r="A1806" s="50"/>
    </row>
    <row r="1807" spans="1:1" x14ac:dyDescent="0.3">
      <c r="A1807" s="50"/>
    </row>
    <row r="1808" spans="1:1" x14ac:dyDescent="0.3">
      <c r="A1808" s="50"/>
    </row>
    <row r="1809" spans="1:1" x14ac:dyDescent="0.3">
      <c r="A1809" s="50"/>
    </row>
    <row r="1810" spans="1:1" x14ac:dyDescent="0.3">
      <c r="A1810" s="50"/>
    </row>
    <row r="1811" spans="1:1" x14ac:dyDescent="0.3">
      <c r="A1811" s="50"/>
    </row>
    <row r="1812" spans="1:1" x14ac:dyDescent="0.3">
      <c r="A1812" s="50"/>
    </row>
    <row r="1813" spans="1:1" x14ac:dyDescent="0.3">
      <c r="A1813" s="50"/>
    </row>
    <row r="1814" spans="1:1" x14ac:dyDescent="0.3">
      <c r="A1814" s="50"/>
    </row>
    <row r="1815" spans="1:1" x14ac:dyDescent="0.3">
      <c r="A1815" s="50"/>
    </row>
    <row r="1816" spans="1:1" x14ac:dyDescent="0.3">
      <c r="A1816" s="50"/>
    </row>
    <row r="1817" spans="1:1" x14ac:dyDescent="0.3">
      <c r="A1817" s="50"/>
    </row>
    <row r="1818" spans="1:1" x14ac:dyDescent="0.3">
      <c r="A1818" s="50"/>
    </row>
    <row r="1819" spans="1:1" x14ac:dyDescent="0.3">
      <c r="A1819" s="50"/>
    </row>
    <row r="1820" spans="1:1" x14ac:dyDescent="0.3">
      <c r="A1820" s="50"/>
    </row>
    <row r="1821" spans="1:1" x14ac:dyDescent="0.3">
      <c r="A1821" s="50"/>
    </row>
    <row r="1822" spans="1:1" x14ac:dyDescent="0.3">
      <c r="A1822" s="50"/>
    </row>
    <row r="1823" spans="1:1" x14ac:dyDescent="0.3">
      <c r="A1823" s="50"/>
    </row>
    <row r="1824" spans="1:1" x14ac:dyDescent="0.3">
      <c r="A1824" s="50"/>
    </row>
    <row r="1825" spans="1:1" x14ac:dyDescent="0.3">
      <c r="A1825" s="50"/>
    </row>
    <row r="1826" spans="1:1" x14ac:dyDescent="0.3">
      <c r="A1826" s="50"/>
    </row>
    <row r="1827" spans="1:1" x14ac:dyDescent="0.3">
      <c r="A1827" s="50"/>
    </row>
    <row r="1828" spans="1:1" x14ac:dyDescent="0.3">
      <c r="A1828" s="50"/>
    </row>
    <row r="1829" spans="1:1" x14ac:dyDescent="0.3">
      <c r="A1829" s="50"/>
    </row>
    <row r="1830" spans="1:1" x14ac:dyDescent="0.3">
      <c r="A1830" s="50"/>
    </row>
    <row r="1831" spans="1:1" x14ac:dyDescent="0.3">
      <c r="A1831" s="50"/>
    </row>
    <row r="1832" spans="1:1" x14ac:dyDescent="0.3">
      <c r="A1832" s="50"/>
    </row>
    <row r="1833" spans="1:1" x14ac:dyDescent="0.3">
      <c r="A1833" s="50"/>
    </row>
    <row r="1834" spans="1:1" x14ac:dyDescent="0.3">
      <c r="A1834" s="50"/>
    </row>
    <row r="1835" spans="1:1" x14ac:dyDescent="0.3">
      <c r="A1835" s="50"/>
    </row>
    <row r="1836" spans="1:1" x14ac:dyDescent="0.3">
      <c r="A1836" s="50"/>
    </row>
    <row r="1837" spans="1:1" x14ac:dyDescent="0.3">
      <c r="A1837" s="50"/>
    </row>
    <row r="1838" spans="1:1" x14ac:dyDescent="0.3">
      <c r="A1838" s="50"/>
    </row>
    <row r="1839" spans="1:1" x14ac:dyDescent="0.3">
      <c r="A1839" s="50"/>
    </row>
    <row r="1840" spans="1:1" x14ac:dyDescent="0.3">
      <c r="A1840" s="50"/>
    </row>
    <row r="1841" spans="1:1" x14ac:dyDescent="0.3">
      <c r="A1841" s="50"/>
    </row>
    <row r="1842" spans="1:1" x14ac:dyDescent="0.3">
      <c r="A1842" s="50"/>
    </row>
    <row r="1843" spans="1:1" x14ac:dyDescent="0.3">
      <c r="A1843" s="50"/>
    </row>
    <row r="1844" spans="1:1" x14ac:dyDescent="0.3">
      <c r="A1844" s="50"/>
    </row>
    <row r="1845" spans="1:1" x14ac:dyDescent="0.3">
      <c r="A1845" s="50"/>
    </row>
    <row r="1846" spans="1:1" x14ac:dyDescent="0.3">
      <c r="A1846" s="50"/>
    </row>
    <row r="1847" spans="1:1" x14ac:dyDescent="0.3">
      <c r="A1847" s="50"/>
    </row>
    <row r="1848" spans="1:1" x14ac:dyDescent="0.3">
      <c r="A1848" s="50"/>
    </row>
    <row r="1849" spans="1:1" x14ac:dyDescent="0.3">
      <c r="A1849" s="50"/>
    </row>
    <row r="1850" spans="1:1" x14ac:dyDescent="0.3">
      <c r="A1850" s="50"/>
    </row>
    <row r="1851" spans="1:1" x14ac:dyDescent="0.3">
      <c r="A1851" s="50"/>
    </row>
    <row r="1852" spans="1:1" x14ac:dyDescent="0.3">
      <c r="A1852" s="50"/>
    </row>
    <row r="1853" spans="1:1" x14ac:dyDescent="0.3">
      <c r="A1853" s="50"/>
    </row>
    <row r="1854" spans="1:1" x14ac:dyDescent="0.3">
      <c r="A1854" s="50"/>
    </row>
    <row r="1855" spans="1:1" x14ac:dyDescent="0.3">
      <c r="A1855" s="50"/>
    </row>
    <row r="1856" spans="1:1" x14ac:dyDescent="0.3">
      <c r="A1856" s="50"/>
    </row>
    <row r="1857" spans="1:1" x14ac:dyDescent="0.3">
      <c r="A1857" s="50"/>
    </row>
    <row r="1858" spans="1:1" x14ac:dyDescent="0.3">
      <c r="A1858" s="50"/>
    </row>
    <row r="1859" spans="1:1" x14ac:dyDescent="0.3">
      <c r="A1859" s="50"/>
    </row>
    <row r="1860" spans="1:1" x14ac:dyDescent="0.3">
      <c r="A1860" s="50"/>
    </row>
    <row r="1861" spans="1:1" x14ac:dyDescent="0.3">
      <c r="A1861" s="50"/>
    </row>
    <row r="1862" spans="1:1" x14ac:dyDescent="0.3">
      <c r="A1862" s="50"/>
    </row>
    <row r="1863" spans="1:1" x14ac:dyDescent="0.3">
      <c r="A1863" s="50"/>
    </row>
    <row r="1864" spans="1:1" x14ac:dyDescent="0.3">
      <c r="A1864" s="50"/>
    </row>
    <row r="1865" spans="1:1" x14ac:dyDescent="0.3">
      <c r="A1865" s="50"/>
    </row>
    <row r="1866" spans="1:1" x14ac:dyDescent="0.3">
      <c r="A1866" s="50"/>
    </row>
    <row r="1867" spans="1:1" x14ac:dyDescent="0.3">
      <c r="A1867" s="50"/>
    </row>
    <row r="1868" spans="1:1" x14ac:dyDescent="0.3">
      <c r="A1868" s="50"/>
    </row>
    <row r="1869" spans="1:1" x14ac:dyDescent="0.3">
      <c r="A1869" s="50"/>
    </row>
    <row r="1870" spans="1:1" x14ac:dyDescent="0.3">
      <c r="A1870" s="50"/>
    </row>
    <row r="1871" spans="1:1" x14ac:dyDescent="0.3">
      <c r="A1871" s="50"/>
    </row>
    <row r="1872" spans="1:1" x14ac:dyDescent="0.3">
      <c r="A1872" s="50"/>
    </row>
    <row r="1873" spans="1:1" x14ac:dyDescent="0.3">
      <c r="A1873" s="50"/>
    </row>
    <row r="1874" spans="1:1" x14ac:dyDescent="0.3">
      <c r="A1874" s="50"/>
    </row>
    <row r="1875" spans="1:1" x14ac:dyDescent="0.3">
      <c r="A1875" s="50"/>
    </row>
    <row r="1876" spans="1:1" x14ac:dyDescent="0.3">
      <c r="A1876" s="50"/>
    </row>
    <row r="1877" spans="1:1" x14ac:dyDescent="0.3">
      <c r="A1877" s="50"/>
    </row>
    <row r="1878" spans="1:1" x14ac:dyDescent="0.3">
      <c r="A1878" s="50"/>
    </row>
    <row r="1879" spans="1:1" x14ac:dyDescent="0.3">
      <c r="A1879" s="50"/>
    </row>
    <row r="1880" spans="1:1" x14ac:dyDescent="0.3">
      <c r="A1880" s="50"/>
    </row>
    <row r="1881" spans="1:1" x14ac:dyDescent="0.3">
      <c r="A1881" s="50"/>
    </row>
    <row r="1882" spans="1:1" x14ac:dyDescent="0.3">
      <c r="A1882" s="50"/>
    </row>
    <row r="1883" spans="1:1" x14ac:dyDescent="0.3">
      <c r="A1883" s="50"/>
    </row>
    <row r="1884" spans="1:1" x14ac:dyDescent="0.3">
      <c r="A1884" s="50"/>
    </row>
    <row r="1885" spans="1:1" x14ac:dyDescent="0.3">
      <c r="A1885" s="50"/>
    </row>
    <row r="1886" spans="1:1" x14ac:dyDescent="0.3">
      <c r="A1886" s="50"/>
    </row>
    <row r="1887" spans="1:1" x14ac:dyDescent="0.3">
      <c r="A1887" s="50"/>
    </row>
    <row r="1888" spans="1:1" x14ac:dyDescent="0.3">
      <c r="A1888" s="50"/>
    </row>
    <row r="1889" spans="1:1" x14ac:dyDescent="0.3">
      <c r="A1889" s="50"/>
    </row>
    <row r="1890" spans="1:1" x14ac:dyDescent="0.3">
      <c r="A1890" s="50"/>
    </row>
    <row r="1891" spans="1:1" x14ac:dyDescent="0.3">
      <c r="A1891" s="50"/>
    </row>
    <row r="1892" spans="1:1" x14ac:dyDescent="0.3">
      <c r="A1892" s="50"/>
    </row>
    <row r="1893" spans="1:1" x14ac:dyDescent="0.3">
      <c r="A1893" s="50"/>
    </row>
    <row r="1894" spans="1:1" x14ac:dyDescent="0.3">
      <c r="A1894" s="50"/>
    </row>
    <row r="1895" spans="1:1" x14ac:dyDescent="0.3">
      <c r="A1895" s="50"/>
    </row>
    <row r="1896" spans="1:1" x14ac:dyDescent="0.3">
      <c r="A1896" s="50"/>
    </row>
    <row r="1897" spans="1:1" x14ac:dyDescent="0.3">
      <c r="A1897" s="50"/>
    </row>
    <row r="1898" spans="1:1" x14ac:dyDescent="0.3">
      <c r="A1898" s="50"/>
    </row>
    <row r="1899" spans="1:1" x14ac:dyDescent="0.3">
      <c r="A1899" s="50"/>
    </row>
    <row r="1900" spans="1:1" x14ac:dyDescent="0.3">
      <c r="A1900" s="50"/>
    </row>
    <row r="1901" spans="1:1" x14ac:dyDescent="0.3">
      <c r="A1901" s="50"/>
    </row>
    <row r="1902" spans="1:1" x14ac:dyDescent="0.3">
      <c r="A1902" s="50"/>
    </row>
    <row r="1903" spans="1:1" x14ac:dyDescent="0.3">
      <c r="A1903" s="50"/>
    </row>
    <row r="1904" spans="1:1" x14ac:dyDescent="0.3">
      <c r="A1904" s="50"/>
    </row>
    <row r="1905" spans="1:1" x14ac:dyDescent="0.3">
      <c r="A1905" s="50"/>
    </row>
    <row r="1906" spans="1:1" x14ac:dyDescent="0.3">
      <c r="A1906" s="50"/>
    </row>
    <row r="1907" spans="1:1" x14ac:dyDescent="0.3">
      <c r="A1907" s="50"/>
    </row>
    <row r="1908" spans="1:1" x14ac:dyDescent="0.3">
      <c r="A1908" s="50"/>
    </row>
    <row r="1909" spans="1:1" x14ac:dyDescent="0.3">
      <c r="A1909" s="50"/>
    </row>
    <row r="1910" spans="1:1" x14ac:dyDescent="0.3">
      <c r="A1910" s="50"/>
    </row>
    <row r="1911" spans="1:1" x14ac:dyDescent="0.3">
      <c r="A1911" s="50"/>
    </row>
    <row r="1912" spans="1:1" x14ac:dyDescent="0.3">
      <c r="A1912" s="50"/>
    </row>
    <row r="1913" spans="1:1" x14ac:dyDescent="0.3">
      <c r="A1913" s="50"/>
    </row>
    <row r="1914" spans="1:1" x14ac:dyDescent="0.3">
      <c r="A1914" s="50"/>
    </row>
    <row r="1915" spans="1:1" x14ac:dyDescent="0.3">
      <c r="A1915" s="50"/>
    </row>
    <row r="1916" spans="1:1" x14ac:dyDescent="0.3">
      <c r="A1916" s="50"/>
    </row>
    <row r="1917" spans="1:1" x14ac:dyDescent="0.3">
      <c r="A1917" s="50"/>
    </row>
    <row r="1918" spans="1:1" x14ac:dyDescent="0.3">
      <c r="A1918" s="50"/>
    </row>
    <row r="1919" spans="1:1" x14ac:dyDescent="0.3">
      <c r="A1919" s="50"/>
    </row>
    <row r="1920" spans="1:1" x14ac:dyDescent="0.3">
      <c r="A1920" s="50"/>
    </row>
    <row r="1921" spans="1:1" x14ac:dyDescent="0.3">
      <c r="A1921" s="50"/>
    </row>
    <row r="1922" spans="1:1" x14ac:dyDescent="0.3">
      <c r="A1922" s="50"/>
    </row>
    <row r="1923" spans="1:1" x14ac:dyDescent="0.3">
      <c r="A1923" s="50"/>
    </row>
    <row r="1924" spans="1:1" x14ac:dyDescent="0.3">
      <c r="A1924" s="50"/>
    </row>
    <row r="1925" spans="1:1" x14ac:dyDescent="0.3">
      <c r="A1925" s="50"/>
    </row>
    <row r="1926" spans="1:1" x14ac:dyDescent="0.3">
      <c r="A1926" s="50"/>
    </row>
    <row r="1927" spans="1:1" x14ac:dyDescent="0.3">
      <c r="A1927" s="50"/>
    </row>
    <row r="1928" spans="1:1" x14ac:dyDescent="0.3">
      <c r="A1928" s="50"/>
    </row>
    <row r="1929" spans="1:1" x14ac:dyDescent="0.3">
      <c r="A1929" s="50"/>
    </row>
    <row r="1930" spans="1:1" x14ac:dyDescent="0.3">
      <c r="A1930" s="50"/>
    </row>
    <row r="1931" spans="1:1" x14ac:dyDescent="0.3">
      <c r="A1931" s="50"/>
    </row>
    <row r="1932" spans="1:1" x14ac:dyDescent="0.3">
      <c r="A1932" s="50"/>
    </row>
    <row r="1933" spans="1:1" x14ac:dyDescent="0.3">
      <c r="A1933" s="50"/>
    </row>
    <row r="1934" spans="1:1" x14ac:dyDescent="0.3">
      <c r="A1934" s="50"/>
    </row>
    <row r="1935" spans="1:1" x14ac:dyDescent="0.3">
      <c r="A1935" s="50"/>
    </row>
    <row r="1936" spans="1:1" x14ac:dyDescent="0.3">
      <c r="A1936" s="50"/>
    </row>
    <row r="1937" spans="1:1" x14ac:dyDescent="0.3">
      <c r="A1937" s="50"/>
    </row>
    <row r="1938" spans="1:1" x14ac:dyDescent="0.3">
      <c r="A1938" s="50"/>
    </row>
    <row r="1939" spans="1:1" x14ac:dyDescent="0.3">
      <c r="A1939" s="50"/>
    </row>
    <row r="1940" spans="1:1" x14ac:dyDescent="0.3">
      <c r="A1940" s="50"/>
    </row>
    <row r="1941" spans="1:1" x14ac:dyDescent="0.3">
      <c r="A1941" s="50"/>
    </row>
    <row r="1942" spans="1:1" x14ac:dyDescent="0.3">
      <c r="A1942" s="50"/>
    </row>
    <row r="1943" spans="1:1" x14ac:dyDescent="0.3">
      <c r="A1943" s="50"/>
    </row>
    <row r="1944" spans="1:1" x14ac:dyDescent="0.3">
      <c r="A1944" s="50"/>
    </row>
    <row r="1945" spans="1:1" x14ac:dyDescent="0.3">
      <c r="A1945" s="50"/>
    </row>
    <row r="1946" spans="1:1" x14ac:dyDescent="0.3">
      <c r="A1946" s="50"/>
    </row>
    <row r="1947" spans="1:1" x14ac:dyDescent="0.3">
      <c r="A1947" s="50"/>
    </row>
    <row r="1948" spans="1:1" x14ac:dyDescent="0.3">
      <c r="A1948" s="50"/>
    </row>
    <row r="1949" spans="1:1" x14ac:dyDescent="0.3">
      <c r="A1949" s="50"/>
    </row>
    <row r="1950" spans="1:1" x14ac:dyDescent="0.3">
      <c r="A1950" s="50"/>
    </row>
    <row r="1951" spans="1:1" x14ac:dyDescent="0.3">
      <c r="A1951" s="50"/>
    </row>
    <row r="1952" spans="1:1" x14ac:dyDescent="0.3">
      <c r="A1952" s="50"/>
    </row>
    <row r="1953" spans="1:1" x14ac:dyDescent="0.3">
      <c r="A1953" s="50"/>
    </row>
    <row r="1954" spans="1:1" x14ac:dyDescent="0.3">
      <c r="A1954" s="50"/>
    </row>
    <row r="1955" spans="1:1" x14ac:dyDescent="0.3">
      <c r="A1955" s="50"/>
    </row>
    <row r="1956" spans="1:1" x14ac:dyDescent="0.3">
      <c r="A1956" s="50"/>
    </row>
    <row r="1957" spans="1:1" x14ac:dyDescent="0.3">
      <c r="A1957" s="50"/>
    </row>
    <row r="1958" spans="1:1" x14ac:dyDescent="0.3">
      <c r="A1958" s="50"/>
    </row>
    <row r="1959" spans="1:1" x14ac:dyDescent="0.3">
      <c r="A1959" s="50"/>
    </row>
    <row r="1960" spans="1:1" x14ac:dyDescent="0.3">
      <c r="A1960" s="50"/>
    </row>
    <row r="1961" spans="1:1" x14ac:dyDescent="0.3">
      <c r="A1961" s="50"/>
    </row>
    <row r="1962" spans="1:1" x14ac:dyDescent="0.3">
      <c r="A1962" s="50"/>
    </row>
    <row r="1963" spans="1:1" x14ac:dyDescent="0.3">
      <c r="A1963" s="50"/>
    </row>
    <row r="1964" spans="1:1" x14ac:dyDescent="0.3">
      <c r="A1964" s="50"/>
    </row>
    <row r="1965" spans="1:1" x14ac:dyDescent="0.3">
      <c r="A1965" s="50"/>
    </row>
    <row r="1966" spans="1:1" x14ac:dyDescent="0.3">
      <c r="A1966" s="50"/>
    </row>
    <row r="1967" spans="1:1" x14ac:dyDescent="0.3">
      <c r="A1967" s="50"/>
    </row>
    <row r="1968" spans="1:1" x14ac:dyDescent="0.3">
      <c r="A1968" s="50"/>
    </row>
    <row r="1969" spans="1:1" x14ac:dyDescent="0.3">
      <c r="A1969" s="50"/>
    </row>
    <row r="1970" spans="1:1" x14ac:dyDescent="0.3">
      <c r="A1970" s="50"/>
    </row>
    <row r="1971" spans="1:1" x14ac:dyDescent="0.3">
      <c r="A1971" s="50"/>
    </row>
    <row r="1972" spans="1:1" x14ac:dyDescent="0.3">
      <c r="A1972" s="50"/>
    </row>
    <row r="1973" spans="1:1" x14ac:dyDescent="0.3">
      <c r="A1973" s="50"/>
    </row>
    <row r="1974" spans="1:1" x14ac:dyDescent="0.3">
      <c r="A1974" s="50"/>
    </row>
    <row r="1975" spans="1:1" x14ac:dyDescent="0.3">
      <c r="A1975" s="50"/>
    </row>
    <row r="1976" spans="1:1" x14ac:dyDescent="0.3">
      <c r="A1976" s="50"/>
    </row>
    <row r="1977" spans="1:1" x14ac:dyDescent="0.3">
      <c r="A1977" s="50"/>
    </row>
    <row r="1978" spans="1:1" x14ac:dyDescent="0.3">
      <c r="A1978" s="50"/>
    </row>
    <row r="1979" spans="1:1" x14ac:dyDescent="0.3">
      <c r="A1979" s="50"/>
    </row>
    <row r="1980" spans="1:1" x14ac:dyDescent="0.3">
      <c r="A1980" s="50"/>
    </row>
    <row r="1981" spans="1:1" x14ac:dyDescent="0.3">
      <c r="A1981" s="50"/>
    </row>
    <row r="1982" spans="1:1" x14ac:dyDescent="0.3">
      <c r="A1982" s="50"/>
    </row>
    <row r="1983" spans="1:1" x14ac:dyDescent="0.3">
      <c r="A1983" s="50"/>
    </row>
    <row r="1984" spans="1:1" x14ac:dyDescent="0.3">
      <c r="A1984" s="50"/>
    </row>
    <row r="1985" spans="1:1" x14ac:dyDescent="0.3">
      <c r="A1985" s="50"/>
    </row>
    <row r="1986" spans="1:1" x14ac:dyDescent="0.3">
      <c r="A1986" s="50"/>
    </row>
    <row r="1987" spans="1:1" x14ac:dyDescent="0.3">
      <c r="A1987" s="50"/>
    </row>
    <row r="1988" spans="1:1" x14ac:dyDescent="0.3">
      <c r="A1988" s="50"/>
    </row>
    <row r="1989" spans="1:1" x14ac:dyDescent="0.3">
      <c r="A1989" s="50"/>
    </row>
    <row r="1990" spans="1:1" x14ac:dyDescent="0.3">
      <c r="A1990" s="50"/>
    </row>
    <row r="1991" spans="1:1" x14ac:dyDescent="0.3">
      <c r="A1991" s="50"/>
    </row>
    <row r="1992" spans="1:1" x14ac:dyDescent="0.3">
      <c r="A1992" s="50"/>
    </row>
    <row r="1993" spans="1:1" x14ac:dyDescent="0.3">
      <c r="A1993" s="50"/>
    </row>
    <row r="1994" spans="1:1" x14ac:dyDescent="0.3">
      <c r="A1994" s="50"/>
    </row>
    <row r="1995" spans="1:1" x14ac:dyDescent="0.3">
      <c r="A1995" s="50"/>
    </row>
    <row r="1996" spans="1:1" x14ac:dyDescent="0.3">
      <c r="A1996" s="50"/>
    </row>
    <row r="1997" spans="1:1" x14ac:dyDescent="0.3">
      <c r="A1997" s="50"/>
    </row>
    <row r="1998" spans="1:1" x14ac:dyDescent="0.3">
      <c r="A1998" s="50"/>
    </row>
    <row r="1999" spans="1:1" x14ac:dyDescent="0.3">
      <c r="A1999" s="50"/>
    </row>
    <row r="2000" spans="1:1" x14ac:dyDescent="0.3">
      <c r="A2000" s="50"/>
    </row>
    <row r="2001" spans="1:1" x14ac:dyDescent="0.3">
      <c r="A2001" s="50"/>
    </row>
    <row r="2002" spans="1:1" x14ac:dyDescent="0.3">
      <c r="A2002" s="50"/>
    </row>
    <row r="2003" spans="1:1" x14ac:dyDescent="0.3">
      <c r="A2003" s="50"/>
    </row>
    <row r="2004" spans="1:1" x14ac:dyDescent="0.3">
      <c r="A2004" s="50"/>
    </row>
    <row r="2005" spans="1:1" x14ac:dyDescent="0.3">
      <c r="A2005" s="50"/>
    </row>
    <row r="2006" spans="1:1" x14ac:dyDescent="0.3">
      <c r="A2006" s="50"/>
    </row>
    <row r="2007" spans="1:1" x14ac:dyDescent="0.3">
      <c r="A2007" s="50"/>
    </row>
    <row r="2008" spans="1:1" x14ac:dyDescent="0.3">
      <c r="A2008" s="50"/>
    </row>
    <row r="2009" spans="1:1" x14ac:dyDescent="0.3">
      <c r="A2009" s="50"/>
    </row>
    <row r="2010" spans="1:1" x14ac:dyDescent="0.3">
      <c r="A2010" s="50"/>
    </row>
    <row r="2011" spans="1:1" x14ac:dyDescent="0.3">
      <c r="A2011" s="50"/>
    </row>
    <row r="2012" spans="1:1" x14ac:dyDescent="0.3">
      <c r="A2012" s="50"/>
    </row>
    <row r="2013" spans="1:1" x14ac:dyDescent="0.3">
      <c r="A2013" s="50"/>
    </row>
    <row r="2014" spans="1:1" x14ac:dyDescent="0.3">
      <c r="A2014" s="50"/>
    </row>
    <row r="2015" spans="1:1" x14ac:dyDescent="0.3">
      <c r="A2015" s="50"/>
    </row>
    <row r="2016" spans="1:1" x14ac:dyDescent="0.3">
      <c r="A2016" s="50"/>
    </row>
    <row r="2017" spans="1:1" x14ac:dyDescent="0.3">
      <c r="A2017" s="50"/>
    </row>
    <row r="2018" spans="1:1" x14ac:dyDescent="0.3">
      <c r="A2018" s="50"/>
    </row>
    <row r="2019" spans="1:1" x14ac:dyDescent="0.3">
      <c r="A2019" s="50"/>
    </row>
    <row r="2020" spans="1:1" x14ac:dyDescent="0.3">
      <c r="A2020" s="50"/>
    </row>
    <row r="2021" spans="1:1" x14ac:dyDescent="0.3">
      <c r="A2021" s="50"/>
    </row>
    <row r="2022" spans="1:1" x14ac:dyDescent="0.3">
      <c r="A2022" s="50"/>
    </row>
    <row r="2023" spans="1:1" x14ac:dyDescent="0.3">
      <c r="A2023" s="50"/>
    </row>
    <row r="2024" spans="1:1" x14ac:dyDescent="0.3">
      <c r="A2024" s="50"/>
    </row>
    <row r="2025" spans="1:1" x14ac:dyDescent="0.3">
      <c r="A2025" s="50"/>
    </row>
    <row r="2026" spans="1:1" x14ac:dyDescent="0.3">
      <c r="A2026" s="50"/>
    </row>
    <row r="2027" spans="1:1" x14ac:dyDescent="0.3">
      <c r="A2027" s="50"/>
    </row>
    <row r="2028" spans="1:1" x14ac:dyDescent="0.3">
      <c r="A2028" s="50"/>
    </row>
    <row r="2029" spans="1:1" x14ac:dyDescent="0.3">
      <c r="A2029" s="50"/>
    </row>
    <row r="2030" spans="1:1" x14ac:dyDescent="0.3">
      <c r="A2030" s="50"/>
    </row>
    <row r="2031" spans="1:1" x14ac:dyDescent="0.3">
      <c r="A2031" s="50"/>
    </row>
    <row r="2032" spans="1:1" x14ac:dyDescent="0.3">
      <c r="A2032" s="50"/>
    </row>
    <row r="2033" spans="1:1" x14ac:dyDescent="0.3">
      <c r="A2033" s="50"/>
    </row>
    <row r="2034" spans="1:1" x14ac:dyDescent="0.3">
      <c r="A2034" s="50"/>
    </row>
    <row r="2035" spans="1:1" x14ac:dyDescent="0.3">
      <c r="A2035" s="50"/>
    </row>
    <row r="2036" spans="1:1" x14ac:dyDescent="0.3">
      <c r="A2036" s="50"/>
    </row>
    <row r="2037" spans="1:1" x14ac:dyDescent="0.3">
      <c r="A2037" s="50"/>
    </row>
    <row r="2038" spans="1:1" x14ac:dyDescent="0.3">
      <c r="A2038" s="50"/>
    </row>
    <row r="2039" spans="1:1" x14ac:dyDescent="0.3">
      <c r="A2039" s="50"/>
    </row>
    <row r="2040" spans="1:1" x14ac:dyDescent="0.3">
      <c r="A2040" s="50"/>
    </row>
    <row r="2041" spans="1:1" x14ac:dyDescent="0.3">
      <c r="A2041" s="50"/>
    </row>
    <row r="2042" spans="1:1" x14ac:dyDescent="0.3">
      <c r="A2042" s="50"/>
    </row>
    <row r="2043" spans="1:1" x14ac:dyDescent="0.3">
      <c r="A2043" s="50"/>
    </row>
    <row r="2044" spans="1:1" x14ac:dyDescent="0.3">
      <c r="A2044" s="50"/>
    </row>
    <row r="2045" spans="1:1" x14ac:dyDescent="0.3">
      <c r="A2045" s="50"/>
    </row>
    <row r="2046" spans="1:1" x14ac:dyDescent="0.3">
      <c r="A2046" s="50"/>
    </row>
    <row r="2047" spans="1:1" x14ac:dyDescent="0.3">
      <c r="A2047" s="50"/>
    </row>
    <row r="2048" spans="1:1" x14ac:dyDescent="0.3">
      <c r="A2048" s="50"/>
    </row>
    <row r="2049" spans="1:1" x14ac:dyDescent="0.3">
      <c r="A2049" s="50"/>
    </row>
    <row r="2050" spans="1:1" x14ac:dyDescent="0.3">
      <c r="A2050" s="50"/>
    </row>
    <row r="2051" spans="1:1" x14ac:dyDescent="0.3">
      <c r="A2051" s="50"/>
    </row>
    <row r="2052" spans="1:1" x14ac:dyDescent="0.3">
      <c r="A2052" s="50"/>
    </row>
    <row r="2053" spans="1:1" x14ac:dyDescent="0.3">
      <c r="A2053" s="50"/>
    </row>
    <row r="2054" spans="1:1" x14ac:dyDescent="0.3">
      <c r="A2054" s="50"/>
    </row>
    <row r="2055" spans="1:1" x14ac:dyDescent="0.3">
      <c r="A2055" s="50"/>
    </row>
    <row r="2056" spans="1:1" x14ac:dyDescent="0.3">
      <c r="A2056" s="50"/>
    </row>
    <row r="2057" spans="1:1" x14ac:dyDescent="0.3">
      <c r="A2057" s="50"/>
    </row>
    <row r="2058" spans="1:1" x14ac:dyDescent="0.3">
      <c r="A2058" s="50"/>
    </row>
    <row r="2059" spans="1:1" x14ac:dyDescent="0.3">
      <c r="A2059" s="50"/>
    </row>
    <row r="2060" spans="1:1" x14ac:dyDescent="0.3">
      <c r="A2060" s="50"/>
    </row>
    <row r="2061" spans="1:1" x14ac:dyDescent="0.3">
      <c r="A2061" s="50"/>
    </row>
    <row r="2062" spans="1:1" x14ac:dyDescent="0.3">
      <c r="A2062" s="50"/>
    </row>
    <row r="2063" spans="1:1" x14ac:dyDescent="0.3">
      <c r="A2063" s="50"/>
    </row>
    <row r="2064" spans="1:1" x14ac:dyDescent="0.3">
      <c r="A2064" s="50"/>
    </row>
    <row r="2065" spans="1:1" x14ac:dyDescent="0.3">
      <c r="A2065" s="50"/>
    </row>
    <row r="2066" spans="1:1" x14ac:dyDescent="0.3">
      <c r="A2066" s="50"/>
    </row>
    <row r="2067" spans="1:1" x14ac:dyDescent="0.3">
      <c r="A2067" s="50"/>
    </row>
    <row r="2068" spans="1:1" x14ac:dyDescent="0.3">
      <c r="A2068" s="50"/>
    </row>
    <row r="2069" spans="1:1" x14ac:dyDescent="0.3">
      <c r="A2069" s="50"/>
    </row>
    <row r="2070" spans="1:1" x14ac:dyDescent="0.3">
      <c r="A2070" s="50"/>
    </row>
    <row r="2071" spans="1:1" x14ac:dyDescent="0.3">
      <c r="A2071" s="50"/>
    </row>
    <row r="2072" spans="1:1" x14ac:dyDescent="0.3">
      <c r="A2072" s="50"/>
    </row>
    <row r="2073" spans="1:1" x14ac:dyDescent="0.3">
      <c r="A2073" s="50"/>
    </row>
    <row r="2074" spans="1:1" x14ac:dyDescent="0.3">
      <c r="A2074" s="50"/>
    </row>
    <row r="2075" spans="1:1" x14ac:dyDescent="0.3">
      <c r="A2075" s="50"/>
    </row>
    <row r="2076" spans="1:1" x14ac:dyDescent="0.3">
      <c r="A2076" s="50"/>
    </row>
    <row r="2077" spans="1:1" x14ac:dyDescent="0.3">
      <c r="A2077" s="50"/>
    </row>
    <row r="2078" spans="1:1" x14ac:dyDescent="0.3">
      <c r="A2078" s="50"/>
    </row>
    <row r="2079" spans="1:1" x14ac:dyDescent="0.3">
      <c r="A2079" s="50"/>
    </row>
    <row r="2080" spans="1:1" x14ac:dyDescent="0.3">
      <c r="A2080" s="50"/>
    </row>
    <row r="2081" spans="1:1" x14ac:dyDescent="0.3">
      <c r="A2081" s="50"/>
    </row>
    <row r="2082" spans="1:1" x14ac:dyDescent="0.3">
      <c r="A2082" s="50"/>
    </row>
    <row r="2083" spans="1:1" x14ac:dyDescent="0.3">
      <c r="A2083" s="50"/>
    </row>
    <row r="2084" spans="1:1" x14ac:dyDescent="0.3">
      <c r="A2084" s="50"/>
    </row>
    <row r="2085" spans="1:1" x14ac:dyDescent="0.3">
      <c r="A2085" s="50"/>
    </row>
    <row r="2086" spans="1:1" x14ac:dyDescent="0.3">
      <c r="A2086" s="50"/>
    </row>
    <row r="2087" spans="1:1" x14ac:dyDescent="0.3">
      <c r="A2087" s="50"/>
    </row>
    <row r="2088" spans="1:1" x14ac:dyDescent="0.3">
      <c r="A2088" s="50"/>
    </row>
    <row r="2089" spans="1:1" x14ac:dyDescent="0.3">
      <c r="A2089" s="50"/>
    </row>
    <row r="2090" spans="1:1" x14ac:dyDescent="0.3">
      <c r="A2090" s="50"/>
    </row>
    <row r="2091" spans="1:1" x14ac:dyDescent="0.3">
      <c r="A2091" s="50"/>
    </row>
    <row r="2092" spans="1:1" x14ac:dyDescent="0.3">
      <c r="A2092" s="50"/>
    </row>
    <row r="2093" spans="1:1" x14ac:dyDescent="0.3">
      <c r="A2093" s="50"/>
    </row>
    <row r="2094" spans="1:1" x14ac:dyDescent="0.3">
      <c r="A2094" s="50"/>
    </row>
    <row r="2095" spans="1:1" x14ac:dyDescent="0.3">
      <c r="A2095" s="50"/>
    </row>
    <row r="2096" spans="1:1" x14ac:dyDescent="0.3">
      <c r="A2096" s="50"/>
    </row>
    <row r="2097" spans="1:1" x14ac:dyDescent="0.3">
      <c r="A2097" s="50"/>
    </row>
    <row r="2098" spans="1:1" x14ac:dyDescent="0.3">
      <c r="A2098" s="50"/>
    </row>
    <row r="2099" spans="1:1" x14ac:dyDescent="0.3">
      <c r="A2099" s="50"/>
    </row>
    <row r="2100" spans="1:1" x14ac:dyDescent="0.3">
      <c r="A2100" s="50"/>
    </row>
    <row r="2101" spans="1:1" x14ac:dyDescent="0.3">
      <c r="A2101" s="50"/>
    </row>
    <row r="2102" spans="1:1" x14ac:dyDescent="0.3">
      <c r="A2102" s="50"/>
    </row>
    <row r="2103" spans="1:1" x14ac:dyDescent="0.3">
      <c r="A2103" s="50"/>
    </row>
    <row r="2104" spans="1:1" x14ac:dyDescent="0.3">
      <c r="A2104" s="50"/>
    </row>
    <row r="2105" spans="1:1" x14ac:dyDescent="0.3">
      <c r="A2105" s="50"/>
    </row>
    <row r="2106" spans="1:1" x14ac:dyDescent="0.3">
      <c r="A2106" s="50"/>
    </row>
    <row r="2107" spans="1:1" x14ac:dyDescent="0.3">
      <c r="A2107" s="50"/>
    </row>
    <row r="2108" spans="1:1" x14ac:dyDescent="0.3">
      <c r="A2108" s="50"/>
    </row>
    <row r="2109" spans="1:1" x14ac:dyDescent="0.3">
      <c r="A2109" s="50"/>
    </row>
    <row r="2110" spans="1:1" x14ac:dyDescent="0.3">
      <c r="A2110" s="50"/>
    </row>
    <row r="2111" spans="1:1" x14ac:dyDescent="0.3">
      <c r="A2111" s="50"/>
    </row>
    <row r="2112" spans="1:1" x14ac:dyDescent="0.3">
      <c r="A2112" s="50"/>
    </row>
    <row r="2113" spans="1:1" x14ac:dyDescent="0.3">
      <c r="A2113" s="50"/>
    </row>
    <row r="2114" spans="1:1" x14ac:dyDescent="0.3">
      <c r="A2114" s="50"/>
    </row>
    <row r="2115" spans="1:1" x14ac:dyDescent="0.3">
      <c r="A2115" s="50"/>
    </row>
    <row r="2116" spans="1:1" x14ac:dyDescent="0.3">
      <c r="A2116" s="50"/>
    </row>
    <row r="2117" spans="1:1" x14ac:dyDescent="0.3">
      <c r="A2117" s="50"/>
    </row>
    <row r="2118" spans="1:1" x14ac:dyDescent="0.3">
      <c r="A2118" s="50"/>
    </row>
    <row r="2119" spans="1:1" x14ac:dyDescent="0.3">
      <c r="A2119" s="50"/>
    </row>
    <row r="2120" spans="1:1" x14ac:dyDescent="0.3">
      <c r="A2120" s="50"/>
    </row>
    <row r="2121" spans="1:1" x14ac:dyDescent="0.3">
      <c r="A2121" s="50"/>
    </row>
    <row r="2122" spans="1:1" x14ac:dyDescent="0.3">
      <c r="A2122" s="50"/>
    </row>
    <row r="2123" spans="1:1" x14ac:dyDescent="0.3">
      <c r="A2123" s="50"/>
    </row>
    <row r="2124" spans="1:1" x14ac:dyDescent="0.3">
      <c r="A2124" s="50"/>
    </row>
    <row r="2125" spans="1:1" x14ac:dyDescent="0.3">
      <c r="A2125" s="50"/>
    </row>
    <row r="2126" spans="1:1" x14ac:dyDescent="0.3">
      <c r="A2126" s="50"/>
    </row>
    <row r="2127" spans="1:1" x14ac:dyDescent="0.3">
      <c r="A2127" s="50"/>
    </row>
    <row r="2128" spans="1:1" x14ac:dyDescent="0.3">
      <c r="A2128" s="50"/>
    </row>
    <row r="2129" spans="1:1" x14ac:dyDescent="0.3">
      <c r="A2129" s="50"/>
    </row>
    <row r="2130" spans="1:1" x14ac:dyDescent="0.3">
      <c r="A2130" s="50"/>
    </row>
    <row r="2131" spans="1:1" x14ac:dyDescent="0.3">
      <c r="A2131" s="50"/>
    </row>
    <row r="2132" spans="1:1" x14ac:dyDescent="0.3">
      <c r="A2132" s="50"/>
    </row>
    <row r="2133" spans="1:1" x14ac:dyDescent="0.3">
      <c r="A2133" s="50"/>
    </row>
    <row r="2134" spans="1:1" x14ac:dyDescent="0.3">
      <c r="A2134" s="50"/>
    </row>
    <row r="2135" spans="1:1" x14ac:dyDescent="0.3">
      <c r="A2135" s="50"/>
    </row>
    <row r="2136" spans="1:1" x14ac:dyDescent="0.3">
      <c r="A2136" s="50"/>
    </row>
    <row r="2137" spans="1:1" x14ac:dyDescent="0.3">
      <c r="A2137" s="50"/>
    </row>
    <row r="2138" spans="1:1" x14ac:dyDescent="0.3">
      <c r="A2138" s="50"/>
    </row>
    <row r="2139" spans="1:1" x14ac:dyDescent="0.3">
      <c r="A2139" s="50"/>
    </row>
    <row r="2140" spans="1:1" x14ac:dyDescent="0.3">
      <c r="A2140" s="50"/>
    </row>
    <row r="2141" spans="1:1" x14ac:dyDescent="0.3">
      <c r="A2141" s="50"/>
    </row>
    <row r="2142" spans="1:1" x14ac:dyDescent="0.3">
      <c r="A2142" s="50"/>
    </row>
    <row r="2143" spans="1:1" x14ac:dyDescent="0.3">
      <c r="A2143" s="50"/>
    </row>
    <row r="2144" spans="1:1" x14ac:dyDescent="0.3">
      <c r="A2144" s="50"/>
    </row>
    <row r="2145" spans="1:1" x14ac:dyDescent="0.3">
      <c r="A2145" s="50"/>
    </row>
    <row r="2146" spans="1:1" x14ac:dyDescent="0.3">
      <c r="A2146" s="50"/>
    </row>
    <row r="2147" spans="1:1" x14ac:dyDescent="0.3">
      <c r="A2147" s="50"/>
    </row>
    <row r="2148" spans="1:1" x14ac:dyDescent="0.3">
      <c r="A2148" s="50"/>
    </row>
    <row r="2149" spans="1:1" x14ac:dyDescent="0.3">
      <c r="A2149" s="50"/>
    </row>
    <row r="2150" spans="1:1" x14ac:dyDescent="0.3">
      <c r="A2150" s="50"/>
    </row>
    <row r="2151" spans="1:1" x14ac:dyDescent="0.3">
      <c r="A2151" s="50"/>
    </row>
    <row r="2152" spans="1:1" x14ac:dyDescent="0.3">
      <c r="A2152" s="50"/>
    </row>
    <row r="2153" spans="1:1" x14ac:dyDescent="0.3">
      <c r="A2153" s="50"/>
    </row>
    <row r="2154" spans="1:1" x14ac:dyDescent="0.3">
      <c r="A2154" s="50"/>
    </row>
    <row r="2155" spans="1:1" x14ac:dyDescent="0.3">
      <c r="A2155" s="50"/>
    </row>
    <row r="2156" spans="1:1" x14ac:dyDescent="0.3">
      <c r="A2156" s="50"/>
    </row>
    <row r="2157" spans="1:1" x14ac:dyDescent="0.3">
      <c r="A2157" s="50"/>
    </row>
    <row r="2158" spans="1:1" x14ac:dyDescent="0.3">
      <c r="A2158" s="50"/>
    </row>
    <row r="2159" spans="1:1" x14ac:dyDescent="0.3">
      <c r="A2159" s="50"/>
    </row>
    <row r="2160" spans="1:1" x14ac:dyDescent="0.3">
      <c r="A2160" s="50"/>
    </row>
    <row r="2161" spans="1:1" x14ac:dyDescent="0.3">
      <c r="A2161" s="50"/>
    </row>
    <row r="2162" spans="1:1" x14ac:dyDescent="0.3">
      <c r="A2162" s="50"/>
    </row>
    <row r="2163" spans="1:1" x14ac:dyDescent="0.3">
      <c r="A2163" s="50"/>
    </row>
    <row r="2164" spans="1:1" x14ac:dyDescent="0.3">
      <c r="A2164" s="50"/>
    </row>
    <row r="2165" spans="1:1" x14ac:dyDescent="0.3">
      <c r="A2165" s="50"/>
    </row>
    <row r="2166" spans="1:1" x14ac:dyDescent="0.3">
      <c r="A2166" s="50"/>
    </row>
    <row r="2167" spans="1:1" x14ac:dyDescent="0.3">
      <c r="A2167" s="50"/>
    </row>
    <row r="2168" spans="1:1" x14ac:dyDescent="0.3">
      <c r="A2168" s="50"/>
    </row>
    <row r="2169" spans="1:1" x14ac:dyDescent="0.3">
      <c r="A2169" s="50"/>
    </row>
    <row r="2170" spans="1:1" x14ac:dyDescent="0.3">
      <c r="A2170" s="50"/>
    </row>
    <row r="2171" spans="1:1" x14ac:dyDescent="0.3">
      <c r="A2171" s="50"/>
    </row>
    <row r="2172" spans="1:1" x14ac:dyDescent="0.3">
      <c r="A2172" s="50"/>
    </row>
    <row r="2173" spans="1:1" x14ac:dyDescent="0.3">
      <c r="A2173" s="50"/>
    </row>
    <row r="2174" spans="1:1" x14ac:dyDescent="0.3">
      <c r="A2174" s="50"/>
    </row>
    <row r="2175" spans="1:1" x14ac:dyDescent="0.3">
      <c r="A2175" s="50"/>
    </row>
    <row r="2176" spans="1:1" x14ac:dyDescent="0.3">
      <c r="A2176" s="50"/>
    </row>
    <row r="2177" spans="1:1" x14ac:dyDescent="0.3">
      <c r="A2177" s="50"/>
    </row>
    <row r="2178" spans="1:1" x14ac:dyDescent="0.3">
      <c r="A2178" s="50"/>
    </row>
    <row r="2179" spans="1:1" x14ac:dyDescent="0.3">
      <c r="A2179" s="50"/>
    </row>
    <row r="2180" spans="1:1" x14ac:dyDescent="0.3">
      <c r="A2180" s="50"/>
    </row>
    <row r="2181" spans="1:1" x14ac:dyDescent="0.3">
      <c r="A2181" s="50"/>
    </row>
    <row r="2182" spans="1:1" x14ac:dyDescent="0.3">
      <c r="A2182" s="50"/>
    </row>
    <row r="2183" spans="1:1" x14ac:dyDescent="0.3">
      <c r="A2183" s="50"/>
    </row>
    <row r="2184" spans="1:1" x14ac:dyDescent="0.3">
      <c r="A2184" s="50"/>
    </row>
    <row r="2185" spans="1:1" x14ac:dyDescent="0.3">
      <c r="A2185" s="50"/>
    </row>
    <row r="2186" spans="1:1" x14ac:dyDescent="0.3">
      <c r="A2186" s="50"/>
    </row>
    <row r="2187" spans="1:1" x14ac:dyDescent="0.3">
      <c r="A2187" s="50"/>
    </row>
    <row r="2188" spans="1:1" x14ac:dyDescent="0.3">
      <c r="A2188" s="50"/>
    </row>
    <row r="2189" spans="1:1" x14ac:dyDescent="0.3">
      <c r="A2189" s="50"/>
    </row>
    <row r="2190" spans="1:1" x14ac:dyDescent="0.3">
      <c r="A2190" s="50"/>
    </row>
    <row r="2191" spans="1:1" x14ac:dyDescent="0.3">
      <c r="A2191" s="50"/>
    </row>
    <row r="2192" spans="1:1" x14ac:dyDescent="0.3">
      <c r="A2192" s="50"/>
    </row>
    <row r="2193" spans="1:1" x14ac:dyDescent="0.3">
      <c r="A2193" s="50"/>
    </row>
    <row r="2194" spans="1:1" x14ac:dyDescent="0.3">
      <c r="A2194" s="50"/>
    </row>
    <row r="2195" spans="1:1" x14ac:dyDescent="0.3">
      <c r="A2195" s="50"/>
    </row>
    <row r="2196" spans="1:1" x14ac:dyDescent="0.3">
      <c r="A2196" s="50"/>
    </row>
    <row r="2197" spans="1:1" x14ac:dyDescent="0.3">
      <c r="A2197" s="50"/>
    </row>
    <row r="2198" spans="1:1" x14ac:dyDescent="0.3">
      <c r="A2198" s="50"/>
    </row>
    <row r="2199" spans="1:1" x14ac:dyDescent="0.3">
      <c r="A2199" s="50"/>
    </row>
    <row r="2200" spans="1:1" x14ac:dyDescent="0.3">
      <c r="A2200" s="50"/>
    </row>
    <row r="2201" spans="1:1" x14ac:dyDescent="0.3">
      <c r="A2201" s="50"/>
    </row>
    <row r="2202" spans="1:1" x14ac:dyDescent="0.3">
      <c r="A2202" s="50"/>
    </row>
    <row r="2203" spans="1:1" x14ac:dyDescent="0.3">
      <c r="A2203" s="50"/>
    </row>
    <row r="2204" spans="1:1" x14ac:dyDescent="0.3">
      <c r="A2204" s="50"/>
    </row>
    <row r="2205" spans="1:1" x14ac:dyDescent="0.3">
      <c r="A2205" s="50"/>
    </row>
    <row r="2206" spans="1:1" x14ac:dyDescent="0.3">
      <c r="A2206" s="50"/>
    </row>
    <row r="2207" spans="1:1" x14ac:dyDescent="0.3">
      <c r="A2207" s="50"/>
    </row>
    <row r="2208" spans="1:1" x14ac:dyDescent="0.3">
      <c r="A2208" s="50"/>
    </row>
    <row r="2209" spans="1:1" x14ac:dyDescent="0.3">
      <c r="A2209" s="50"/>
    </row>
    <row r="2210" spans="1:1" x14ac:dyDescent="0.3">
      <c r="A2210" s="50"/>
    </row>
    <row r="2211" spans="1:1" x14ac:dyDescent="0.3">
      <c r="A2211" s="50"/>
    </row>
    <row r="2212" spans="1:1" x14ac:dyDescent="0.3">
      <c r="A2212" s="50"/>
    </row>
    <row r="2213" spans="1:1" x14ac:dyDescent="0.3">
      <c r="A2213" s="50"/>
    </row>
    <row r="2214" spans="1:1" x14ac:dyDescent="0.3">
      <c r="A2214" s="50"/>
    </row>
    <row r="2215" spans="1:1" x14ac:dyDescent="0.3">
      <c r="A2215" s="50"/>
    </row>
    <row r="2216" spans="1:1" x14ac:dyDescent="0.3">
      <c r="A2216" s="50"/>
    </row>
    <row r="2217" spans="1:1" x14ac:dyDescent="0.3">
      <c r="A2217" s="50"/>
    </row>
    <row r="2218" spans="1:1" x14ac:dyDescent="0.3">
      <c r="A2218" s="50"/>
    </row>
    <row r="2219" spans="1:1" x14ac:dyDescent="0.3">
      <c r="A2219" s="50"/>
    </row>
    <row r="2220" spans="1:1" x14ac:dyDescent="0.3">
      <c r="A2220" s="50"/>
    </row>
    <row r="2221" spans="1:1" x14ac:dyDescent="0.3">
      <c r="A2221" s="50"/>
    </row>
    <row r="2222" spans="1:1" x14ac:dyDescent="0.3">
      <c r="A2222" s="50"/>
    </row>
    <row r="2223" spans="1:1" x14ac:dyDescent="0.3">
      <c r="A2223" s="50"/>
    </row>
    <row r="2224" spans="1:1" x14ac:dyDescent="0.3">
      <c r="A2224" s="50"/>
    </row>
    <row r="2225" spans="1:1" x14ac:dyDescent="0.3">
      <c r="A2225" s="50"/>
    </row>
    <row r="2226" spans="1:1" x14ac:dyDescent="0.3">
      <c r="A2226" s="50"/>
    </row>
    <row r="2227" spans="1:1" x14ac:dyDescent="0.3">
      <c r="A2227" s="50"/>
    </row>
    <row r="2228" spans="1:1" x14ac:dyDescent="0.3">
      <c r="A2228" s="50"/>
    </row>
    <row r="2229" spans="1:1" x14ac:dyDescent="0.3">
      <c r="A2229" s="50"/>
    </row>
    <row r="2230" spans="1:1" x14ac:dyDescent="0.3">
      <c r="A2230" s="50"/>
    </row>
    <row r="2231" spans="1:1" x14ac:dyDescent="0.3">
      <c r="A2231" s="50"/>
    </row>
    <row r="2232" spans="1:1" x14ac:dyDescent="0.3">
      <c r="A2232" s="50"/>
    </row>
    <row r="2233" spans="1:1" x14ac:dyDescent="0.3">
      <c r="A2233" s="50"/>
    </row>
    <row r="2234" spans="1:1" x14ac:dyDescent="0.3">
      <c r="A2234" s="50"/>
    </row>
    <row r="2235" spans="1:1" x14ac:dyDescent="0.3">
      <c r="A2235" s="50"/>
    </row>
    <row r="2236" spans="1:1" x14ac:dyDescent="0.3">
      <c r="A2236" s="50"/>
    </row>
    <row r="2237" spans="1:1" x14ac:dyDescent="0.3">
      <c r="A2237" s="50"/>
    </row>
    <row r="2238" spans="1:1" x14ac:dyDescent="0.3">
      <c r="A2238" s="50"/>
    </row>
    <row r="2239" spans="1:1" x14ac:dyDescent="0.3">
      <c r="A2239" s="50"/>
    </row>
    <row r="2240" spans="1:1" x14ac:dyDescent="0.3">
      <c r="A2240" s="50"/>
    </row>
    <row r="2241" spans="1:1" x14ac:dyDescent="0.3">
      <c r="A2241" s="50"/>
    </row>
    <row r="2242" spans="1:1" x14ac:dyDescent="0.3">
      <c r="A2242" s="50"/>
    </row>
    <row r="2243" spans="1:1" x14ac:dyDescent="0.3">
      <c r="A2243" s="50"/>
    </row>
    <row r="2244" spans="1:1" x14ac:dyDescent="0.3">
      <c r="A2244" s="50"/>
    </row>
    <row r="2245" spans="1:1" x14ac:dyDescent="0.3">
      <c r="A2245" s="50"/>
    </row>
    <row r="2246" spans="1:1" x14ac:dyDescent="0.3">
      <c r="A2246" s="50"/>
    </row>
    <row r="2247" spans="1:1" x14ac:dyDescent="0.3">
      <c r="A2247" s="50"/>
    </row>
    <row r="2248" spans="1:1" x14ac:dyDescent="0.3">
      <c r="A2248" s="50"/>
    </row>
    <row r="2249" spans="1:1" x14ac:dyDescent="0.3">
      <c r="A2249" s="50"/>
    </row>
    <row r="2250" spans="1:1" x14ac:dyDescent="0.3">
      <c r="A2250" s="50"/>
    </row>
    <row r="2251" spans="1:1" x14ac:dyDescent="0.3">
      <c r="A2251" s="50"/>
    </row>
    <row r="2252" spans="1:1" x14ac:dyDescent="0.3">
      <c r="A2252" s="50"/>
    </row>
    <row r="2253" spans="1:1" x14ac:dyDescent="0.3">
      <c r="A2253" s="50"/>
    </row>
    <row r="2254" spans="1:1" x14ac:dyDescent="0.3">
      <c r="A2254" s="50"/>
    </row>
    <row r="2255" spans="1:1" x14ac:dyDescent="0.3">
      <c r="A2255" s="50"/>
    </row>
    <row r="2256" spans="1:1" x14ac:dyDescent="0.3">
      <c r="A2256" s="50"/>
    </row>
    <row r="2257" spans="1:1" x14ac:dyDescent="0.3">
      <c r="A2257" s="50"/>
    </row>
    <row r="2258" spans="1:1" x14ac:dyDescent="0.3">
      <c r="A2258" s="50"/>
    </row>
    <row r="2259" spans="1:1" x14ac:dyDescent="0.3">
      <c r="A2259" s="50"/>
    </row>
    <row r="2260" spans="1:1" x14ac:dyDescent="0.3">
      <c r="A2260" s="50"/>
    </row>
    <row r="2261" spans="1:1" x14ac:dyDescent="0.3">
      <c r="A2261" s="50"/>
    </row>
    <row r="2262" spans="1:1" x14ac:dyDescent="0.3">
      <c r="A2262" s="50"/>
    </row>
    <row r="2263" spans="1:1" x14ac:dyDescent="0.3">
      <c r="A2263" s="50"/>
    </row>
    <row r="2264" spans="1:1" x14ac:dyDescent="0.3">
      <c r="A2264" s="50"/>
    </row>
    <row r="2265" spans="1:1" x14ac:dyDescent="0.3">
      <c r="A2265" s="50"/>
    </row>
    <row r="2266" spans="1:1" x14ac:dyDescent="0.3">
      <c r="A2266" s="50"/>
    </row>
    <row r="2267" spans="1:1" x14ac:dyDescent="0.3">
      <c r="A2267" s="50"/>
    </row>
    <row r="2268" spans="1:1" x14ac:dyDescent="0.3">
      <c r="A2268" s="50"/>
    </row>
    <row r="2269" spans="1:1" x14ac:dyDescent="0.3">
      <c r="A2269" s="50"/>
    </row>
    <row r="2270" spans="1:1" x14ac:dyDescent="0.3">
      <c r="A2270" s="50"/>
    </row>
    <row r="2271" spans="1:1" x14ac:dyDescent="0.3">
      <c r="A2271" s="50"/>
    </row>
    <row r="2272" spans="1:1" x14ac:dyDescent="0.3">
      <c r="A2272" s="50"/>
    </row>
    <row r="2273" spans="1:1" x14ac:dyDescent="0.3">
      <c r="A2273" s="50"/>
    </row>
    <row r="2274" spans="1:1" x14ac:dyDescent="0.3">
      <c r="A2274" s="50"/>
    </row>
    <row r="2275" spans="1:1" x14ac:dyDescent="0.3">
      <c r="A2275" s="50"/>
    </row>
    <row r="2276" spans="1:1" x14ac:dyDescent="0.3">
      <c r="A2276" s="50"/>
    </row>
    <row r="2277" spans="1:1" x14ac:dyDescent="0.3">
      <c r="A2277" s="50"/>
    </row>
    <row r="2278" spans="1:1" x14ac:dyDescent="0.3">
      <c r="A2278" s="50"/>
    </row>
    <row r="2279" spans="1:1" x14ac:dyDescent="0.3">
      <c r="A2279" s="50"/>
    </row>
    <row r="2280" spans="1:1" x14ac:dyDescent="0.3">
      <c r="A2280" s="50"/>
    </row>
    <row r="2281" spans="1:1" x14ac:dyDescent="0.3">
      <c r="A2281" s="50"/>
    </row>
    <row r="2282" spans="1:1" x14ac:dyDescent="0.3">
      <c r="A2282" s="50"/>
    </row>
    <row r="2283" spans="1:1" x14ac:dyDescent="0.3">
      <c r="A2283" s="50"/>
    </row>
    <row r="2284" spans="1:1" x14ac:dyDescent="0.3">
      <c r="A2284" s="50"/>
    </row>
    <row r="2285" spans="1:1" x14ac:dyDescent="0.3">
      <c r="A2285" s="50"/>
    </row>
    <row r="2286" spans="1:1" x14ac:dyDescent="0.3">
      <c r="A2286" s="50"/>
    </row>
    <row r="2287" spans="1:1" x14ac:dyDescent="0.3">
      <c r="A2287" s="50"/>
    </row>
    <row r="2288" spans="1:1" x14ac:dyDescent="0.3">
      <c r="A2288" s="50"/>
    </row>
    <row r="2289" spans="1:1" x14ac:dyDescent="0.3">
      <c r="A2289" s="50"/>
    </row>
    <row r="2290" spans="1:1" x14ac:dyDescent="0.3">
      <c r="A2290" s="50"/>
    </row>
    <row r="2291" spans="1:1" x14ac:dyDescent="0.3">
      <c r="A2291" s="50"/>
    </row>
    <row r="2292" spans="1:1" x14ac:dyDescent="0.3">
      <c r="A2292" s="50"/>
    </row>
    <row r="2293" spans="1:1" x14ac:dyDescent="0.3">
      <c r="A2293" s="50"/>
    </row>
  </sheetData>
  <mergeCells count="39">
    <mergeCell ref="A1:F1"/>
    <mergeCell ref="A2:F2"/>
    <mergeCell ref="A3:F3"/>
    <mergeCell ref="C35:D35"/>
    <mergeCell ref="F44:F45"/>
    <mergeCell ref="C40:D40"/>
    <mergeCell ref="B88:E88"/>
    <mergeCell ref="D44:D45"/>
    <mergeCell ref="E44:E45"/>
    <mergeCell ref="B51:E51"/>
    <mergeCell ref="G51:H51"/>
    <mergeCell ref="M102:O102"/>
    <mergeCell ref="M128:O128"/>
    <mergeCell ref="B30:E30"/>
    <mergeCell ref="C54:D54"/>
    <mergeCell ref="C57:D57"/>
    <mergeCell ref="C101:D101"/>
    <mergeCell ref="G37:H37"/>
    <mergeCell ref="G53:H53"/>
    <mergeCell ref="G39:H39"/>
    <mergeCell ref="G59:H59"/>
    <mergeCell ref="G56:H56"/>
    <mergeCell ref="G81:H81"/>
    <mergeCell ref="G83:H83"/>
    <mergeCell ref="G86:H86"/>
    <mergeCell ref="C98:D98"/>
    <mergeCell ref="C91:D91"/>
    <mergeCell ref="A177:F177"/>
    <mergeCell ref="B175:E175"/>
    <mergeCell ref="B149:E149"/>
    <mergeCell ref="C159:D159"/>
    <mergeCell ref="C163:D163"/>
    <mergeCell ref="C155:D155"/>
    <mergeCell ref="B152:E152"/>
    <mergeCell ref="B142:E142"/>
    <mergeCell ref="A137:E137"/>
    <mergeCell ref="G117:H117"/>
    <mergeCell ref="C121:D121"/>
    <mergeCell ref="C125:D125"/>
  </mergeCells>
  <phoneticPr fontId="28" type="noConversion"/>
  <printOptions gridLines="1"/>
  <pageMargins left="0.25" right="0.25" top="0.75" bottom="0.75" header="0.3" footer="0.3"/>
  <pageSetup paperSize="9"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rchés SCSNE)" ma:contentTypeID="0x010100C9C475DEAE7003499C566A1290D17E2E00C1FE2BA507BE424BA0ED9BE2A3F41C8C" ma:contentTypeVersion="0" ma:contentTypeDescription="" ma:contentTypeScope="" ma:versionID="b28f081fe938d7a0a10ebb29892dbf97">
  <xsd:schema xmlns:xsd="http://www.w3.org/2001/XMLSchema" xmlns:xs="http://www.w3.org/2001/XMLSchema" xmlns:p="http://schemas.microsoft.com/office/2006/metadata/properties" xmlns:ns2="a25c9081-5a98-403d-b920-2351985ad1cf" targetNamespace="http://schemas.microsoft.com/office/2006/metadata/properties" ma:root="true" ma:fieldsID="7413bd13f9a12283650bd7f969a7535f" ns2:_="">
    <xsd:import namespace="a25c9081-5a98-403d-b920-2351985ad1cf"/>
    <xsd:element name="properties">
      <xsd:complexType>
        <xsd:sequence>
          <xsd:element name="documentManagement">
            <xsd:complexType>
              <xsd:all>
                <xsd:element ref="ns2:Titre_1" minOccurs="0"/>
                <xsd:element ref="ns2:Titre_2" minOccurs="0"/>
                <xsd:element ref="ns2:Commentaire" minOccurs="0"/>
                <xsd:element ref="ns2:Codification" minOccurs="0"/>
                <xsd:element ref="ns2:TaxCatchAllLabel" minOccurs="0"/>
                <xsd:element ref="ns2:hc5ee469f066469fb7a140bf0033ab88" minOccurs="0"/>
                <xsd:element ref="ns2:n117515a4f9d4e0fac4133ee47d2cfc1" minOccurs="0"/>
                <xsd:element ref="ns2:gd6f1129d9ff48c19f974fe67019564e" minOccurs="0"/>
                <xsd:element ref="ns2:TaxCatchAll" minOccurs="0"/>
                <xsd:element ref="ns2:Candidat" minOccurs="0"/>
                <xsd:element ref="ns2:Rédac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c9081-5a98-403d-b920-2351985ad1cf" elementFormDefault="qualified">
    <xsd:import namespace="http://schemas.microsoft.com/office/2006/documentManagement/types"/>
    <xsd:import namespace="http://schemas.microsoft.com/office/infopath/2007/PartnerControls"/>
    <xsd:element name="Titre_1" ma:index="3" nillable="true" ma:displayName="Titre_1" ma:internalName="Titre_1">
      <xsd:simpleType>
        <xsd:restriction base="dms:Text">
          <xsd:maxLength value="255"/>
        </xsd:restriction>
      </xsd:simpleType>
    </xsd:element>
    <xsd:element name="Titre_2" ma:index="4" nillable="true" ma:displayName="Titre_2" ma:internalName="Titre_2">
      <xsd:simpleType>
        <xsd:restriction base="dms:Text">
          <xsd:maxLength value="255"/>
        </xsd:restriction>
      </xsd:simpleType>
    </xsd:element>
    <xsd:element name="Commentaire" ma:index="7" nillable="true" ma:displayName="Commentaire" ma:internalName="Commentaire" ma:readOnly="false">
      <xsd:simpleType>
        <xsd:restriction base="dms:Note">
          <xsd:maxLength value="255"/>
        </xsd:restriction>
      </xsd:simpleType>
    </xsd:element>
    <xsd:element name="Codification" ma:index="8" nillable="true" ma:displayName="Codification" ma:description="Récupère le nom codifié du document via un workflow. Colonne masquée utilisée pour être incluse dans des formules" ma:hidden="true" ma:internalName="Codification" ma:readOnly="false">
      <xsd:simpleType>
        <xsd:restriction base="dms:Text">
          <xsd:maxLength value="255"/>
        </xsd:restriction>
      </xsd:simpleType>
    </xsd:element>
    <xsd:element name="TaxCatchAllLabel" ma:index="10" nillable="true" ma:displayName="Taxonomy Catch All Column1" ma:hidden="true" ma:list="{5a5a2f30-b8c3-4689-a231-c7ab42cb02ab}" ma:internalName="TaxCatchAllLabel" ma:readOnly="true" ma:showField="CatchAllDataLabel"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hc5ee469f066469fb7a140bf0033ab88" ma:index="13" nillable="true" ma:taxonomy="true" ma:internalName="hc5ee469f066469fb7a140bf0033ab88" ma:taxonomyFieldName="Classe" ma:displayName="Classe" ma:default="2;#INF|75044a80-0361-445f-96bb-9e99c13f9bde" ma:fieldId="{1c5ee469-f066-469f-b7a1-40bf0033ab88}" ma:sspId="a344d2d3-aa92-410e-800f-eccb79307005" ma:termSetId="10617649-d70e-4270-9abe-05f8dbc1d51b" ma:anchorId="00000000-0000-0000-0000-000000000000" ma:open="false" ma:isKeyword="false">
      <xsd:complexType>
        <xsd:sequence>
          <xsd:element ref="pc:Terms" minOccurs="0" maxOccurs="1"/>
        </xsd:sequence>
      </xsd:complexType>
    </xsd:element>
    <xsd:element name="n117515a4f9d4e0fac4133ee47d2cfc1" ma:index="14" nillable="true" ma:taxonomy="true" ma:internalName="n117515a4f9d4e0fac4133ee47d2cfc1" ma:taxonomyFieldName="Confidentialit_x00e9_" ma:displayName="Confidentialité" ma:default="3;#R|6121e067-4141-4a09-83f2-731dfa9cb483" ma:fieldId="{7117515a-4f9d-4e0f-ac41-33ee47d2cfc1}" ma:sspId="a344d2d3-aa92-410e-800f-eccb79307005" ma:termSetId="c3cc67e7-a95b-4179-893d-c5d5ac11c02b" ma:anchorId="00000000-0000-0000-0000-000000000000" ma:open="false" ma:isKeyword="false">
      <xsd:complexType>
        <xsd:sequence>
          <xsd:element ref="pc:Terms" minOccurs="0" maxOccurs="1"/>
        </xsd:sequence>
      </xsd:complexType>
    </xsd:element>
    <xsd:element name="gd6f1129d9ff48c19f974fe67019564e" ma:index="16" nillable="true" ma:taxonomy="true" ma:internalName="gd6f1129d9ff48c19f974fe67019564e" ma:taxonomyFieldName="Statut" ma:displayName="Statut" ma:default="1;#IFI|3f30827e-433b-4d39-a4cd-77c4660fe051" ma:fieldId="{0d6f1129-d9ff-48c1-9f97-4fe67019564e}" ma:sspId="a344d2d3-aa92-410e-800f-eccb79307005" ma:termSetId="ec30e074-0c24-47f3-af12-71cbd3195209"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5a5a2f30-b8c3-4689-a231-c7ab42cb02ab}" ma:internalName="TaxCatchAll" ma:showField="CatchAllData"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Candidat" ma:index="21" nillable="true" ma:displayName="Candidat" ma:internalName="Candidat">
      <xsd:simpleType>
        <xsd:restriction base="dms:Text">
          <xsd:maxLength value="255"/>
        </xsd:restriction>
      </xsd:simpleType>
    </xsd:element>
    <xsd:element name="Rédacteur" ma:index="22" nillable="true" ma:displayName="Rédacteur" ma:list="UserInfo" ma:SharePointGroup="0" ma:internalName="R_x00e9_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dification xmlns="a25c9081-5a98-403d-b920-2351985ad1cf" xsi:nil="true"/>
    <TaxCatchAll xmlns="a25c9081-5a98-403d-b920-2351985ad1cf">
      <Value>3</Value>
      <Value>2</Value>
      <Value>1</Value>
    </TaxCatchAll>
    <Titre_2 xmlns="a25c9081-5a98-403d-b920-2351985ad1cf" xsi:nil="true"/>
    <gd6f1129d9ff48c19f974fe67019564e xmlns="a25c9081-5a98-403d-b920-2351985ad1cf">
      <Terms xmlns="http://schemas.microsoft.com/office/infopath/2007/PartnerControls">
        <TermInfo xmlns="http://schemas.microsoft.com/office/infopath/2007/PartnerControls">
          <TermName xmlns="http://schemas.microsoft.com/office/infopath/2007/PartnerControls">IFI</TermName>
          <TermId xmlns="http://schemas.microsoft.com/office/infopath/2007/PartnerControls">3f30827e-433b-4d39-a4cd-77c4660fe051</TermId>
        </TermInfo>
      </Terms>
    </gd6f1129d9ff48c19f974fe67019564e>
    <Candidat xmlns="a25c9081-5a98-403d-b920-2351985ad1cf" xsi:nil="true"/>
    <Commentaire xmlns="a25c9081-5a98-403d-b920-2351985ad1cf" xsi:nil="true"/>
    <Titre_1 xmlns="a25c9081-5a98-403d-b920-2351985ad1cf" xsi:nil="true"/>
    <hc5ee469f066469fb7a140bf0033ab88 xmlns="a25c9081-5a98-403d-b920-2351985ad1cf">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75044a80-0361-445f-96bb-9e99c13f9bde</TermId>
        </TermInfo>
      </Terms>
    </hc5ee469f066469fb7a140bf0033ab88>
    <Rédacteur xmlns="a25c9081-5a98-403d-b920-2351985ad1cf">
      <UserInfo>
        <DisplayName/>
        <AccountId xsi:nil="true"/>
        <AccountType/>
      </UserInfo>
    </Rédacteur>
    <n117515a4f9d4e0fac4133ee47d2cfc1 xmlns="a25c9081-5a98-403d-b920-2351985ad1cf">
      <Terms xmlns="http://schemas.microsoft.com/office/infopath/2007/PartnerControls">
        <TermInfo xmlns="http://schemas.microsoft.com/office/infopath/2007/PartnerControls">
          <TermName xmlns="http://schemas.microsoft.com/office/infopath/2007/PartnerControls">R</TermName>
          <TermId xmlns="http://schemas.microsoft.com/office/infopath/2007/PartnerControls">6121e067-4141-4a09-83f2-731dfa9cb483</TermId>
        </TermInfo>
      </Terms>
    </n117515a4f9d4e0fac4133ee47d2cfc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F86BB7-44B3-4F3D-912D-D7E6FAF93E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5c9081-5a98-403d-b920-2351985ad1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BA57EA-41B2-4352-9D2E-8567037601CD}">
  <ds:schemaRefs>
    <ds:schemaRef ds:uri="http://schemas.microsoft.com/office/2006/metadata/properties"/>
    <ds:schemaRef ds:uri="http://schemas.microsoft.com/office/infopath/2007/PartnerControls"/>
    <ds:schemaRef ds:uri="a25c9081-5a98-403d-b920-2351985ad1cf"/>
  </ds:schemaRefs>
</ds:datastoreItem>
</file>

<file path=customXml/itemProps3.xml><?xml version="1.0" encoding="utf-8"?>
<ds:datastoreItem xmlns:ds="http://schemas.openxmlformats.org/officeDocument/2006/customXml" ds:itemID="{4C5C2DBC-133D-4768-9B5F-A24D0838D3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B131_LOTB_DQE_Site 7</vt:lpstr>
      <vt:lpstr>'B131_LOTB_DQE_Site 7'!Impression_des_titres</vt:lpstr>
      <vt:lpstr>'B131_LOTB_DQE_Site 7'!Zone_d_impression</vt:lpstr>
    </vt:vector>
  </TitlesOfParts>
  <Manager/>
  <Company>Egis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BOSONI Olivier</dc:creator>
  <cp:keywords/>
  <dc:description/>
  <cp:lastModifiedBy>BEAULIEU Virginie, SCSNE</cp:lastModifiedBy>
  <cp:revision/>
  <dcterms:created xsi:type="dcterms:W3CDTF">2020-03-10T13:40:00Z</dcterms:created>
  <dcterms:modified xsi:type="dcterms:W3CDTF">2025-01-27T17:17:03Z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0x010100C9C475DEAE7003499C566A1290D17E2E00C1FE2BA507BE424BA0ED9BE2A3F41C8C</vt:lpwstr>
  </property>
  <property fmtid="{D5CDD505-2E9C-101B-9397-08002B2CF9AE}" pid="3" name="Format AMOG">
    <vt:lpwstr/>
  </property>
  <property fmtid="{D5CDD505-2E9C-101B-9397-08002B2CF9AE}" pid="4" name="Marché">
    <vt:lpwstr/>
  </property>
  <property fmtid="{D5CDD505-2E9C-101B-9397-08002B2CF9AE}" pid="5" name="Classe">
    <vt:lpwstr>2;#INF|75044a80-0361-445f-96bb-9e99c13f9bde</vt:lpwstr>
  </property>
  <property fmtid="{D5CDD505-2E9C-101B-9397-08002B2CF9AE}" pid="6" name="Dossier">
    <vt:lpwstr/>
  </property>
  <property fmtid="{D5CDD505-2E9C-101B-9397-08002B2CF9AE}" pid="7" name="Code mission">
    <vt:lpwstr/>
  </property>
  <property fmtid="{D5CDD505-2E9C-101B-9397-08002B2CF9AE}" pid="8" name="aa748c797da544d2ac5b98f90c840ef9">
    <vt:lpwstr/>
  </property>
  <property fmtid="{D5CDD505-2E9C-101B-9397-08002B2CF9AE}" pid="9" name="Type de document">
    <vt:lpwstr/>
  </property>
  <property fmtid="{D5CDD505-2E9C-101B-9397-08002B2CF9AE}" pid="10" name="Secteur">
    <vt:lpwstr/>
  </property>
  <property fmtid="{D5CDD505-2E9C-101B-9397-08002B2CF9AE}" pid="11" name="Emetteur">
    <vt:lpwstr/>
  </property>
  <property fmtid="{D5CDD505-2E9C-101B-9397-08002B2CF9AE}" pid="12" name="Classement">
    <vt:lpwstr/>
  </property>
  <property fmtid="{D5CDD505-2E9C-101B-9397-08002B2CF9AE}" pid="13" name="Ouvrage AMOG">
    <vt:lpwstr/>
  </property>
  <property fmtid="{D5CDD505-2E9C-101B-9397-08002B2CF9AE}" pid="14" name="j871be2cbfc64242ae193bb4b93fdf8c">
    <vt:lpwstr/>
  </property>
  <property fmtid="{D5CDD505-2E9C-101B-9397-08002B2CF9AE}" pid="15" name="Statut">
    <vt:lpwstr>1;#IFI|3f30827e-433b-4d39-a4cd-77c4660fe051</vt:lpwstr>
  </property>
  <property fmtid="{D5CDD505-2E9C-101B-9397-08002B2CF9AE}" pid="16" name="Confidentialité">
    <vt:lpwstr>3;#R|6121e067-4141-4a09-83f2-731dfa9cb483</vt:lpwstr>
  </property>
  <property fmtid="{D5CDD505-2E9C-101B-9397-08002B2CF9AE}" pid="17" name="ff28a624bf2f4b9199715f34be4c53fc">
    <vt:lpwstr/>
  </property>
  <property fmtid="{D5CDD505-2E9C-101B-9397-08002B2CF9AE}" pid="18" name="Indice AMOG">
    <vt:lpwstr/>
  </property>
  <property fmtid="{D5CDD505-2E9C-101B-9397-08002B2CF9AE}" pid="19" name="Phase">
    <vt:lpwstr/>
  </property>
  <property fmtid="{D5CDD505-2E9C-101B-9397-08002B2CF9AE}" pid="20" name="Domaine">
    <vt:lpwstr/>
  </property>
</Properties>
</file>