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33\Public\Energie R bet\ETUDES\AF2485_AUD_SECR_34_02_CENTRE DE DEMINAGE MTP\05-Pour diffusion\06-DCE IND B\DPGF\"/>
    </mc:Choice>
  </mc:AlternateContent>
  <xr:revisionPtr revIDLastSave="0" documentId="8_{C523302E-11BD-4A0F-BE58-43C81C5A7396}" xr6:coauthVersionLast="36" xr6:coauthVersionMax="36" xr10:uidLastSave="{00000000-0000-0000-0000-000000000000}"/>
  <bookViews>
    <workbookView xWindow="240" yWindow="15" windowWidth="16095" windowHeight="9660" activeTab="1" xr2:uid="{00000000-000D-0000-FFFF-FFFF00000000}"/>
  </bookViews>
  <sheets>
    <sheet name="Page de garde" sheetId="1" r:id="rId1"/>
    <sheet name="AO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AO!$1:$3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103" i="2"/>
  <c r="F98" i="2"/>
  <c r="J82" i="2"/>
  <c r="F100" i="2" s="1"/>
  <c r="J71" i="2"/>
  <c r="J61" i="2"/>
  <c r="F79" i="2" s="1"/>
  <c r="J55" i="2"/>
  <c r="J46" i="2"/>
  <c r="J38" i="2"/>
  <c r="J34" i="2"/>
  <c r="F99" i="2" s="1"/>
  <c r="F18" i="2"/>
  <c r="F17" i="2"/>
  <c r="F19" i="2" s="1"/>
  <c r="G84" i="1"/>
  <c r="G82" i="1"/>
  <c r="G80" i="1"/>
  <c r="G78" i="1"/>
  <c r="E70" i="1"/>
  <c r="E63" i="1"/>
  <c r="E60" i="1"/>
  <c r="E20" i="1"/>
  <c r="E11" i="1"/>
  <c r="F78" i="2" l="1"/>
  <c r="F80" i="2" s="1"/>
  <c r="F88" i="2"/>
  <c r="F89" i="2"/>
  <c r="F104" i="2"/>
  <c r="F105" i="2" s="1"/>
  <c r="AA1" i="3" s="1"/>
  <c r="AA3" i="3" l="1"/>
  <c r="AA37" i="3"/>
  <c r="AA33" i="3"/>
  <c r="AA4" i="3"/>
  <c r="F90" i="2"/>
  <c r="AA32" i="3" l="1"/>
  <c r="AA15" i="3"/>
  <c r="AA16" i="3"/>
  <c r="AA42" i="3"/>
  <c r="AA12" i="3"/>
  <c r="AA27" i="3"/>
  <c r="AA5" i="3"/>
  <c r="AA6" i="3"/>
  <c r="AA23" i="3" l="1"/>
  <c r="AA24" i="3"/>
  <c r="AA14" i="3"/>
  <c r="AA94" i="3"/>
  <c r="AA90" i="3" s="1"/>
  <c r="AA30" i="3" s="1"/>
  <c r="AA29" i="3"/>
  <c r="AA28" i="3"/>
  <c r="AA46" i="3"/>
  <c r="AA17" i="3"/>
  <c r="AA82" i="3" s="1"/>
  <c r="AA7" i="3"/>
  <c r="AA13" i="3"/>
  <c r="AA9" i="3"/>
  <c r="AA41" i="3"/>
  <c r="AA38" i="3"/>
  <c r="AA21" i="3"/>
  <c r="AA11" i="3"/>
  <c r="AA18" i="3"/>
  <c r="AA10" i="3" s="1"/>
  <c r="AA51" i="3" l="1"/>
  <c r="AA92" i="3"/>
  <c r="AA39" i="3"/>
  <c r="AA96" i="3"/>
  <c r="AA75" i="3"/>
  <c r="AA67" i="3" s="1"/>
  <c r="AA59" i="3" s="1"/>
  <c r="AA49" i="3" s="1"/>
  <c r="AA31" i="3" s="1"/>
  <c r="AA34" i="3"/>
  <c r="AA50" i="3"/>
  <c r="AA19" i="3"/>
  <c r="AA20" i="3"/>
  <c r="AA88" i="3"/>
  <c r="AA84" i="3" s="1"/>
  <c r="AA78" i="3" s="1"/>
  <c r="AA70" i="3" s="1"/>
  <c r="AA62" i="3" s="1"/>
  <c r="AA54" i="3" s="1"/>
  <c r="AA22" i="3"/>
  <c r="AA79" i="3" s="1"/>
  <c r="AA81" i="3"/>
  <c r="AA74" i="3" s="1"/>
  <c r="AA66" i="3" s="1"/>
  <c r="AA58" i="3" s="1"/>
  <c r="AA48" i="3" s="1"/>
  <c r="AA86" i="3"/>
  <c r="AA47" i="3"/>
  <c r="AA65" i="3"/>
  <c r="AA57" i="3" s="1"/>
  <c r="AA45" i="3" s="1"/>
  <c r="AA26" i="3" s="1"/>
  <c r="AA73" i="3"/>
  <c r="AA93" i="3"/>
  <c r="AA89" i="3" s="1"/>
  <c r="AA43" i="3"/>
  <c r="AA85" i="3" l="1"/>
  <c r="AA80" i="3" s="1"/>
  <c r="AA72" i="3" s="1"/>
  <c r="AA64" i="3" s="1"/>
  <c r="AA56" i="3" s="1"/>
  <c r="AA44" i="3" s="1"/>
  <c r="AA25" i="3"/>
  <c r="AA77" i="3"/>
  <c r="AA69" i="3"/>
  <c r="AA61" i="3" s="1"/>
  <c r="AA53" i="3" s="1"/>
  <c r="AA36" i="3" s="1"/>
  <c r="AA95" i="3"/>
  <c r="AA91" i="3" s="1"/>
  <c r="AA71" i="3"/>
  <c r="AA63" i="3" s="1"/>
  <c r="AA55" i="3" s="1"/>
  <c r="AA40" i="3" s="1"/>
  <c r="AA87" i="3" l="1"/>
  <c r="AA83" i="3" s="1"/>
  <c r="AA76" i="3" s="1"/>
  <c r="AA68" i="3" s="1"/>
  <c r="AA60" i="3" s="1"/>
  <c r="AA52" i="3" s="1"/>
  <c r="AA35" i="3"/>
  <c r="AA98" i="3"/>
  <c r="AA2" i="3" s="1"/>
  <c r="C108" i="2" s="1"/>
</calcChain>
</file>

<file path=xl/sharedStrings.xml><?xml version="1.0" encoding="utf-8"?>
<sst xmlns="http://schemas.openxmlformats.org/spreadsheetml/2006/main" count="248" uniqueCount="174">
  <si>
    <t>Dossier</t>
  </si>
  <si>
    <t>Date</t>
  </si>
  <si>
    <t>Phase</t>
  </si>
  <si>
    <t>Indice</t>
  </si>
  <si>
    <t>MAITRE D'OUVRAGE
Sécurité civile et gestion des crises
189 route des 3 Lucs
13011 Marseille</t>
  </si>
  <si>
    <t>BUREAU D'ETUDES : 
    ENERGIE R BET
    7 Rue Augustin Thierry
    66000 PERPIGNAN
    Tél : 04 68 73 85 67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</si>
  <si>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</si>
  <si>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</si>
  <si>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</si>
  <si>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</si>
  <si>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</si>
  <si>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</si>
  <si>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</si>
  <si>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</si>
  <si>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</si>
  <si>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</si>
  <si>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</si>
  <si>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</si>
  <si>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</si>
  <si>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</si>
  <si>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</si>
  <si>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</si>
  <si>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</si>
  <si>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</si>
  <si>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</si>
  <si>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</si>
  <si>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</si>
  <si>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</si>
  <si>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</si>
  <si>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</si>
  <si>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</si>
  <si>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</si>
  <si>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</si>
  <si>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</si>
  <si>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</si>
  <si>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</si>
  <si>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n°01</t>
  </si>
  <si>
    <t xml:space="preserve">MENUISERIES </t>
  </si>
  <si>
    <t>01.1</t>
  </si>
  <si>
    <t>PRESCRIPTIONS PARTICULIERES</t>
  </si>
  <si>
    <t>4.&amp;</t>
  </si>
  <si>
    <t>3.&amp;</t>
  </si>
  <si>
    <t>Total H.T. :</t>
  </si>
  <si>
    <t>Total T.V.A. (20%) :</t>
  </si>
  <si>
    <t>Total T.T.C. :</t>
  </si>
  <si>
    <t>01.2</t>
  </si>
  <si>
    <t>DESCRIPTION DES TRAVAUX</t>
  </si>
  <si>
    <t>3.T</t>
  </si>
  <si>
    <t>01.2.1</t>
  </si>
  <si>
    <t>Menuiseries ALU</t>
  </si>
  <si>
    <t>01.2.1.1</t>
  </si>
  <si>
    <t>Dépose au lot désamiantage</t>
  </si>
  <si>
    <t>5.&amp;</t>
  </si>
  <si>
    <t>01.2.1.2</t>
  </si>
  <si>
    <t>Châssis sans VR</t>
  </si>
  <si>
    <t>01.2.1.2.1</t>
  </si>
  <si>
    <t>Châssis coulissants 150*170ht</t>
  </si>
  <si>
    <t>9.T</t>
  </si>
  <si>
    <t>9.L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</si>
  <si>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Bâtiment B: Menuiseries non rénovées dans le vestiaire et douches</t>
    </r>
  </si>
  <si>
    <t>9.&amp;</t>
  </si>
  <si>
    <t>01.2.1.2.2</t>
  </si>
  <si>
    <t>Châssis coulissants 150*145ht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</si>
  <si>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Bâtiment B: Menuiseries non rénovées dans le garage bateau</t>
    </r>
  </si>
  <si>
    <t>9.U.IMAGE</t>
  </si>
  <si>
    <t>01.2.1.3</t>
  </si>
  <si>
    <t>Accessoires</t>
  </si>
  <si>
    <t>01.2.1.3.1</t>
  </si>
  <si>
    <t>Réservation et pose des entrées d'air</t>
  </si>
  <si>
    <t>01.2.1.3.1.1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</si>
  <si>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Suivant plan de repérage du BET fluides</t>
    </r>
  </si>
  <si>
    <t>6.&amp;</t>
  </si>
  <si>
    <t>01.2.2</t>
  </si>
  <si>
    <t>Menuiseries portes d’Accès</t>
  </si>
  <si>
    <t>01.2.2.1</t>
  </si>
  <si>
    <t>Dépose</t>
  </si>
  <si>
    <t>01.2.2.1.1</t>
  </si>
  <si>
    <t>Dépose de menuiseries alu existantes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</si>
  <si>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Porte d’Accès Rez de chaussée hall et loggia R+2 bâtiment A, Porte accès principal Rdc bâtiment B</t>
    </r>
  </si>
  <si>
    <t>01.2.2.2</t>
  </si>
  <si>
    <t>Portes Aluminium</t>
  </si>
  <si>
    <t>01.2.2.2.1</t>
  </si>
  <si>
    <t>Portes vitrées tiercée d'Accueil 140*204ht</t>
  </si>
  <si>
    <r>
      <rPr>
        <i/>
        <sz val="8"/>
        <color theme="1"/>
        <rFont val="Arial"/>
        <family val="2"/>
      </rPr>
      <t xml:space="preserve">Localisation : </t>
    </r>
    <r>
      <rPr>
        <i/>
        <sz val="8"/>
        <color rgb="FFFF0000"/>
        <rFont val="Arial"/>
        <family val="2"/>
      </rPr>
      <t>Porte d’Accès accueil et accès loggia R+2 bâtiment A, Porte accès principal bâtiment B, (seules les portes des hall sont sur gâches électriques)</t>
    </r>
  </si>
  <si>
    <t>01.2.3</t>
  </si>
  <si>
    <t>Autres ouvrages</t>
  </si>
  <si>
    <t>01.2.3.1</t>
  </si>
  <si>
    <t>Fermeture de bâtiment</t>
  </si>
  <si>
    <t>01.3</t>
  </si>
  <si>
    <t>Déchets</t>
  </si>
  <si>
    <t>01.3.1</t>
  </si>
  <si>
    <t>Gestions des déchets</t>
  </si>
  <si>
    <t>Ens</t>
  </si>
  <si>
    <t>01.4</t>
  </si>
  <si>
    <t>Compte prorata</t>
  </si>
  <si>
    <t xml:space="preserve">RECAPITULATIF
Lot n°01 MENUISERIES </t>
  </si>
  <si>
    <t>RECAPITULATIF DES CHAPITRES</t>
  </si>
  <si>
    <t>01.1 - PRESCRIPTIONS PARTICULIERES</t>
  </si>
  <si>
    <t>01.2 - DESCRIPTION DES TRAVAUX</t>
  </si>
  <si>
    <t>01.3 - Déchets</t>
  </si>
  <si>
    <t xml:space="preserve">Total du lot MENUISERIES 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</si>
  <si>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</si>
  <si>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</si>
  <si>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</si>
  <si>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</si>
  <si>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</si>
  <si>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</si>
  <si>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</si>
  <si>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</si>
  <si>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</si>
  <si>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</si>
  <si>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</si>
  <si>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</si>
  <si>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</si>
  <si>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</si>
  <si>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</si>
  <si>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</si>
  <si>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</si>
  <si>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</si>
  <si>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</si>
  <si>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</si>
  <si>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</si>
  <si>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</si>
  <si>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</si>
  <si>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</si>
  <si>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</si>
  <si>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</si>
  <si>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</si>
  <si>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</si>
  <si>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</si>
  <si>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</si>
  <si>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</si>
  <si>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</si>
  <si>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</si>
  <si>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AF2485-CENTRE DE DEMINAGE-MONTPELLIER</t>
  </si>
  <si>
    <t>AF2485</t>
  </si>
  <si>
    <t>DCE</t>
  </si>
  <si>
    <t xml:space="preserve"> </t>
  </si>
  <si>
    <t>VERSION</t>
  </si>
  <si>
    <t>4.00</t>
  </si>
  <si>
    <t>TYPEDOC</t>
  </si>
  <si>
    <t>AO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</si>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</sst>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1" fillId="0" borderId="9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3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3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horizontal="left" vertical="top" wrapText="1"/>
      <protection locked="0"/>
    </xf>
    <xf numFmtId="0" fontId="6" fillId="0" borderId="24" xfId="0" applyFont="1" applyBorder="1" applyAlignment="1" applyProtection="1">
      <alignment horizontal="center" vertical="top" wrapText="1"/>
      <protection locked="0"/>
    </xf>
    <xf numFmtId="167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24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8" fillId="0" borderId="0" xfId="0" applyNumberFormat="1" applyFont="1" applyAlignment="1">
      <alignment horizontal="righ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8" fillId="0" borderId="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7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8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5" fontId="6" fillId="0" borderId="24" xfId="0" applyNumberFormat="1" applyFont="1" applyBorder="1" applyAlignment="1" applyProtection="1">
      <alignment vertical="top" wrapText="1"/>
      <protection locked="0"/>
    </xf>
    <xf numFmtId="166" fontId="6" fillId="0" borderId="24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442913</xdr:colOff>
      <xdr:row>27</xdr:row>
      <xdr:rowOff>0</xdr:rowOff>
    </xdr:from>
    <xdr:to>
      <xdr:col>7</xdr:col>
      <xdr:colOff>523384</xdr:colOff>
      <xdr:row>44</xdr:row>
      <xdr:rowOff>114043</xdr:rowOff>
    </xdr:to>
    <xdr:pic>
      <xdr:nvPicPr>
        <xdr:cNvPr id="2" name="Picture 1" descr="{d44eefa3-dbde-4a0d-a4e6-e90b425a7f7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7088" y="3086100"/>
          <a:ext cx="2728421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66675</xdr:rowOff>
    </xdr:from>
    <xdr:to>
      <xdr:col>4</xdr:col>
      <xdr:colOff>922337</xdr:colOff>
      <xdr:row>53</xdr:row>
      <xdr:rowOff>45876</xdr:rowOff>
    </xdr:to>
    <xdr:pic>
      <xdr:nvPicPr>
        <xdr:cNvPr id="3" name="Picture 2" descr="{00c270c3-478a-4f7e-8bd6-cd519b7252c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781675"/>
          <a:ext cx="889000" cy="322101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77</xdr:row>
      <xdr:rowOff>100013</xdr:rowOff>
    </xdr:from>
    <xdr:to>
      <xdr:col>1</xdr:col>
      <xdr:colOff>641350</xdr:colOff>
      <xdr:row>83</xdr:row>
      <xdr:rowOff>17462</xdr:rowOff>
    </xdr:to>
    <xdr:pic>
      <xdr:nvPicPr>
        <xdr:cNvPr id="4" name="Picture 3" descr="{fdf201b4-49a6-45c5-9b67-f85f0ed57284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8901113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6"/>
      <c r="F2" s="46"/>
      <c r="G2" s="46"/>
      <c r="H2" s="46"/>
      <c r="I2" s="8"/>
    </row>
    <row r="3" spans="2:9" ht="9" customHeight="1" x14ac:dyDescent="0.25">
      <c r="B3" s="5"/>
      <c r="C3" s="6"/>
      <c r="D3" s="7"/>
      <c r="E3" s="46"/>
      <c r="F3" s="46"/>
      <c r="G3" s="46"/>
      <c r="H3" s="46"/>
      <c r="I3" s="8"/>
    </row>
    <row r="4" spans="2:9" ht="9" customHeight="1" x14ac:dyDescent="0.25">
      <c r="B4" s="5"/>
      <c r="C4" s="6"/>
      <c r="D4" s="7"/>
      <c r="E4" s="46"/>
      <c r="F4" s="46"/>
      <c r="G4" s="46"/>
      <c r="H4" s="46"/>
      <c r="I4" s="8"/>
    </row>
    <row r="5" spans="2:9" ht="9" customHeight="1" x14ac:dyDescent="0.25">
      <c r="B5" s="5"/>
      <c r="C5" s="6"/>
      <c r="D5" s="7"/>
      <c r="E5" s="46"/>
      <c r="F5" s="46"/>
      <c r="G5" s="46"/>
      <c r="H5" s="46"/>
      <c r="I5" s="8"/>
    </row>
    <row r="6" spans="2:9" ht="9" customHeight="1" x14ac:dyDescent="0.25">
      <c r="B6" s="5"/>
      <c r="C6" s="6"/>
      <c r="D6" s="7"/>
      <c r="E6" s="46"/>
      <c r="F6" s="46"/>
      <c r="G6" s="46"/>
      <c r="H6" s="46"/>
      <c r="I6" s="8"/>
    </row>
    <row r="7" spans="2:9" ht="9" customHeight="1" x14ac:dyDescent="0.25">
      <c r="B7" s="5"/>
      <c r="C7" s="6"/>
      <c r="D7" s="7"/>
      <c r="E7" s="46"/>
      <c r="F7" s="46"/>
      <c r="G7" s="46"/>
      <c r="H7" s="46"/>
      <c r="I7" s="8"/>
    </row>
    <row r="8" spans="2:9" ht="9" customHeight="1" x14ac:dyDescent="0.25">
      <c r="B8" s="5"/>
      <c r="C8" s="6"/>
      <c r="D8" s="7"/>
      <c r="E8" s="46"/>
      <c r="F8" s="46"/>
      <c r="G8" s="46"/>
      <c r="H8" s="46"/>
      <c r="I8" s="8"/>
    </row>
    <row r="9" spans="2:9" ht="9" customHeight="1" x14ac:dyDescent="0.25">
      <c r="B9" s="5"/>
      <c r="C9" s="6"/>
      <c r="D9" s="7"/>
      <c r="E9" s="46"/>
      <c r="F9" s="46"/>
      <c r="G9" s="46"/>
      <c r="H9" s="46"/>
      <c r="I9" s="8"/>
    </row>
    <row r="10" spans="2:9" ht="9" customHeight="1" x14ac:dyDescent="0.25">
      <c r="B10" s="5"/>
      <c r="C10" s="6"/>
      <c r="D10" s="7"/>
      <c r="E10" s="46"/>
      <c r="F10" s="46"/>
      <c r="G10" s="46"/>
      <c r="H10" s="46"/>
      <c r="I10" s="8"/>
    </row>
    <row r="11" spans="2:9" ht="9" customHeight="1" x14ac:dyDescent="0.25">
      <c r="B11" s="5"/>
      <c r="C11" s="6"/>
      <c r="D11" s="7"/>
      <c r="E11" s="47" t="str">
        <f>IF(Paramètres!C5&lt;&gt;"",Paramètres!C5,"")</f>
        <v>AF2485-CENTRE DE DEMINAGE-MONTPELLIER</v>
      </c>
      <c r="F11" s="47"/>
      <c r="G11" s="47"/>
      <c r="H11" s="47"/>
      <c r="I11" s="8"/>
    </row>
    <row r="12" spans="2:9" ht="9" customHeight="1" x14ac:dyDescent="0.25">
      <c r="B12" s="5"/>
      <c r="C12" s="6"/>
      <c r="D12" s="7"/>
      <c r="E12" s="47"/>
      <c r="F12" s="47"/>
      <c r="G12" s="47"/>
      <c r="H12" s="47"/>
      <c r="I12" s="8"/>
    </row>
    <row r="13" spans="2:9" ht="9" customHeight="1" x14ac:dyDescent="0.25">
      <c r="B13" s="5"/>
      <c r="C13" s="6"/>
      <c r="D13" s="7"/>
      <c r="E13" s="47"/>
      <c r="F13" s="47"/>
      <c r="G13" s="47"/>
      <c r="H13" s="47"/>
      <c r="I13" s="8"/>
    </row>
    <row r="14" spans="2:9" ht="9" customHeight="1" x14ac:dyDescent="0.25">
      <c r="B14" s="5"/>
      <c r="C14" s="6"/>
      <c r="D14" s="7"/>
      <c r="E14" s="47"/>
      <c r="F14" s="47"/>
      <c r="G14" s="47"/>
      <c r="H14" s="47"/>
      <c r="I14" s="8"/>
    </row>
    <row r="15" spans="2:9" ht="9" customHeight="1" x14ac:dyDescent="0.25">
      <c r="B15" s="5"/>
      <c r="C15" s="6"/>
      <c r="D15" s="7"/>
      <c r="E15" s="47"/>
      <c r="F15" s="47"/>
      <c r="G15" s="47"/>
      <c r="H15" s="47"/>
      <c r="I15" s="8"/>
    </row>
    <row r="16" spans="2:9" ht="9" customHeight="1" x14ac:dyDescent="0.25">
      <c r="B16" s="5"/>
      <c r="C16" s="6"/>
      <c r="D16" s="7"/>
      <c r="E16" s="47"/>
      <c r="F16" s="47"/>
      <c r="G16" s="47"/>
      <c r="H16" s="47"/>
      <c r="I16" s="8"/>
    </row>
    <row r="17" spans="2:9" ht="9" customHeight="1" x14ac:dyDescent="0.25">
      <c r="B17" s="5"/>
      <c r="C17" s="6"/>
      <c r="D17" s="7"/>
      <c r="E17" s="47"/>
      <c r="F17" s="47"/>
      <c r="G17" s="47"/>
      <c r="H17" s="47"/>
      <c r="I17" s="8"/>
    </row>
    <row r="18" spans="2:9" ht="9" customHeight="1" x14ac:dyDescent="0.25">
      <c r="B18" s="5"/>
      <c r="C18" s="6"/>
      <c r="D18" s="7"/>
      <c r="E18" s="47"/>
      <c r="F18" s="47"/>
      <c r="G18" s="47"/>
      <c r="H18" s="47"/>
      <c r="I18" s="8"/>
    </row>
    <row r="19" spans="2:9" ht="9" customHeight="1" x14ac:dyDescent="0.25">
      <c r="B19" s="5"/>
      <c r="C19" s="6"/>
      <c r="D19" s="7"/>
      <c r="E19" s="47"/>
      <c r="F19" s="47"/>
      <c r="G19" s="47"/>
      <c r="H19" s="47"/>
      <c r="I19" s="8"/>
    </row>
    <row r="20" spans="2:9" ht="9" customHeight="1" x14ac:dyDescent="0.25">
      <c r="B20" s="5"/>
      <c r="C20" s="6"/>
      <c r="D20" s="7"/>
      <c r="E20" s="47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7"/>
      <c r="G20" s="47"/>
      <c r="H20" s="47"/>
      <c r="I20" s="8"/>
    </row>
    <row r="21" spans="2:9" ht="9" customHeight="1" x14ac:dyDescent="0.25">
      <c r="B21" s="5"/>
      <c r="C21" s="6"/>
      <c r="D21" s="7"/>
      <c r="E21" s="47"/>
      <c r="F21" s="47"/>
      <c r="G21" s="47"/>
      <c r="H21" s="47"/>
      <c r="I21" s="8"/>
    </row>
    <row r="22" spans="2:9" ht="9" customHeight="1" x14ac:dyDescent="0.25">
      <c r="B22" s="5"/>
      <c r="C22" s="6"/>
      <c r="D22" s="7"/>
      <c r="E22" s="47"/>
      <c r="F22" s="47"/>
      <c r="G22" s="47"/>
      <c r="H22" s="47"/>
      <c r="I22" s="8"/>
    </row>
    <row r="23" spans="2:9" ht="9" customHeight="1" x14ac:dyDescent="0.25">
      <c r="B23" s="5"/>
      <c r="C23" s="6"/>
      <c r="D23" s="7"/>
      <c r="E23" s="47"/>
      <c r="F23" s="47"/>
      <c r="G23" s="47"/>
      <c r="H23" s="47"/>
      <c r="I23" s="8"/>
    </row>
    <row r="24" spans="2:9" ht="9" customHeight="1" x14ac:dyDescent="0.25">
      <c r="B24" s="5"/>
      <c r="C24" s="6"/>
      <c r="D24" s="7"/>
      <c r="E24" s="47"/>
      <c r="F24" s="47"/>
      <c r="G24" s="47"/>
      <c r="H24" s="47"/>
      <c r="I24" s="8"/>
    </row>
    <row r="25" spans="2:9" ht="9" customHeight="1" x14ac:dyDescent="0.25">
      <c r="B25" s="5"/>
      <c r="C25" s="6"/>
      <c r="D25" s="7"/>
      <c r="E25" s="47"/>
      <c r="F25" s="47"/>
      <c r="G25" s="47"/>
      <c r="H25" s="47"/>
      <c r="I25" s="8"/>
    </row>
    <row r="26" spans="2:9" ht="9" customHeight="1" x14ac:dyDescent="0.25">
      <c r="B26" s="5"/>
      <c r="C26" s="6"/>
      <c r="D26" s="7"/>
      <c r="E26" s="47"/>
      <c r="F26" s="47"/>
      <c r="G26" s="47"/>
      <c r="H26" s="47"/>
      <c r="I26" s="8"/>
    </row>
    <row r="27" spans="2:9" ht="9" customHeight="1" x14ac:dyDescent="0.25">
      <c r="B27" s="5"/>
      <c r="C27" s="6"/>
      <c r="D27" s="7"/>
      <c r="E27" s="47"/>
      <c r="F27" s="47"/>
      <c r="G27" s="47"/>
      <c r="H27" s="47"/>
      <c r="I27" s="8"/>
    </row>
    <row r="28" spans="2:9" ht="9" customHeight="1" x14ac:dyDescent="0.25">
      <c r="B28" s="5"/>
      <c r="C28" s="6"/>
      <c r="D28" s="7"/>
      <c r="E28" s="46"/>
      <c r="F28" s="46"/>
      <c r="G28" s="46"/>
      <c r="H28" s="46"/>
      <c r="I28" s="8"/>
    </row>
    <row r="29" spans="2:9" ht="9" customHeight="1" x14ac:dyDescent="0.25">
      <c r="B29" s="5"/>
      <c r="C29" s="6"/>
      <c r="D29" s="7"/>
      <c r="E29" s="46"/>
      <c r="F29" s="46"/>
      <c r="G29" s="46"/>
      <c r="H29" s="46"/>
      <c r="I29" s="8"/>
    </row>
    <row r="30" spans="2:9" ht="9" customHeight="1" x14ac:dyDescent="0.25">
      <c r="B30" s="5"/>
      <c r="C30" s="6"/>
      <c r="D30" s="7"/>
      <c r="E30" s="46"/>
      <c r="F30" s="46"/>
      <c r="G30" s="46"/>
      <c r="H30" s="46"/>
      <c r="I30" s="8"/>
    </row>
    <row r="31" spans="2:9" ht="9" customHeight="1" x14ac:dyDescent="0.25">
      <c r="B31" s="5"/>
      <c r="C31" s="6"/>
      <c r="D31" s="7"/>
      <c r="E31" s="46"/>
      <c r="F31" s="46"/>
      <c r="G31" s="46"/>
      <c r="H31" s="46"/>
      <c r="I31" s="8"/>
    </row>
    <row r="32" spans="2:9" ht="9" customHeight="1" x14ac:dyDescent="0.25">
      <c r="B32" s="5"/>
      <c r="C32" s="6"/>
      <c r="D32" s="7"/>
      <c r="E32" s="46"/>
      <c r="F32" s="46"/>
      <c r="G32" s="46"/>
      <c r="H32" s="46"/>
      <c r="I32" s="8"/>
    </row>
    <row r="33" spans="2:9" ht="9" customHeight="1" x14ac:dyDescent="0.25">
      <c r="B33" s="5"/>
      <c r="C33" s="6"/>
      <c r="D33" s="7"/>
      <c r="E33" s="46"/>
      <c r="F33" s="46"/>
      <c r="G33" s="46"/>
      <c r="H33" s="46"/>
      <c r="I33" s="8"/>
    </row>
    <row r="34" spans="2:9" ht="9" customHeight="1" x14ac:dyDescent="0.25">
      <c r="B34" s="5"/>
      <c r="C34" s="6"/>
      <c r="D34" s="7"/>
      <c r="E34" s="46"/>
      <c r="F34" s="46"/>
      <c r="G34" s="46"/>
      <c r="H34" s="46"/>
      <c r="I34" s="8"/>
    </row>
    <row r="35" spans="2:9" ht="9" customHeight="1" x14ac:dyDescent="0.25">
      <c r="B35" s="5"/>
      <c r="C35" s="6"/>
      <c r="D35" s="7"/>
      <c r="E35" s="46"/>
      <c r="F35" s="46"/>
      <c r="G35" s="46"/>
      <c r="H35" s="46"/>
      <c r="I35" s="8"/>
    </row>
    <row r="36" spans="2:9" ht="9" customHeight="1" x14ac:dyDescent="0.25">
      <c r="B36" s="5"/>
      <c r="C36" s="6"/>
      <c r="D36" s="7"/>
      <c r="E36" s="46"/>
      <c r="F36" s="46"/>
      <c r="G36" s="46"/>
      <c r="H36" s="46"/>
      <c r="I36" s="8"/>
    </row>
    <row r="37" spans="2:9" ht="9" customHeight="1" x14ac:dyDescent="0.25">
      <c r="B37" s="5"/>
      <c r="C37" s="6"/>
      <c r="D37" s="7"/>
      <c r="E37" s="46"/>
      <c r="F37" s="46"/>
      <c r="G37" s="46"/>
      <c r="H37" s="46"/>
      <c r="I37" s="8"/>
    </row>
    <row r="38" spans="2:9" ht="9" customHeight="1" x14ac:dyDescent="0.25">
      <c r="B38" s="5"/>
      <c r="C38" s="6"/>
      <c r="D38" s="7"/>
      <c r="E38" s="46"/>
      <c r="F38" s="46"/>
      <c r="G38" s="46"/>
      <c r="H38" s="46"/>
      <c r="I38" s="8"/>
    </row>
    <row r="39" spans="2:9" ht="9" customHeight="1" x14ac:dyDescent="0.25">
      <c r="B39" s="5"/>
      <c r="C39" s="6"/>
      <c r="D39" s="7"/>
      <c r="E39" s="46"/>
      <c r="F39" s="46"/>
      <c r="G39" s="46"/>
      <c r="H39" s="46"/>
      <c r="I39" s="8"/>
    </row>
    <row r="40" spans="2:9" ht="9" customHeight="1" x14ac:dyDescent="0.25">
      <c r="B40" s="5"/>
      <c r="C40" s="6"/>
      <c r="D40" s="7"/>
      <c r="E40" s="46"/>
      <c r="F40" s="46"/>
      <c r="G40" s="46"/>
      <c r="H40" s="46"/>
      <c r="I40" s="8"/>
    </row>
    <row r="41" spans="2:9" ht="9" customHeight="1" x14ac:dyDescent="0.25">
      <c r="B41" s="5"/>
      <c r="C41" s="6"/>
      <c r="D41" s="7"/>
      <c r="E41" s="46"/>
      <c r="F41" s="46"/>
      <c r="G41" s="46"/>
      <c r="H41" s="46"/>
      <c r="I41" s="8"/>
    </row>
    <row r="42" spans="2:9" ht="9" customHeight="1" x14ac:dyDescent="0.25">
      <c r="B42" s="5"/>
      <c r="C42" s="6"/>
      <c r="D42" s="7"/>
      <c r="E42" s="46"/>
      <c r="F42" s="46"/>
      <c r="G42" s="46"/>
      <c r="H42" s="46"/>
      <c r="I42" s="8"/>
    </row>
    <row r="43" spans="2:9" ht="9" customHeight="1" x14ac:dyDescent="0.25">
      <c r="B43" s="5"/>
      <c r="C43" s="6"/>
      <c r="D43" s="7"/>
      <c r="E43" s="46"/>
      <c r="F43" s="46"/>
      <c r="G43" s="46"/>
      <c r="H43" s="46"/>
      <c r="I43" s="8"/>
    </row>
    <row r="44" spans="2:9" ht="9" customHeight="1" x14ac:dyDescent="0.25">
      <c r="B44" s="5"/>
      <c r="C44" s="6"/>
      <c r="D44" s="7"/>
      <c r="E44" s="46"/>
      <c r="F44" s="46"/>
      <c r="G44" s="46"/>
      <c r="H44" s="46"/>
      <c r="I44" s="8"/>
    </row>
    <row r="45" spans="2:9" ht="9" customHeight="1" x14ac:dyDescent="0.25">
      <c r="B45" s="5"/>
      <c r="C45" s="6"/>
      <c r="D45" s="7"/>
      <c r="E45" s="46"/>
      <c r="F45" s="46"/>
      <c r="G45" s="46"/>
      <c r="H45" s="46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6"/>
      <c r="F47" s="58" t="s">
        <v>4</v>
      </c>
      <c r="G47" s="46"/>
      <c r="H47" s="46"/>
      <c r="I47" s="8"/>
    </row>
    <row r="48" spans="2:9" ht="9" customHeight="1" x14ac:dyDescent="0.25">
      <c r="B48" s="5"/>
      <c r="C48" s="6"/>
      <c r="D48" s="7"/>
      <c r="E48" s="46"/>
      <c r="F48" s="46"/>
      <c r="G48" s="46"/>
      <c r="H48" s="46"/>
      <c r="I48" s="8"/>
    </row>
    <row r="49" spans="2:9" ht="9" customHeight="1" x14ac:dyDescent="0.25">
      <c r="B49" s="5"/>
      <c r="C49" s="6"/>
      <c r="D49" s="7"/>
      <c r="E49" s="46"/>
      <c r="F49" s="46"/>
      <c r="G49" s="46"/>
      <c r="H49" s="46"/>
      <c r="I49" s="8"/>
    </row>
    <row r="50" spans="2:9" ht="9" customHeight="1" x14ac:dyDescent="0.25">
      <c r="B50" s="5"/>
      <c r="C50" s="6"/>
      <c r="D50" s="7"/>
      <c r="E50" s="46"/>
      <c r="F50" s="46"/>
      <c r="G50" s="46"/>
      <c r="H50" s="46"/>
      <c r="I50" s="8"/>
    </row>
    <row r="51" spans="2:9" ht="9" customHeight="1" x14ac:dyDescent="0.25">
      <c r="B51" s="5"/>
      <c r="C51" s="6"/>
      <c r="D51" s="7"/>
      <c r="E51" s="46"/>
      <c r="F51" s="46"/>
      <c r="G51" s="46"/>
      <c r="H51" s="46"/>
      <c r="I51" s="8"/>
    </row>
    <row r="52" spans="2:9" ht="9" customHeight="1" x14ac:dyDescent="0.25">
      <c r="B52" s="5"/>
      <c r="C52" s="6"/>
      <c r="D52" s="7"/>
      <c r="E52" s="46"/>
      <c r="F52" s="46"/>
      <c r="G52" s="46"/>
      <c r="H52" s="46"/>
      <c r="I52" s="8"/>
    </row>
    <row r="53" spans="2:9" ht="9" customHeight="1" x14ac:dyDescent="0.25">
      <c r="B53" s="5"/>
      <c r="C53" s="6"/>
      <c r="D53" s="7"/>
      <c r="E53" s="46"/>
      <c r="F53" s="46"/>
      <c r="G53" s="46"/>
      <c r="H53" s="46"/>
      <c r="I53" s="8"/>
    </row>
    <row r="54" spans="2:9" ht="9" customHeight="1" x14ac:dyDescent="0.25">
      <c r="B54" s="5"/>
      <c r="C54" s="6"/>
      <c r="D54" s="7"/>
      <c r="E54" s="46"/>
      <c r="F54" s="46"/>
      <c r="G54" s="46"/>
      <c r="H54" s="46"/>
      <c r="I54" s="8"/>
    </row>
    <row r="55" spans="2:9" ht="9" customHeight="1" x14ac:dyDescent="0.25">
      <c r="B55" s="5"/>
      <c r="C55" s="6"/>
      <c r="D55" s="7"/>
      <c r="E55" s="46"/>
      <c r="F55" s="46"/>
      <c r="G55" s="46"/>
      <c r="H55" s="46"/>
      <c r="I55" s="8"/>
    </row>
    <row r="56" spans="2:9" ht="9" customHeight="1" x14ac:dyDescent="0.25">
      <c r="B56" s="5"/>
      <c r="C56" s="6"/>
      <c r="D56" s="7"/>
      <c r="E56" s="46"/>
      <c r="F56" s="46"/>
      <c r="G56" s="46"/>
      <c r="H56" s="46"/>
      <c r="I56" s="8"/>
    </row>
    <row r="57" spans="2:9" ht="9" customHeight="1" x14ac:dyDescent="0.25">
      <c r="B57" s="5"/>
      <c r="C57" s="6"/>
      <c r="D57" s="7"/>
      <c r="E57" s="46"/>
      <c r="F57" s="46"/>
      <c r="G57" s="46"/>
      <c r="H57" s="46"/>
      <c r="I57" s="8"/>
    </row>
    <row r="58" spans="2:9" ht="9" customHeight="1" x14ac:dyDescent="0.25">
      <c r="B58" s="5"/>
      <c r="C58" s="6"/>
      <c r="D58" s="7"/>
      <c r="E58" s="46"/>
      <c r="F58" s="46"/>
      <c r="G58" s="46"/>
      <c r="H58" s="46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8" t="str">
        <f>IF(Paramètres!C9&lt;&gt;"",Paramètres!C9,"")</f>
        <v>Lot n°01</v>
      </c>
      <c r="F60" s="48"/>
      <c r="G60" s="48"/>
      <c r="H60" s="48"/>
      <c r="I60" s="8"/>
    </row>
    <row r="61" spans="2:9" ht="9" customHeight="1" x14ac:dyDescent="0.25">
      <c r="B61" s="5"/>
      <c r="C61" s="6"/>
      <c r="D61" s="7"/>
      <c r="E61" s="48"/>
      <c r="F61" s="48"/>
      <c r="G61" s="48"/>
      <c r="H61" s="48"/>
      <c r="I61" s="8"/>
    </row>
    <row r="62" spans="2:9" ht="9" customHeight="1" x14ac:dyDescent="0.25">
      <c r="B62" s="5"/>
      <c r="C62" s="6"/>
      <c r="D62" s="7"/>
      <c r="E62" s="48"/>
      <c r="F62" s="48"/>
      <c r="G62" s="48"/>
      <c r="H62" s="48"/>
      <c r="I62" s="8"/>
    </row>
    <row r="63" spans="2:9" ht="9" customHeight="1" x14ac:dyDescent="0.25">
      <c r="B63" s="5"/>
      <c r="C63" s="6"/>
      <c r="D63" s="7"/>
      <c r="E63" s="48" t="str">
        <f>IF(Paramètres!C11&lt;&gt;"",Paramètres!C11,"")</f>
        <v xml:space="preserve">MENUISERIES </v>
      </c>
      <c r="F63" s="48"/>
      <c r="G63" s="48"/>
      <c r="H63" s="48"/>
      <c r="I63" s="8"/>
    </row>
    <row r="64" spans="2:9" ht="9" customHeight="1" x14ac:dyDescent="0.25">
      <c r="B64" s="5"/>
      <c r="C64" s="6"/>
      <c r="D64" s="7"/>
      <c r="E64" s="48"/>
      <c r="F64" s="48"/>
      <c r="G64" s="48"/>
      <c r="H64" s="48"/>
      <c r="I64" s="8"/>
    </row>
    <row r="65" spans="2:9" ht="9" customHeight="1" x14ac:dyDescent="0.25">
      <c r="B65" s="5"/>
      <c r="C65" s="6"/>
      <c r="D65" s="7"/>
      <c r="E65" s="48"/>
      <c r="F65" s="48"/>
      <c r="G65" s="48"/>
      <c r="H65" s="48"/>
      <c r="I65" s="8"/>
    </row>
    <row r="66" spans="2:9" ht="9" customHeight="1" x14ac:dyDescent="0.25">
      <c r="B66" s="5"/>
      <c r="C66" s="6"/>
      <c r="D66" s="7"/>
      <c r="E66" s="48"/>
      <c r="F66" s="48"/>
      <c r="G66" s="48"/>
      <c r="H66" s="48"/>
      <c r="I66" s="8"/>
    </row>
    <row r="67" spans="2:9" ht="9" customHeight="1" x14ac:dyDescent="0.25">
      <c r="B67" s="5"/>
      <c r="C67" s="6"/>
      <c r="D67" s="7"/>
      <c r="E67" s="48"/>
      <c r="F67" s="48"/>
      <c r="G67" s="48"/>
      <c r="H67" s="48"/>
      <c r="I67" s="8"/>
    </row>
    <row r="68" spans="2:9" ht="9" customHeight="1" x14ac:dyDescent="0.25">
      <c r="B68" s="5"/>
      <c r="C68" s="6"/>
      <c r="D68" s="7"/>
      <c r="E68" s="48"/>
      <c r="F68" s="48"/>
      <c r="G68" s="48"/>
      <c r="H68" s="48"/>
      <c r="I68" s="8"/>
    </row>
    <row r="69" spans="2:9" ht="9" customHeight="1" x14ac:dyDescent="0.25">
      <c r="B69" s="5"/>
      <c r="C69" s="6"/>
      <c r="D69" s="7"/>
      <c r="E69" s="48"/>
      <c r="F69" s="48"/>
      <c r="G69" s="48"/>
      <c r="H69" s="48"/>
      <c r="I69" s="8"/>
    </row>
    <row r="70" spans="2:9" ht="9" customHeight="1" x14ac:dyDescent="0.25">
      <c r="B70" s="5"/>
      <c r="C70" s="6"/>
      <c r="D70" s="7"/>
      <c r="E70" s="49" t="str">
        <f>IF(Paramètres!C3&lt;&gt;"",Paramètres!C3,"")</f>
        <v>DPGF</v>
      </c>
      <c r="F70" s="50"/>
      <c r="G70" s="50"/>
      <c r="H70" s="51"/>
      <c r="I70" s="8"/>
    </row>
    <row r="71" spans="2:9" ht="9" customHeight="1" x14ac:dyDescent="0.25">
      <c r="B71" s="5"/>
      <c r="C71" s="6"/>
      <c r="D71" s="7"/>
      <c r="E71" s="52"/>
      <c r="F71" s="47"/>
      <c r="G71" s="47"/>
      <c r="H71" s="53"/>
      <c r="I71" s="8"/>
    </row>
    <row r="72" spans="2:9" ht="9" customHeight="1" x14ac:dyDescent="0.25">
      <c r="B72" s="5"/>
      <c r="C72" s="6"/>
      <c r="D72" s="7"/>
      <c r="E72" s="52"/>
      <c r="F72" s="47"/>
      <c r="G72" s="47"/>
      <c r="H72" s="53"/>
      <c r="I72" s="8"/>
    </row>
    <row r="73" spans="2:9" ht="9" customHeight="1" x14ac:dyDescent="0.25">
      <c r="B73" s="5"/>
      <c r="C73" s="6"/>
      <c r="D73" s="7"/>
      <c r="E73" s="52"/>
      <c r="F73" s="47"/>
      <c r="G73" s="47"/>
      <c r="H73" s="53"/>
      <c r="I73" s="8"/>
    </row>
    <row r="74" spans="2:9" ht="9" customHeight="1" x14ac:dyDescent="0.25">
      <c r="B74" s="5"/>
      <c r="C74" s="6"/>
      <c r="D74" s="7"/>
      <c r="E74" s="52"/>
      <c r="F74" s="47"/>
      <c r="G74" s="47"/>
      <c r="H74" s="53"/>
      <c r="I74" s="8"/>
    </row>
    <row r="75" spans="2:9" ht="9" customHeight="1" x14ac:dyDescent="0.25">
      <c r="B75" s="5"/>
      <c r="C75" s="6"/>
      <c r="D75" s="7"/>
      <c r="E75" s="52"/>
      <c r="F75" s="47"/>
      <c r="G75" s="47"/>
      <c r="H75" s="53"/>
      <c r="I75" s="8"/>
    </row>
    <row r="76" spans="2:9" ht="9" customHeight="1" x14ac:dyDescent="0.25">
      <c r="B76" s="5"/>
      <c r="C76" s="6"/>
      <c r="D76" s="7"/>
      <c r="E76" s="54"/>
      <c r="F76" s="55"/>
      <c r="G76" s="55"/>
      <c r="H76" s="56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1"/>
      <c r="C78" s="59" t="s">
        <v>5</v>
      </c>
      <c r="D78" s="7"/>
      <c r="E78" s="7"/>
      <c r="F78" s="57" t="s">
        <v>0</v>
      </c>
      <c r="G78" s="57" t="str">
        <f>IF(Paramètres!C7&lt;&gt;"",Paramètres!C7,"")</f>
        <v>AF2485</v>
      </c>
      <c r="H78" s="7"/>
      <c r="I78" s="8"/>
    </row>
    <row r="79" spans="2:9" ht="9" customHeight="1" x14ac:dyDescent="0.25">
      <c r="B79" s="61"/>
      <c r="C79" s="60"/>
      <c r="D79" s="7"/>
      <c r="E79" s="7"/>
      <c r="F79" s="57"/>
      <c r="G79" s="57"/>
      <c r="H79" s="7"/>
      <c r="I79" s="8"/>
    </row>
    <row r="80" spans="2:9" ht="9" customHeight="1" x14ac:dyDescent="0.25">
      <c r="B80" s="61"/>
      <c r="C80" s="60"/>
      <c r="D80" s="7"/>
      <c r="E80" s="7"/>
      <c r="F80" s="57" t="s">
        <v>1</v>
      </c>
      <c r="G80" s="57" t="str">
        <f>IF(Paramètres!C13&lt;&gt;"",Paramètres!C13,"")</f>
        <v/>
      </c>
      <c r="H80" s="7"/>
      <c r="I80" s="8"/>
    </row>
    <row r="81" spans="2:9" ht="9" customHeight="1" x14ac:dyDescent="0.25">
      <c r="B81" s="61"/>
      <c r="C81" s="60"/>
      <c r="D81" s="7"/>
      <c r="E81" s="7"/>
      <c r="F81" s="57"/>
      <c r="G81" s="57"/>
      <c r="H81" s="7"/>
      <c r="I81" s="8"/>
    </row>
    <row r="82" spans="2:9" ht="9" customHeight="1" x14ac:dyDescent="0.25">
      <c r="B82" s="61"/>
      <c r="C82" s="60"/>
      <c r="D82" s="7"/>
      <c r="E82" s="7"/>
      <c r="F82" s="57" t="s">
        <v>2</v>
      </c>
      <c r="G82" s="57" t="str">
        <f>IF(Paramètres!C15&lt;&gt;"",Paramètres!C15,"")</f>
        <v>DCE</v>
      </c>
      <c r="H82" s="7"/>
      <c r="I82" s="8"/>
    </row>
    <row r="83" spans="2:9" ht="9" customHeight="1" x14ac:dyDescent="0.25">
      <c r="B83" s="61"/>
      <c r="C83" s="60"/>
      <c r="D83" s="7"/>
      <c r="E83" s="7"/>
      <c r="F83" s="57"/>
      <c r="G83" s="57"/>
      <c r="H83" s="7"/>
      <c r="I83" s="8"/>
    </row>
    <row r="84" spans="2:9" ht="9" customHeight="1" x14ac:dyDescent="0.25">
      <c r="B84" s="61"/>
      <c r="C84" s="60"/>
      <c r="D84" s="7"/>
      <c r="E84" s="7"/>
      <c r="F84" s="57" t="s">
        <v>3</v>
      </c>
      <c r="G84" s="57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7"/>
      <c r="G85" s="57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13"/>
  <sheetViews>
    <sheetView showGridLines="0" tabSelected="1" workbookViewId="0">
      <pane ySplit="3" topLeftCell="A14" activePane="bottomLeft" state="frozen"/>
      <selection pane="bottomLeft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62" t="s">
        <v>24</v>
      </c>
      <c r="D3" s="62"/>
      <c r="E3" s="62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25">
      <c r="A4" s="7">
        <v>2</v>
      </c>
      <c r="B4" s="14" t="s">
        <v>36</v>
      </c>
      <c r="C4" s="63" t="s">
        <v>37</v>
      </c>
      <c r="D4" s="63"/>
      <c r="E4" s="63"/>
      <c r="F4" s="15"/>
      <c r="G4" s="15"/>
      <c r="H4" s="15"/>
      <c r="I4" s="15"/>
      <c r="J4" s="15"/>
      <c r="K4" s="7"/>
    </row>
    <row r="5" spans="1:17" ht="18.600000000000001" customHeight="1" x14ac:dyDescent="0.25">
      <c r="A5" s="7">
        <v>3</v>
      </c>
      <c r="B5" s="16" t="s">
        <v>38</v>
      </c>
      <c r="C5" s="64" t="s">
        <v>39</v>
      </c>
      <c r="D5" s="64"/>
      <c r="E5" s="64"/>
      <c r="F5" s="17"/>
      <c r="G5" s="17"/>
      <c r="H5" s="17"/>
      <c r="I5" s="17"/>
      <c r="J5" s="17"/>
      <c r="K5" s="7"/>
    </row>
    <row r="6" spans="1:17" hidden="1" x14ac:dyDescent="0.25">
      <c r="A6" s="7">
        <v>4</v>
      </c>
    </row>
    <row r="7" spans="1:17" hidden="1" x14ac:dyDescent="0.25">
      <c r="A7" s="7" t="s">
        <v>40</v>
      </c>
    </row>
    <row r="8" spans="1:17" hidden="1" x14ac:dyDescent="0.25">
      <c r="A8" s="7">
        <v>4</v>
      </c>
    </row>
    <row r="9" spans="1:17" hidden="1" x14ac:dyDescent="0.25">
      <c r="A9" s="7" t="s">
        <v>40</v>
      </c>
    </row>
    <row r="10" spans="1:17" hidden="1" x14ac:dyDescent="0.25">
      <c r="A10" s="7">
        <v>4</v>
      </c>
    </row>
    <row r="11" spans="1:17" hidden="1" x14ac:dyDescent="0.25">
      <c r="A11" s="7" t="s">
        <v>40</v>
      </c>
    </row>
    <row r="12" spans="1:17" hidden="1" x14ac:dyDescent="0.25">
      <c r="A12" s="7">
        <v>4</v>
      </c>
    </row>
    <row r="13" spans="1:17" hidden="1" x14ac:dyDescent="0.25">
      <c r="A13" s="7" t="s">
        <v>40</v>
      </c>
    </row>
    <row r="14" spans="1:17" x14ac:dyDescent="0.25">
      <c r="A14" s="7" t="s">
        <v>41</v>
      </c>
      <c r="B14" s="18"/>
      <c r="C14" s="65"/>
      <c r="D14" s="65"/>
      <c r="E14" s="65"/>
      <c r="F14" s="18"/>
      <c r="G14" s="18"/>
      <c r="H14" s="18"/>
      <c r="I14" s="18"/>
      <c r="J14" s="18"/>
    </row>
    <row r="15" spans="1:17" x14ac:dyDescent="0.25">
      <c r="B15" s="18"/>
      <c r="C15" s="68" t="s">
        <v>39</v>
      </c>
      <c r="D15" s="69"/>
      <c r="E15" s="69"/>
      <c r="F15" s="66"/>
      <c r="G15" s="66"/>
      <c r="H15" s="66"/>
      <c r="I15" s="66"/>
      <c r="J15" s="67"/>
    </row>
    <row r="16" spans="1:17" x14ac:dyDescent="0.25">
      <c r="B16" s="18"/>
      <c r="C16" s="71"/>
      <c r="D16" s="46"/>
      <c r="E16" s="46"/>
      <c r="F16" s="46"/>
      <c r="G16" s="46"/>
      <c r="H16" s="46"/>
      <c r="I16" s="46"/>
      <c r="J16" s="70"/>
    </row>
    <row r="17" spans="1:11" x14ac:dyDescent="0.25">
      <c r="B17" s="18"/>
      <c r="C17" s="74" t="s">
        <v>42</v>
      </c>
      <c r="D17" s="75"/>
      <c r="E17" s="75"/>
      <c r="F17" s="72">
        <f>SUMIF(K6:K14, IF(K5="","",K5), J6:J14)</f>
        <v>0</v>
      </c>
      <c r="G17" s="72"/>
      <c r="H17" s="72"/>
      <c r="I17" s="72"/>
      <c r="J17" s="73"/>
    </row>
    <row r="18" spans="1:11" ht="16.899999999999999" customHeight="1" x14ac:dyDescent="0.25">
      <c r="B18" s="18"/>
      <c r="C18" s="74" t="s">
        <v>43</v>
      </c>
      <c r="D18" s="75"/>
      <c r="E18" s="75"/>
      <c r="F18" s="72">
        <f>ROUND(SUMIF(K6:K14, IF(K5="","",K5), J6:J14) * 0.2, 2)</f>
        <v>0</v>
      </c>
      <c r="G18" s="72"/>
      <c r="H18" s="72"/>
      <c r="I18" s="72"/>
      <c r="J18" s="73"/>
    </row>
    <row r="19" spans="1:11" x14ac:dyDescent="0.25">
      <c r="B19" s="18"/>
      <c r="C19" s="78" t="s">
        <v>44</v>
      </c>
      <c r="D19" s="79"/>
      <c r="E19" s="79"/>
      <c r="F19" s="76">
        <f>SUM(F17:F18)</f>
        <v>0</v>
      </c>
      <c r="G19" s="76"/>
      <c r="H19" s="76"/>
      <c r="I19" s="76"/>
      <c r="J19" s="77"/>
    </row>
    <row r="20" spans="1:11" ht="18.600000000000001" customHeight="1" x14ac:dyDescent="0.25">
      <c r="A20" s="7">
        <v>3</v>
      </c>
      <c r="B20" s="16" t="s">
        <v>45</v>
      </c>
      <c r="C20" s="64" t="s">
        <v>46</v>
      </c>
      <c r="D20" s="64"/>
      <c r="E20" s="64"/>
      <c r="F20" s="17"/>
      <c r="G20" s="17"/>
      <c r="H20" s="17"/>
      <c r="I20" s="17"/>
      <c r="J20" s="17"/>
      <c r="K20" s="7"/>
    </row>
    <row r="21" spans="1:11" hidden="1" x14ac:dyDescent="0.25">
      <c r="A21" s="7" t="s">
        <v>47</v>
      </c>
    </row>
    <row r="22" spans="1:11" hidden="1" x14ac:dyDescent="0.25">
      <c r="A22" s="7" t="s">
        <v>47</v>
      </c>
    </row>
    <row r="23" spans="1:11" hidden="1" x14ac:dyDescent="0.25">
      <c r="A23" s="7" t="s">
        <v>47</v>
      </c>
    </row>
    <row r="24" spans="1:11" hidden="1" x14ac:dyDescent="0.25">
      <c r="A24" s="7" t="s">
        <v>47</v>
      </c>
    </row>
    <row r="25" spans="1:11" hidden="1" x14ac:dyDescent="0.25">
      <c r="A25" s="7" t="s">
        <v>47</v>
      </c>
    </row>
    <row r="26" spans="1:11" hidden="1" x14ac:dyDescent="0.25">
      <c r="A26" s="7" t="s">
        <v>47</v>
      </c>
    </row>
    <row r="27" spans="1:11" hidden="1" x14ac:dyDescent="0.25">
      <c r="A27" s="7" t="s">
        <v>47</v>
      </c>
    </row>
    <row r="28" spans="1:11" hidden="1" x14ac:dyDescent="0.25">
      <c r="A28" s="7" t="s">
        <v>47</v>
      </c>
    </row>
    <row r="29" spans="1:11" hidden="1" x14ac:dyDescent="0.25">
      <c r="A29" s="7" t="s">
        <v>47</v>
      </c>
    </row>
    <row r="30" spans="1:11" x14ac:dyDescent="0.25">
      <c r="A30" s="7">
        <v>4</v>
      </c>
      <c r="B30" s="16" t="s">
        <v>48</v>
      </c>
      <c r="C30" s="80" t="s">
        <v>49</v>
      </c>
      <c r="D30" s="80"/>
      <c r="E30" s="80"/>
      <c r="F30" s="20"/>
      <c r="G30" s="20"/>
      <c r="H30" s="20"/>
      <c r="I30" s="20"/>
      <c r="J30" s="20"/>
      <c r="K30" s="7"/>
    </row>
    <row r="31" spans="1:11" ht="16.899999999999999" customHeight="1" x14ac:dyDescent="0.25">
      <c r="A31" s="7">
        <v>5</v>
      </c>
      <c r="B31" s="16" t="s">
        <v>50</v>
      </c>
      <c r="C31" s="81" t="s">
        <v>51</v>
      </c>
      <c r="D31" s="81"/>
      <c r="E31" s="81"/>
      <c r="F31" s="21"/>
      <c r="G31" s="21"/>
      <c r="H31" s="21"/>
      <c r="I31" s="21"/>
      <c r="J31" s="21"/>
      <c r="K31" s="7"/>
    </row>
    <row r="32" spans="1:11" hidden="1" x14ac:dyDescent="0.25">
      <c r="A32" s="7" t="s">
        <v>52</v>
      </c>
    </row>
    <row r="33" spans="1:17" x14ac:dyDescent="0.25">
      <c r="A33" s="7">
        <v>5</v>
      </c>
      <c r="B33" s="16" t="s">
        <v>53</v>
      </c>
      <c r="C33" s="81" t="s">
        <v>54</v>
      </c>
      <c r="D33" s="81"/>
      <c r="E33" s="81"/>
      <c r="F33" s="21"/>
      <c r="G33" s="21"/>
      <c r="H33" s="21"/>
      <c r="I33" s="21"/>
      <c r="J33" s="21"/>
      <c r="K33" s="7"/>
    </row>
    <row r="34" spans="1:17" x14ac:dyDescent="0.25">
      <c r="A34" s="7">
        <v>9</v>
      </c>
      <c r="B34" s="22" t="s">
        <v>55</v>
      </c>
      <c r="C34" s="82" t="s">
        <v>56</v>
      </c>
      <c r="D34" s="65"/>
      <c r="E34" s="65"/>
      <c r="F34" s="23" t="s">
        <v>11</v>
      </c>
      <c r="G34" s="24">
        <v>3</v>
      </c>
      <c r="H34" s="24"/>
      <c r="I34" s="25"/>
      <c r="J34" s="26">
        <f>IF(AND(G34= "",H34= ""), 0, ROUND(ROUND(I34, 2) * ROUND(IF(H34="",G34,H34),  0), 2))</f>
        <v>0</v>
      </c>
      <c r="K34" s="7"/>
      <c r="M34" s="27">
        <v>0.2</v>
      </c>
      <c r="Q34" s="7">
        <v>2715</v>
      </c>
    </row>
    <row r="35" spans="1:17" hidden="1" x14ac:dyDescent="0.25">
      <c r="A35" s="7" t="s">
        <v>57</v>
      </c>
    </row>
    <row r="36" spans="1:17" ht="20.85" customHeight="1" x14ac:dyDescent="0.25">
      <c r="A36" s="7" t="s">
        <v>58</v>
      </c>
      <c r="B36" s="28"/>
      <c r="C36" s="83" t="s">
        <v>59</v>
      </c>
      <c r="D36" s="83"/>
      <c r="E36" s="83"/>
      <c r="F36" s="28"/>
      <c r="G36" s="28"/>
      <c r="H36" s="28"/>
      <c r="I36" s="28"/>
      <c r="J36" s="28"/>
    </row>
    <row r="37" spans="1:17" hidden="1" x14ac:dyDescent="0.25">
      <c r="A37" s="7" t="s">
        <v>60</v>
      </c>
    </row>
    <row r="38" spans="1:17" x14ac:dyDescent="0.25">
      <c r="A38" s="7">
        <v>9</v>
      </c>
      <c r="B38" s="22" t="s">
        <v>61</v>
      </c>
      <c r="C38" s="82" t="s">
        <v>62</v>
      </c>
      <c r="D38" s="65"/>
      <c r="E38" s="65"/>
      <c r="F38" s="23" t="s">
        <v>11</v>
      </c>
      <c r="G38" s="24">
        <v>2</v>
      </c>
      <c r="H38" s="24"/>
      <c r="I38" s="25"/>
      <c r="J38" s="26">
        <f>IF(AND(G38= "",H38= ""), 0, ROUND(ROUND(I38, 2) * ROUND(IF(H38="",G38,H38),  0), 2))</f>
        <v>0</v>
      </c>
      <c r="K38" s="7"/>
      <c r="M38" s="27">
        <v>0.2</v>
      </c>
      <c r="Q38" s="7">
        <v>2715</v>
      </c>
    </row>
    <row r="39" spans="1:17" hidden="1" x14ac:dyDescent="0.25">
      <c r="A39" s="7" t="s">
        <v>57</v>
      </c>
    </row>
    <row r="40" spans="1:17" ht="24.75" customHeight="1" x14ac:dyDescent="0.25">
      <c r="A40" s="7" t="s">
        <v>58</v>
      </c>
      <c r="B40" s="28"/>
      <c r="C40" s="83" t="s">
        <v>63</v>
      </c>
      <c r="D40" s="83"/>
      <c r="E40" s="83"/>
      <c r="F40" s="28"/>
      <c r="G40" s="28"/>
      <c r="H40" s="28"/>
      <c r="I40" s="28"/>
      <c r="J40" s="28"/>
    </row>
    <row r="41" spans="1:17" hidden="1" x14ac:dyDescent="0.25">
      <c r="A41" s="29" t="s">
        <v>64</v>
      </c>
    </row>
    <row r="42" spans="1:17" hidden="1" x14ac:dyDescent="0.25">
      <c r="A42" s="7" t="s">
        <v>60</v>
      </c>
    </row>
    <row r="43" spans="1:17" hidden="1" x14ac:dyDescent="0.25">
      <c r="A43" s="7" t="s">
        <v>52</v>
      </c>
    </row>
    <row r="44" spans="1:17" x14ac:dyDescent="0.25">
      <c r="A44" s="7">
        <v>5</v>
      </c>
      <c r="B44" s="16" t="s">
        <v>65</v>
      </c>
      <c r="C44" s="81" t="s">
        <v>66</v>
      </c>
      <c r="D44" s="81"/>
      <c r="E44" s="81"/>
      <c r="F44" s="21"/>
      <c r="G44" s="21"/>
      <c r="H44" s="21"/>
      <c r="I44" s="21"/>
      <c r="J44" s="21"/>
      <c r="K44" s="7"/>
    </row>
    <row r="45" spans="1:17" ht="16.899999999999999" customHeight="1" x14ac:dyDescent="0.25">
      <c r="A45" s="7">
        <v>6</v>
      </c>
      <c r="B45" s="16" t="s">
        <v>67</v>
      </c>
      <c r="C45" s="84" t="s">
        <v>68</v>
      </c>
      <c r="D45" s="84"/>
      <c r="E45" s="84"/>
      <c r="F45" s="30"/>
      <c r="G45" s="30"/>
      <c r="H45" s="30"/>
      <c r="I45" s="30"/>
      <c r="J45" s="30"/>
      <c r="K45" s="7"/>
    </row>
    <row r="46" spans="1:17" x14ac:dyDescent="0.25">
      <c r="A46" s="7">
        <v>9</v>
      </c>
      <c r="B46" s="22" t="s">
        <v>69</v>
      </c>
      <c r="C46" s="82" t="s">
        <v>68</v>
      </c>
      <c r="D46" s="65"/>
      <c r="E46" s="65"/>
      <c r="F46" s="23" t="s">
        <v>11</v>
      </c>
      <c r="G46" s="24">
        <v>5</v>
      </c>
      <c r="H46" s="24"/>
      <c r="I46" s="25"/>
      <c r="J46" s="26">
        <f>IF(AND(G46= "",H46= ""), 0, ROUND(ROUND(I46, 2) * ROUND(IF(H46="",G46,H46),  0), 2))</f>
        <v>0</v>
      </c>
      <c r="K46" s="7"/>
      <c r="M46" s="27">
        <v>0.2</v>
      </c>
      <c r="Q46" s="7">
        <v>2715</v>
      </c>
    </row>
    <row r="47" spans="1:17" hidden="1" x14ac:dyDescent="0.25">
      <c r="A47" s="7" t="s">
        <v>57</v>
      </c>
    </row>
    <row r="48" spans="1:17" x14ac:dyDescent="0.25">
      <c r="A48" s="7" t="s">
        <v>58</v>
      </c>
      <c r="B48" s="28"/>
      <c r="C48" s="83" t="s">
        <v>70</v>
      </c>
      <c r="D48" s="83"/>
      <c r="E48" s="83"/>
      <c r="F48" s="28"/>
      <c r="G48" s="28"/>
      <c r="H48" s="28"/>
      <c r="I48" s="28"/>
      <c r="J48" s="28"/>
    </row>
    <row r="49" spans="1:17" hidden="1" x14ac:dyDescent="0.25">
      <c r="A49" s="7" t="s">
        <v>60</v>
      </c>
    </row>
    <row r="50" spans="1:17" hidden="1" x14ac:dyDescent="0.25">
      <c r="A50" s="7" t="s">
        <v>71</v>
      </c>
    </row>
    <row r="51" spans="1:17" hidden="1" x14ac:dyDescent="0.25">
      <c r="A51" s="7" t="s">
        <v>52</v>
      </c>
    </row>
    <row r="52" spans="1:17" hidden="1" x14ac:dyDescent="0.25">
      <c r="A52" s="7" t="s">
        <v>40</v>
      </c>
    </row>
    <row r="53" spans="1:17" ht="18" customHeight="1" x14ac:dyDescent="0.25">
      <c r="A53" s="7">
        <v>4</v>
      </c>
      <c r="B53" s="16" t="s">
        <v>72</v>
      </c>
      <c r="C53" s="80" t="s">
        <v>73</v>
      </c>
      <c r="D53" s="80"/>
      <c r="E53" s="80"/>
      <c r="F53" s="20"/>
      <c r="G53" s="20"/>
      <c r="H53" s="20"/>
      <c r="I53" s="20"/>
      <c r="J53" s="20"/>
      <c r="K53" s="7"/>
    </row>
    <row r="54" spans="1:17" ht="16.899999999999999" customHeight="1" x14ac:dyDescent="0.25">
      <c r="A54" s="7">
        <v>5</v>
      </c>
      <c r="B54" s="16" t="s">
        <v>74</v>
      </c>
      <c r="C54" s="81" t="s">
        <v>75</v>
      </c>
      <c r="D54" s="81"/>
      <c r="E54" s="81"/>
      <c r="F54" s="21"/>
      <c r="G54" s="21"/>
      <c r="H54" s="21"/>
      <c r="I54" s="21"/>
      <c r="J54" s="21"/>
      <c r="K54" s="7"/>
    </row>
    <row r="55" spans="1:17" x14ac:dyDescent="0.25">
      <c r="A55" s="7">
        <v>9</v>
      </c>
      <c r="B55" s="22" t="s">
        <v>76</v>
      </c>
      <c r="C55" s="82" t="s">
        <v>77</v>
      </c>
      <c r="D55" s="65"/>
      <c r="E55" s="65"/>
      <c r="F55" s="23" t="s">
        <v>11</v>
      </c>
      <c r="G55" s="24">
        <v>3</v>
      </c>
      <c r="H55" s="24"/>
      <c r="I55" s="25"/>
      <c r="J55" s="26">
        <f>IF(AND(G55= "",H55= ""), 0, ROUND(ROUND(I55, 2) * ROUND(IF(H55="",G55,H55),  0), 2))</f>
        <v>0</v>
      </c>
      <c r="K55" s="7"/>
      <c r="M55" s="27">
        <v>0.2</v>
      </c>
      <c r="Q55" s="7">
        <v>2715</v>
      </c>
    </row>
    <row r="56" spans="1:17" hidden="1" x14ac:dyDescent="0.25">
      <c r="A56" s="7" t="s">
        <v>57</v>
      </c>
    </row>
    <row r="57" spans="1:17" ht="24.75" customHeight="1" x14ac:dyDescent="0.25">
      <c r="A57" s="7" t="s">
        <v>58</v>
      </c>
      <c r="B57" s="28"/>
      <c r="C57" s="83" t="s">
        <v>78</v>
      </c>
      <c r="D57" s="83"/>
      <c r="E57" s="83"/>
      <c r="F57" s="28"/>
      <c r="G57" s="28"/>
      <c r="H57" s="28"/>
      <c r="I57" s="28"/>
      <c r="J57" s="28"/>
    </row>
    <row r="58" spans="1:17" hidden="1" x14ac:dyDescent="0.25">
      <c r="A58" s="7" t="s">
        <v>60</v>
      </c>
    </row>
    <row r="59" spans="1:17" hidden="1" x14ac:dyDescent="0.25">
      <c r="A59" s="7" t="s">
        <v>52</v>
      </c>
    </row>
    <row r="60" spans="1:17" x14ac:dyDescent="0.25">
      <c r="A60" s="7">
        <v>5</v>
      </c>
      <c r="B60" s="16" t="s">
        <v>79</v>
      </c>
      <c r="C60" s="81" t="s">
        <v>80</v>
      </c>
      <c r="D60" s="81"/>
      <c r="E60" s="81"/>
      <c r="F60" s="21"/>
      <c r="G60" s="21"/>
      <c r="H60" s="21"/>
      <c r="I60" s="21"/>
      <c r="J60" s="21"/>
      <c r="K60" s="7"/>
    </row>
    <row r="61" spans="1:17" x14ac:dyDescent="0.25">
      <c r="A61" s="7">
        <v>9</v>
      </c>
      <c r="B61" s="22" t="s">
        <v>81</v>
      </c>
      <c r="C61" s="82" t="s">
        <v>82</v>
      </c>
      <c r="D61" s="65"/>
      <c r="E61" s="65"/>
      <c r="F61" s="23" t="s">
        <v>11</v>
      </c>
      <c r="G61" s="24">
        <v>3</v>
      </c>
      <c r="H61" s="24"/>
      <c r="I61" s="25"/>
      <c r="J61" s="26">
        <f>IF(AND(G61= "",H61= ""), 0, ROUND(ROUND(I61, 2) * ROUND(IF(H61="",G61,H61),  0), 2))</f>
        <v>0</v>
      </c>
      <c r="K61" s="7"/>
      <c r="M61" s="27">
        <v>0.2</v>
      </c>
      <c r="Q61" s="7">
        <v>2715</v>
      </c>
    </row>
    <row r="62" spans="1:17" hidden="1" x14ac:dyDescent="0.25">
      <c r="A62" s="7" t="s">
        <v>57</v>
      </c>
    </row>
    <row r="63" spans="1:17" hidden="1" x14ac:dyDescent="0.25">
      <c r="A63" s="7" t="s">
        <v>57</v>
      </c>
    </row>
    <row r="64" spans="1:17" hidden="1" x14ac:dyDescent="0.25">
      <c r="A64" s="7" t="s">
        <v>57</v>
      </c>
    </row>
    <row r="65" spans="1:17" hidden="1" x14ac:dyDescent="0.25">
      <c r="A65" s="7" t="s">
        <v>57</v>
      </c>
    </row>
    <row r="66" spans="1:17" ht="35.85" customHeight="1" x14ac:dyDescent="0.25">
      <c r="A66" s="7" t="s">
        <v>58</v>
      </c>
      <c r="B66" s="28"/>
      <c r="C66" s="83" t="s">
        <v>83</v>
      </c>
      <c r="D66" s="83"/>
      <c r="E66" s="83"/>
      <c r="F66" s="28"/>
      <c r="G66" s="28"/>
      <c r="H66" s="28"/>
      <c r="I66" s="28"/>
      <c r="J66" s="28"/>
    </row>
    <row r="67" spans="1:17" hidden="1" x14ac:dyDescent="0.25">
      <c r="A67" s="7" t="s">
        <v>60</v>
      </c>
    </row>
    <row r="68" spans="1:17" hidden="1" x14ac:dyDescent="0.25">
      <c r="A68" s="7" t="s">
        <v>52</v>
      </c>
    </row>
    <row r="69" spans="1:17" hidden="1" x14ac:dyDescent="0.25">
      <c r="A69" s="7" t="s">
        <v>40</v>
      </c>
    </row>
    <row r="70" spans="1:17" ht="18" customHeight="1" x14ac:dyDescent="0.25">
      <c r="A70" s="7">
        <v>4</v>
      </c>
      <c r="B70" s="16" t="s">
        <v>84</v>
      </c>
      <c r="C70" s="80" t="s">
        <v>85</v>
      </c>
      <c r="D70" s="80"/>
      <c r="E70" s="80"/>
      <c r="F70" s="20"/>
      <c r="G70" s="20"/>
      <c r="H70" s="20"/>
      <c r="I70" s="20"/>
      <c r="J70" s="20"/>
      <c r="K70" s="7"/>
    </row>
    <row r="71" spans="1:17" x14ac:dyDescent="0.25">
      <c r="A71" s="7">
        <v>9</v>
      </c>
      <c r="B71" s="22" t="s">
        <v>86</v>
      </c>
      <c r="C71" s="82" t="s">
        <v>87</v>
      </c>
      <c r="D71" s="65"/>
      <c r="E71" s="65"/>
      <c r="F71" s="23" t="s">
        <v>11</v>
      </c>
      <c r="G71" s="24">
        <v>2</v>
      </c>
      <c r="H71" s="24"/>
      <c r="I71" s="25"/>
      <c r="J71" s="26">
        <f>IF(AND(G71= "",H71= ""), 0, ROUND(ROUND(I71, 2) * ROUND(IF(H71="",G71,H71),  0), 2))</f>
        <v>0</v>
      </c>
      <c r="K71" s="7"/>
      <c r="M71" s="27">
        <v>0.2</v>
      </c>
      <c r="Q71" s="7">
        <v>2715</v>
      </c>
    </row>
    <row r="72" spans="1:17" hidden="1" x14ac:dyDescent="0.25">
      <c r="A72" s="7" t="s">
        <v>57</v>
      </c>
    </row>
    <row r="73" spans="1:17" hidden="1" x14ac:dyDescent="0.25">
      <c r="A73" s="7" t="s">
        <v>60</v>
      </c>
    </row>
    <row r="74" spans="1:17" hidden="1" x14ac:dyDescent="0.25">
      <c r="A74" s="7" t="s">
        <v>40</v>
      </c>
    </row>
    <row r="75" spans="1:17" x14ac:dyDescent="0.25">
      <c r="A75" s="7" t="s">
        <v>41</v>
      </c>
      <c r="B75" s="18"/>
      <c r="C75" s="65"/>
      <c r="D75" s="65"/>
      <c r="E75" s="65"/>
      <c r="F75" s="18"/>
      <c r="G75" s="18"/>
      <c r="H75" s="18"/>
      <c r="I75" s="18"/>
      <c r="J75" s="18"/>
    </row>
    <row r="76" spans="1:17" x14ac:dyDescent="0.25">
      <c r="B76" s="18"/>
      <c r="C76" s="68" t="s">
        <v>46</v>
      </c>
      <c r="D76" s="69"/>
      <c r="E76" s="69"/>
      <c r="F76" s="66"/>
      <c r="G76" s="66"/>
      <c r="H76" s="66"/>
      <c r="I76" s="66"/>
      <c r="J76" s="67"/>
    </row>
    <row r="77" spans="1:17" x14ac:dyDescent="0.25">
      <c r="B77" s="18"/>
      <c r="C77" s="71"/>
      <c r="D77" s="46"/>
      <c r="E77" s="46"/>
      <c r="F77" s="46"/>
      <c r="G77" s="46"/>
      <c r="H77" s="46"/>
      <c r="I77" s="46"/>
      <c r="J77" s="70"/>
    </row>
    <row r="78" spans="1:17" x14ac:dyDescent="0.25">
      <c r="B78" s="18"/>
      <c r="C78" s="74" t="s">
        <v>42</v>
      </c>
      <c r="D78" s="75"/>
      <c r="E78" s="75"/>
      <c r="F78" s="72">
        <f>SUMIF(K21:K75, IF(K20="","",K20), J21:J75)</f>
        <v>0</v>
      </c>
      <c r="G78" s="72"/>
      <c r="H78" s="72"/>
      <c r="I78" s="72"/>
      <c r="J78" s="73"/>
    </row>
    <row r="79" spans="1:17" ht="16.899999999999999" customHeight="1" x14ac:dyDescent="0.25">
      <c r="B79" s="18"/>
      <c r="C79" s="74" t="s">
        <v>43</v>
      </c>
      <c r="D79" s="75"/>
      <c r="E79" s="75"/>
      <c r="F79" s="72">
        <f>ROUND(SUMIF(K21:K75, IF(K20="","",K20), J21:J75) * 0.2, 2)</f>
        <v>0</v>
      </c>
      <c r="G79" s="72"/>
      <c r="H79" s="72"/>
      <c r="I79" s="72"/>
      <c r="J79" s="73"/>
    </row>
    <row r="80" spans="1:17" x14ac:dyDescent="0.25">
      <c r="B80" s="18"/>
      <c r="C80" s="78" t="s">
        <v>44</v>
      </c>
      <c r="D80" s="79"/>
      <c r="E80" s="79"/>
      <c r="F80" s="76">
        <f>SUM(F78:F79)</f>
        <v>0</v>
      </c>
      <c r="G80" s="76"/>
      <c r="H80" s="76"/>
      <c r="I80" s="76"/>
      <c r="J80" s="77"/>
    </row>
    <row r="81" spans="1:17" ht="18.600000000000001" customHeight="1" x14ac:dyDescent="0.25">
      <c r="A81" s="7">
        <v>3</v>
      </c>
      <c r="B81" s="16" t="s">
        <v>88</v>
      </c>
      <c r="C81" s="64" t="s">
        <v>89</v>
      </c>
      <c r="D81" s="64"/>
      <c r="E81" s="64"/>
      <c r="F81" s="17"/>
      <c r="G81" s="17"/>
      <c r="H81" s="17"/>
      <c r="I81" s="17"/>
      <c r="J81" s="17"/>
      <c r="K81" s="7"/>
    </row>
    <row r="82" spans="1:17" x14ac:dyDescent="0.25">
      <c r="A82" s="7">
        <v>9</v>
      </c>
      <c r="B82" s="22" t="s">
        <v>90</v>
      </c>
      <c r="C82" s="82" t="s">
        <v>91</v>
      </c>
      <c r="D82" s="65"/>
      <c r="E82" s="65"/>
      <c r="F82" s="23" t="s">
        <v>92</v>
      </c>
      <c r="G82" s="24">
        <v>1</v>
      </c>
      <c r="H82" s="24"/>
      <c r="I82" s="25"/>
      <c r="J82" s="26">
        <f>IF(AND(G82= "",H82= ""), 0, ROUND(ROUND(I82, 2) * ROUND(IF(H82="",G82,H82),  0), 2))</f>
        <v>0</v>
      </c>
      <c r="K82" s="7"/>
      <c r="M82" s="27">
        <v>0.2</v>
      </c>
      <c r="Q82" s="7">
        <v>2715</v>
      </c>
    </row>
    <row r="83" spans="1:17" hidden="1" x14ac:dyDescent="0.25">
      <c r="A83" s="7" t="s">
        <v>57</v>
      </c>
    </row>
    <row r="84" spans="1:17" hidden="1" x14ac:dyDescent="0.25">
      <c r="A84" s="7" t="s">
        <v>60</v>
      </c>
    </row>
    <row r="85" spans="1:17" x14ac:dyDescent="0.25">
      <c r="A85" s="7" t="s">
        <v>41</v>
      </c>
      <c r="B85" s="18"/>
      <c r="C85" s="65"/>
      <c r="D85" s="65"/>
      <c r="E85" s="65"/>
      <c r="F85" s="18"/>
      <c r="G85" s="18"/>
      <c r="H85" s="18"/>
      <c r="I85" s="18"/>
      <c r="J85" s="18"/>
    </row>
    <row r="86" spans="1:17" x14ac:dyDescent="0.25">
      <c r="B86" s="18"/>
      <c r="C86" s="68" t="s">
        <v>89</v>
      </c>
      <c r="D86" s="69"/>
      <c r="E86" s="69"/>
      <c r="F86" s="66"/>
      <c r="G86" s="66"/>
      <c r="H86" s="66"/>
      <c r="I86" s="66"/>
      <c r="J86" s="67"/>
    </row>
    <row r="87" spans="1:17" x14ac:dyDescent="0.25">
      <c r="B87" s="18"/>
      <c r="C87" s="71"/>
      <c r="D87" s="46"/>
      <c r="E87" s="46"/>
      <c r="F87" s="46"/>
      <c r="G87" s="46"/>
      <c r="H87" s="46"/>
      <c r="I87" s="46"/>
      <c r="J87" s="70"/>
    </row>
    <row r="88" spans="1:17" x14ac:dyDescent="0.25">
      <c r="B88" s="18"/>
      <c r="C88" s="74" t="s">
        <v>42</v>
      </c>
      <c r="D88" s="75"/>
      <c r="E88" s="75"/>
      <c r="F88" s="72">
        <f>SUMIF(K82:K85, IF(K81="","",K81), J82:J85)</f>
        <v>0</v>
      </c>
      <c r="G88" s="72"/>
      <c r="H88" s="72"/>
      <c r="I88" s="72"/>
      <c r="J88" s="73"/>
    </row>
    <row r="89" spans="1:17" ht="16.899999999999999" customHeight="1" x14ac:dyDescent="0.25">
      <c r="B89" s="18"/>
      <c r="C89" s="74" t="s">
        <v>43</v>
      </c>
      <c r="D89" s="75"/>
      <c r="E89" s="75"/>
      <c r="F89" s="72">
        <f>ROUND(SUMIF(K82:K85, IF(K81="","",K81), J82:J85) * 0.2, 2)</f>
        <v>0</v>
      </c>
      <c r="G89" s="72"/>
      <c r="H89" s="72"/>
      <c r="I89" s="72"/>
      <c r="J89" s="73"/>
    </row>
    <row r="90" spans="1:17" x14ac:dyDescent="0.25">
      <c r="B90" s="18"/>
      <c r="C90" s="78" t="s">
        <v>44</v>
      </c>
      <c r="D90" s="79"/>
      <c r="E90" s="79"/>
      <c r="F90" s="76">
        <f>SUM(F88:F89)</f>
        <v>0</v>
      </c>
      <c r="G90" s="76"/>
      <c r="H90" s="76"/>
      <c r="I90" s="76"/>
      <c r="J90" s="77"/>
    </row>
    <row r="91" spans="1:17" ht="18" customHeight="1" x14ac:dyDescent="0.25">
      <c r="A91" s="7">
        <v>4</v>
      </c>
      <c r="B91" s="16" t="s">
        <v>93</v>
      </c>
      <c r="C91" s="80" t="s">
        <v>94</v>
      </c>
      <c r="D91" s="80"/>
      <c r="E91" s="80"/>
      <c r="F91" s="20"/>
      <c r="G91" s="20"/>
      <c r="H91" s="20"/>
      <c r="I91" s="20"/>
      <c r="J91" s="20"/>
      <c r="K91" s="7"/>
    </row>
    <row r="92" spans="1:17" hidden="1" x14ac:dyDescent="0.25">
      <c r="A92" s="7">
        <v>9</v>
      </c>
    </row>
    <row r="93" spans="1:17" hidden="1" x14ac:dyDescent="0.25">
      <c r="A93" s="7" t="s">
        <v>60</v>
      </c>
    </row>
    <row r="94" spans="1:17" hidden="1" x14ac:dyDescent="0.25">
      <c r="A94" s="7" t="s">
        <v>40</v>
      </c>
    </row>
    <row r="95" spans="1:17" ht="37.15" customHeight="1" x14ac:dyDescent="0.25">
      <c r="B95" s="3"/>
      <c r="C95" s="85" t="s">
        <v>95</v>
      </c>
      <c r="D95" s="85"/>
      <c r="E95" s="85"/>
      <c r="F95" s="85"/>
      <c r="G95" s="85"/>
      <c r="H95" s="85"/>
      <c r="I95" s="85"/>
      <c r="J95" s="85"/>
    </row>
    <row r="97" spans="1:10" ht="15.75" x14ac:dyDescent="0.25">
      <c r="C97" s="86" t="s">
        <v>96</v>
      </c>
      <c r="D97" s="86"/>
      <c r="E97" s="86"/>
      <c r="F97" s="86"/>
      <c r="G97" s="86"/>
      <c r="H97" s="86"/>
      <c r="I97" s="86"/>
      <c r="J97" s="86"/>
    </row>
    <row r="98" spans="1:10" ht="33.75" customHeight="1" x14ac:dyDescent="0.25">
      <c r="C98" s="88" t="s">
        <v>97</v>
      </c>
      <c r="D98" s="89"/>
      <c r="E98" s="89"/>
      <c r="F98" s="87">
        <f>0</f>
        <v>0</v>
      </c>
      <c r="G98" s="87"/>
      <c r="H98" s="87"/>
      <c r="I98" s="87"/>
      <c r="J98" s="87"/>
    </row>
    <row r="99" spans="1:10" ht="33.75" customHeight="1" x14ac:dyDescent="0.25">
      <c r="C99" s="88" t="s">
        <v>98</v>
      </c>
      <c r="D99" s="89"/>
      <c r="E99" s="89"/>
      <c r="F99" s="87">
        <f>SUMIF(K34:K71, "", J34:J71)</f>
        <v>0</v>
      </c>
      <c r="G99" s="87"/>
      <c r="H99" s="87"/>
      <c r="I99" s="87"/>
      <c r="J99" s="87"/>
    </row>
    <row r="100" spans="1:10" ht="16.899999999999999" customHeight="1" x14ac:dyDescent="0.25">
      <c r="C100" s="88" t="s">
        <v>99</v>
      </c>
      <c r="D100" s="89"/>
      <c r="E100" s="89"/>
      <c r="F100" s="87">
        <f>SUMIF(K82:K82, "", J82:J82)</f>
        <v>0</v>
      </c>
      <c r="G100" s="87"/>
      <c r="H100" s="87"/>
      <c r="I100" s="87"/>
      <c r="J100" s="87"/>
    </row>
    <row r="101" spans="1:10" x14ac:dyDescent="0.25">
      <c r="C101" s="90" t="s">
        <v>100</v>
      </c>
      <c r="D101" s="91"/>
      <c r="E101" s="91"/>
      <c r="F101" s="31"/>
      <c r="G101" s="31"/>
      <c r="H101" s="31"/>
      <c r="I101" s="31"/>
      <c r="J101" s="32"/>
    </row>
    <row r="102" spans="1:10" x14ac:dyDescent="0.25">
      <c r="C102" s="92"/>
      <c r="D102" s="93"/>
      <c r="E102" s="93"/>
      <c r="F102" s="93"/>
      <c r="G102" s="93"/>
      <c r="H102" s="93"/>
      <c r="I102" s="93"/>
      <c r="J102" s="94"/>
    </row>
    <row r="103" spans="1:10" x14ac:dyDescent="0.25">
      <c r="A103" s="29"/>
      <c r="C103" s="95" t="s">
        <v>42</v>
      </c>
      <c r="D103" s="46"/>
      <c r="E103" s="46"/>
      <c r="F103" s="96">
        <f>SUMIF(K5:K95, IF(K4="","",K4), J5:J95)</f>
        <v>0</v>
      </c>
      <c r="G103" s="97"/>
      <c r="H103" s="97"/>
      <c r="I103" s="97"/>
      <c r="J103" s="98"/>
    </row>
    <row r="104" spans="1:10" x14ac:dyDescent="0.25">
      <c r="A104" s="29"/>
      <c r="C104" s="95" t="s">
        <v>43</v>
      </c>
      <c r="D104" s="46"/>
      <c r="E104" s="46"/>
      <c r="F104" s="96">
        <f>ROUND(SUMIF(K5:K95, IF(K4="","",K4), J5:J95) * 0.2, 2)</f>
        <v>0</v>
      </c>
      <c r="G104" s="97"/>
      <c r="H104" s="97"/>
      <c r="I104" s="97"/>
      <c r="J104" s="98"/>
    </row>
    <row r="105" spans="1:10" x14ac:dyDescent="0.25">
      <c r="C105" s="99" t="s">
        <v>44</v>
      </c>
      <c r="D105" s="100"/>
      <c r="E105" s="100"/>
      <c r="F105" s="101">
        <f>SUM(F103:F104)</f>
        <v>0</v>
      </c>
      <c r="G105" s="102"/>
      <c r="H105" s="102"/>
      <c r="I105" s="102"/>
      <c r="J105" s="103"/>
    </row>
    <row r="106" spans="1:10" x14ac:dyDescent="0.25">
      <c r="C106" s="104"/>
      <c r="D106" s="105"/>
      <c r="E106" s="105"/>
      <c r="F106" s="105"/>
      <c r="G106" s="105"/>
      <c r="H106" s="105"/>
      <c r="I106" s="105"/>
      <c r="J106" s="105"/>
    </row>
    <row r="107" spans="1:10" x14ac:dyDescent="0.25">
      <c r="C107" s="106" t="s">
        <v>101</v>
      </c>
      <c r="D107" s="105"/>
      <c r="E107" s="105"/>
      <c r="F107" s="105"/>
      <c r="G107" s="105"/>
      <c r="H107" s="105"/>
      <c r="I107" s="105"/>
      <c r="J107" s="105"/>
    </row>
    <row r="108" spans="1:10" x14ac:dyDescent="0.25">
      <c r="C108" s="100" t="str">
        <f>IF(Paramètres!AA2&lt;&gt;"",Paramètres!AA2,"")</f>
        <v xml:space="preserve">Zéro euro </v>
      </c>
      <c r="D108" s="100"/>
      <c r="E108" s="100"/>
      <c r="F108" s="100"/>
      <c r="G108" s="100"/>
      <c r="H108" s="100"/>
      <c r="I108" s="100"/>
      <c r="J108" s="100"/>
    </row>
    <row r="109" spans="1:10" x14ac:dyDescent="0.25">
      <c r="C109" s="100"/>
      <c r="D109" s="100"/>
      <c r="E109" s="100"/>
      <c r="F109" s="100"/>
      <c r="G109" s="100"/>
      <c r="H109" s="100"/>
      <c r="I109" s="100"/>
      <c r="J109" s="100"/>
    </row>
    <row r="110" spans="1:10" ht="56.65" customHeight="1" x14ac:dyDescent="0.25">
      <c r="F110" s="107" t="s">
        <v>102</v>
      </c>
      <c r="G110" s="107"/>
      <c r="H110" s="107"/>
      <c r="I110" s="107"/>
      <c r="J110" s="107"/>
    </row>
    <row r="112" spans="1:10" ht="85.15" customHeight="1" x14ac:dyDescent="0.25">
      <c r="C112" s="108" t="s">
        <v>103</v>
      </c>
      <c r="D112" s="108"/>
      <c r="F112" s="108" t="s">
        <v>104</v>
      </c>
      <c r="G112" s="108"/>
      <c r="H112" s="108"/>
      <c r="I112" s="108"/>
      <c r="J112" s="108"/>
    </row>
    <row r="113" spans="3:10" x14ac:dyDescent="0.25">
      <c r="C113" s="109" t="s">
        <v>105</v>
      </c>
      <c r="D113" s="109"/>
      <c r="E113" s="109"/>
      <c r="F113" s="109"/>
      <c r="G113" s="109"/>
      <c r="H113" s="109"/>
      <c r="I113" s="109"/>
      <c r="J113" s="109"/>
    </row>
  </sheetData>
  <mergeCells count="84">
    <mergeCell ref="C113:J113"/>
    <mergeCell ref="C107:J107"/>
    <mergeCell ref="C108:J108"/>
    <mergeCell ref="C109:J109"/>
    <mergeCell ref="F110:J110"/>
    <mergeCell ref="C112:D112"/>
    <mergeCell ref="F112:J112"/>
    <mergeCell ref="C104:E104"/>
    <mergeCell ref="F104:J104"/>
    <mergeCell ref="C105:E105"/>
    <mergeCell ref="F105:J105"/>
    <mergeCell ref="C106:J106"/>
    <mergeCell ref="F100:J100"/>
    <mergeCell ref="C100:E100"/>
    <mergeCell ref="C101:E101"/>
    <mergeCell ref="C102:J102"/>
    <mergeCell ref="C103:E103"/>
    <mergeCell ref="F103:J103"/>
    <mergeCell ref="C95:J95"/>
    <mergeCell ref="C97:J97"/>
    <mergeCell ref="F98:J98"/>
    <mergeCell ref="C98:E98"/>
    <mergeCell ref="F99:J99"/>
    <mergeCell ref="C99:E99"/>
    <mergeCell ref="F89:J89"/>
    <mergeCell ref="C89:E89"/>
    <mergeCell ref="F90:J90"/>
    <mergeCell ref="C90:E90"/>
    <mergeCell ref="C91:E91"/>
    <mergeCell ref="F86:J86"/>
    <mergeCell ref="C86:E86"/>
    <mergeCell ref="F87:J87"/>
    <mergeCell ref="C87:E87"/>
    <mergeCell ref="F88:J88"/>
    <mergeCell ref="C88:E88"/>
    <mergeCell ref="F80:J80"/>
    <mergeCell ref="C80:E80"/>
    <mergeCell ref="C81:E81"/>
    <mergeCell ref="C82:E82"/>
    <mergeCell ref="C85:E85"/>
    <mergeCell ref="F77:J77"/>
    <mergeCell ref="C77:E77"/>
    <mergeCell ref="F78:J78"/>
    <mergeCell ref="C78:E78"/>
    <mergeCell ref="F79:J79"/>
    <mergeCell ref="C79:E79"/>
    <mergeCell ref="C66:E66"/>
    <mergeCell ref="C70:E70"/>
    <mergeCell ref="C71:E71"/>
    <mergeCell ref="C75:E75"/>
    <mergeCell ref="F76:J76"/>
    <mergeCell ref="C76:E76"/>
    <mergeCell ref="C54:E54"/>
    <mergeCell ref="C55:E55"/>
    <mergeCell ref="C57:E57"/>
    <mergeCell ref="C60:E60"/>
    <mergeCell ref="C61:E61"/>
    <mergeCell ref="C44:E44"/>
    <mergeCell ref="C45:E45"/>
    <mergeCell ref="C46:E46"/>
    <mergeCell ref="C48:E48"/>
    <mergeCell ref="C53:E53"/>
    <mergeCell ref="C33:E33"/>
    <mergeCell ref="C34:E34"/>
    <mergeCell ref="C36:E36"/>
    <mergeCell ref="C38:E38"/>
    <mergeCell ref="C40:E40"/>
    <mergeCell ref="F19:J19"/>
    <mergeCell ref="C19:E19"/>
    <mergeCell ref="C20:E20"/>
    <mergeCell ref="C30:E30"/>
    <mergeCell ref="C31:E31"/>
    <mergeCell ref="F16:J16"/>
    <mergeCell ref="C16:E16"/>
    <mergeCell ref="F17:J17"/>
    <mergeCell ref="C17:E17"/>
    <mergeCell ref="F18:J18"/>
    <mergeCell ref="C18:E18"/>
    <mergeCell ref="C3:E3"/>
    <mergeCell ref="C4:E4"/>
    <mergeCell ref="C5:E5"/>
    <mergeCell ref="C14:E14"/>
    <mergeCell ref="F15:J15"/>
    <mergeCell ref="C15:E15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AF2485 - AF2485-CENTRE DE DEMINAGE-MONTPELLIER-TCE 
               &amp;RDPGF - Lot n°01 MENUISERIES  
DCE</oddHeader>
    <oddFooter>&amp;L&amp;G&amp;L              ENERGIE R BET&amp;RPage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9" t="s">
        <v>106</v>
      </c>
      <c r="AA1" s="7">
        <f>IF(AO!F105&lt;&gt;"",AO!F105,"0")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4" t="s">
        <v>107</v>
      </c>
      <c r="B3" s="33" t="s">
        <v>108</v>
      </c>
      <c r="C3" s="110" t="s">
        <v>133</v>
      </c>
      <c r="D3" s="110"/>
      <c r="E3" s="110"/>
      <c r="F3" s="110"/>
      <c r="G3" s="110"/>
      <c r="H3" s="110"/>
      <c r="I3" s="110"/>
      <c r="J3" s="110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4" t="s">
        <v>109</v>
      </c>
      <c r="B5" s="33" t="s">
        <v>110</v>
      </c>
      <c r="C5" s="110" t="s">
        <v>134</v>
      </c>
      <c r="D5" s="110"/>
      <c r="E5" s="110"/>
      <c r="F5" s="110"/>
      <c r="G5" s="110"/>
      <c r="H5" s="110"/>
      <c r="I5" s="110"/>
      <c r="J5" s="110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4" t="s">
        <v>119</v>
      </c>
      <c r="B7" s="33" t="s">
        <v>120</v>
      </c>
      <c r="C7" s="35" t="s">
        <v>135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4" t="s">
        <v>121</v>
      </c>
      <c r="B9" s="33" t="s">
        <v>122</v>
      </c>
      <c r="C9" s="35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4" t="s">
        <v>111</v>
      </c>
      <c r="B11" s="33" t="s">
        <v>112</v>
      </c>
      <c r="C11" s="110" t="s">
        <v>37</v>
      </c>
      <c r="D11" s="110"/>
      <c r="E11" s="110"/>
      <c r="F11" s="110"/>
      <c r="G11" s="110"/>
      <c r="H11" s="110"/>
      <c r="I11" s="110"/>
      <c r="J11" s="110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4" t="s">
        <v>123</v>
      </c>
      <c r="B13" s="33" t="s">
        <v>124</v>
      </c>
      <c r="C13" s="35"/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4" t="s">
        <v>125</v>
      </c>
      <c r="B15" s="33" t="s">
        <v>126</v>
      </c>
      <c r="C15" s="35" t="s">
        <v>136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4" t="s">
        <v>127</v>
      </c>
      <c r="B17" s="33" t="s">
        <v>128</v>
      </c>
      <c r="C17" s="35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6">
        <v>0.2</v>
      </c>
      <c r="E19" s="37" t="s">
        <v>129</v>
      </c>
      <c r="AA19" s="7">
        <f>INT((AA5-AA18*100)/10)</f>
        <v>0</v>
      </c>
    </row>
    <row r="20" spans="1:27" ht="12.75" customHeight="1" x14ac:dyDescent="0.25">
      <c r="C20" s="38">
        <v>5.5E-2</v>
      </c>
      <c r="E20" s="37" t="s">
        <v>130</v>
      </c>
      <c r="AA20" s="7">
        <f>AA5-AA18*100-AA19*10</f>
        <v>0</v>
      </c>
    </row>
    <row r="21" spans="1:27" ht="12.75" customHeight="1" x14ac:dyDescent="0.25">
      <c r="C21" s="38">
        <v>0</v>
      </c>
      <c r="E21" s="37" t="s">
        <v>131</v>
      </c>
      <c r="AA21" s="7">
        <f>INT(AA6/10)</f>
        <v>0</v>
      </c>
    </row>
    <row r="22" spans="1:27" ht="12.75" customHeight="1" x14ac:dyDescent="0.25">
      <c r="C22" s="39">
        <v>0</v>
      </c>
      <c r="E22" s="37" t="s">
        <v>132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4" t="s">
        <v>113</v>
      </c>
      <c r="B24" s="33" t="s">
        <v>114</v>
      </c>
      <c r="C24" s="110"/>
      <c r="D24" s="110"/>
      <c r="E24" s="110"/>
      <c r="F24" s="110"/>
      <c r="G24" s="110"/>
      <c r="H24" s="110"/>
      <c r="I24" s="110"/>
      <c r="J24" s="110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4" t="s">
        <v>115</v>
      </c>
      <c r="B26" s="33" t="s">
        <v>116</v>
      </c>
      <c r="C26" s="110" t="s">
        <v>137</v>
      </c>
      <c r="D26" s="110"/>
      <c r="E26" s="110"/>
      <c r="F26" s="110"/>
      <c r="G26" s="110"/>
      <c r="H26" s="110"/>
      <c r="I26" s="110"/>
      <c r="J26" s="110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4" t="s">
        <v>117</v>
      </c>
      <c r="B28" s="33" t="s">
        <v>118</v>
      </c>
      <c r="C28" s="110"/>
      <c r="D28" s="110"/>
      <c r="E28" s="110"/>
      <c r="F28" s="110"/>
      <c r="G28" s="110"/>
      <c r="H28" s="110"/>
      <c r="I28" s="110"/>
      <c r="J28" s="110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138</v>
      </c>
      <c r="B1" s="7" t="s">
        <v>139</v>
      </c>
    </row>
    <row r="2" spans="1:3" x14ac:dyDescent="0.25">
      <c r="A2" s="7" t="s">
        <v>140</v>
      </c>
      <c r="B2" s="7" t="s">
        <v>141</v>
      </c>
    </row>
    <row r="3" spans="1:3" x14ac:dyDescent="0.25">
      <c r="A3" s="7" t="s">
        <v>142</v>
      </c>
      <c r="B3" s="7">
        <v>1</v>
      </c>
    </row>
    <row r="4" spans="1:3" x14ac:dyDescent="0.25">
      <c r="A4" s="7" t="s">
        <v>143</v>
      </c>
      <c r="B4" s="7">
        <v>0</v>
      </c>
    </row>
    <row r="5" spans="1:3" x14ac:dyDescent="0.25">
      <c r="A5" s="7" t="s">
        <v>144</v>
      </c>
      <c r="B5" s="7">
        <v>0</v>
      </c>
    </row>
    <row r="6" spans="1:3" x14ac:dyDescent="0.25">
      <c r="A6" s="7" t="s">
        <v>145</v>
      </c>
      <c r="B6" s="7">
        <v>1</v>
      </c>
    </row>
    <row r="7" spans="1:3" x14ac:dyDescent="0.25">
      <c r="A7" s="7" t="s">
        <v>146</v>
      </c>
      <c r="B7" s="7">
        <v>1</v>
      </c>
    </row>
    <row r="8" spans="1:3" x14ac:dyDescent="0.25">
      <c r="A8" s="7" t="s">
        <v>147</v>
      </c>
      <c r="B8" s="7">
        <v>0</v>
      </c>
    </row>
    <row r="9" spans="1:3" x14ac:dyDescent="0.25">
      <c r="A9" s="7" t="s">
        <v>148</v>
      </c>
      <c r="B9" s="7">
        <v>0</v>
      </c>
    </row>
    <row r="10" spans="1:3" x14ac:dyDescent="0.25">
      <c r="A10" s="7" t="s">
        <v>149</v>
      </c>
      <c r="C10" s="7" t="s">
        <v>150</v>
      </c>
    </row>
    <row r="11" spans="1:3" x14ac:dyDescent="0.25">
      <c r="A11" s="7" t="s">
        <v>151</v>
      </c>
      <c r="B11" s="7">
        <v>0</v>
      </c>
    </row>
    <row r="12" spans="1:3" x14ac:dyDescent="0.25">
      <c r="A12" s="7" t="s">
        <v>152</v>
      </c>
      <c r="B12" s="7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1" t="s">
        <v>154</v>
      </c>
      <c r="C2" s="111"/>
      <c r="D2" s="111"/>
      <c r="E2" s="111"/>
      <c r="F2" s="111"/>
      <c r="G2" s="111"/>
      <c r="H2" s="111"/>
      <c r="I2" s="111"/>
      <c r="J2" s="111"/>
    </row>
    <row r="4" spans="1:10" ht="12.75" customHeight="1" x14ac:dyDescent="0.25">
      <c r="A4" s="34" t="s">
        <v>107</v>
      </c>
      <c r="B4" s="33" t="s">
        <v>155</v>
      </c>
      <c r="C4" s="112"/>
      <c r="D4" s="112"/>
      <c r="E4" s="112"/>
      <c r="F4" s="112"/>
      <c r="G4" s="112"/>
      <c r="H4" s="112"/>
      <c r="I4" s="112"/>
      <c r="J4" s="112"/>
    </row>
    <row r="6" spans="1:10" ht="12.75" customHeight="1" x14ac:dyDescent="0.25">
      <c r="A6" s="34" t="s">
        <v>109</v>
      </c>
      <c r="B6" s="33" t="s">
        <v>156</v>
      </c>
      <c r="C6" s="112"/>
      <c r="D6" s="112"/>
      <c r="E6" s="112"/>
      <c r="F6" s="112"/>
      <c r="G6" s="112"/>
      <c r="H6" s="112"/>
      <c r="I6" s="112"/>
      <c r="J6" s="112"/>
    </row>
    <row r="8" spans="1:10" ht="12.75" customHeight="1" x14ac:dyDescent="0.25">
      <c r="A8" s="34" t="s">
        <v>119</v>
      </c>
      <c r="B8" s="33" t="s">
        <v>157</v>
      </c>
      <c r="C8" s="112"/>
      <c r="D8" s="112"/>
      <c r="E8" s="112"/>
      <c r="F8" s="112"/>
      <c r="G8" s="112"/>
      <c r="H8" s="112"/>
      <c r="I8" s="112"/>
      <c r="J8" s="112"/>
    </row>
    <row r="10" spans="1:10" ht="12.75" customHeight="1" x14ac:dyDescent="0.25">
      <c r="A10" s="34" t="s">
        <v>121</v>
      </c>
      <c r="B10" s="33" t="s">
        <v>158</v>
      </c>
      <c r="C10" s="113"/>
      <c r="D10" s="113"/>
      <c r="E10" s="113"/>
      <c r="F10" s="113"/>
      <c r="G10" s="113"/>
      <c r="H10" s="113"/>
      <c r="I10" s="113"/>
      <c r="J10" s="113"/>
    </row>
    <row r="12" spans="1:10" ht="12.75" customHeight="1" x14ac:dyDescent="0.25">
      <c r="A12" s="34" t="s">
        <v>111</v>
      </c>
      <c r="B12" s="33" t="s">
        <v>159</v>
      </c>
      <c r="C12" s="112"/>
      <c r="D12" s="112"/>
      <c r="E12" s="112"/>
      <c r="F12" s="112"/>
      <c r="G12" s="112"/>
      <c r="H12" s="112"/>
      <c r="I12" s="112"/>
      <c r="J12" s="112"/>
    </row>
    <row r="14" spans="1:10" ht="12.75" customHeight="1" x14ac:dyDescent="0.25">
      <c r="A14" s="34" t="s">
        <v>123</v>
      </c>
      <c r="B14" s="33" t="s">
        <v>160</v>
      </c>
      <c r="C14" s="112"/>
      <c r="D14" s="112"/>
      <c r="E14" s="112"/>
      <c r="F14" s="112"/>
      <c r="G14" s="112"/>
      <c r="H14" s="112"/>
      <c r="I14" s="112"/>
      <c r="J14" s="112"/>
    </row>
    <row r="16" spans="1:10" ht="12.75" customHeight="1" x14ac:dyDescent="0.25">
      <c r="A16" s="34" t="s">
        <v>125</v>
      </c>
      <c r="B16" s="33" t="s">
        <v>161</v>
      </c>
      <c r="C16" s="112"/>
      <c r="D16" s="112"/>
      <c r="E16" s="112"/>
      <c r="F16" s="112"/>
      <c r="G16" s="112"/>
      <c r="H16" s="112"/>
      <c r="I16" s="112"/>
      <c r="J16" s="112"/>
    </row>
    <row r="18" spans="1:10" ht="12.75" customHeight="1" x14ac:dyDescent="0.25">
      <c r="A18" s="34" t="s">
        <v>127</v>
      </c>
      <c r="B18" s="33" t="s">
        <v>162</v>
      </c>
      <c r="C18" s="114"/>
      <c r="D18" s="114"/>
      <c r="E18" s="114"/>
      <c r="F18" s="114"/>
      <c r="G18" s="114"/>
      <c r="H18" s="114"/>
      <c r="I18" s="114"/>
      <c r="J18" s="114"/>
    </row>
    <row r="20" spans="1:10" ht="12.75" customHeight="1" x14ac:dyDescent="0.25">
      <c r="A20" s="34" t="s">
        <v>163</v>
      </c>
      <c r="B20" s="33" t="s">
        <v>164</v>
      </c>
      <c r="C20" s="114"/>
      <c r="D20" s="114"/>
      <c r="E20" s="114"/>
      <c r="F20" s="114"/>
      <c r="G20" s="114"/>
      <c r="H20" s="114"/>
      <c r="I20" s="114"/>
      <c r="J20" s="114"/>
    </row>
    <row r="22" spans="1:10" ht="12.75" customHeight="1" x14ac:dyDescent="0.25">
      <c r="A22" s="34" t="s">
        <v>113</v>
      </c>
      <c r="B22" s="33" t="s">
        <v>165</v>
      </c>
      <c r="C22" s="114"/>
      <c r="D22" s="114"/>
      <c r="E22" s="114"/>
      <c r="F22" s="114"/>
      <c r="G22" s="114"/>
      <c r="H22" s="114"/>
      <c r="I22" s="114"/>
      <c r="J22" s="114"/>
    </row>
    <row r="24" spans="1:10" ht="12.75" customHeight="1" x14ac:dyDescent="0.25">
      <c r="A24" s="34" t="s">
        <v>115</v>
      </c>
      <c r="B24" s="33" t="s">
        <v>166</v>
      </c>
      <c r="C24" s="112"/>
      <c r="D24" s="112"/>
      <c r="E24" s="112"/>
      <c r="F24" s="112"/>
      <c r="G24" s="112"/>
      <c r="H24" s="112"/>
      <c r="I24" s="112"/>
      <c r="J24" s="112"/>
    </row>
    <row r="28" spans="1:10" ht="60" customHeight="1" x14ac:dyDescent="0.25">
      <c r="A28" s="34" t="s">
        <v>117</v>
      </c>
      <c r="B28" s="33" t="s">
        <v>167</v>
      </c>
      <c r="C28" s="112"/>
      <c r="D28" s="112"/>
      <c r="E28" s="112"/>
      <c r="F28" s="112"/>
      <c r="G28" s="112"/>
      <c r="H28" s="112"/>
      <c r="I28" s="112"/>
      <c r="J28" s="112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5" t="s">
        <v>168</v>
      </c>
      <c r="C2" s="115"/>
      <c r="D2" s="115"/>
      <c r="E2" s="115"/>
      <c r="F2" s="115"/>
    </row>
    <row r="4" spans="2:6" ht="12.75" customHeight="1" x14ac:dyDescent="0.25">
      <c r="B4" s="40" t="s">
        <v>169</v>
      </c>
      <c r="C4" s="40" t="s">
        <v>170</v>
      </c>
      <c r="D4" s="40" t="s">
        <v>171</v>
      </c>
      <c r="E4" s="40" t="s">
        <v>172</v>
      </c>
      <c r="F4" s="40" t="s">
        <v>173</v>
      </c>
    </row>
    <row r="6" spans="2:6" ht="12.75" customHeight="1" x14ac:dyDescent="0.25">
      <c r="B6" s="41"/>
      <c r="C6" s="42"/>
      <c r="D6" s="43"/>
      <c r="E6" s="44"/>
      <c r="F6" s="45" t="str">
        <f>IF(AND(E6= "",D6= ""), "", ROUND(ROUND(E6, 2) * ROUND(D6, 3), 2))</f>
        <v/>
      </c>
    </row>
    <row r="8" spans="2:6" ht="12.75" customHeight="1" x14ac:dyDescent="0.25">
      <c r="B8" s="41"/>
      <c r="C8" s="42"/>
      <c r="D8" s="43"/>
      <c r="E8" s="44"/>
      <c r="F8" s="45" t="str">
        <f>IF(AND(E8= "",D8= ""), "", ROUND(ROUND(E8, 2) * ROUND(D8, 3), 2))</f>
        <v/>
      </c>
    </row>
    <row r="10" spans="2:6" ht="12.75" customHeight="1" x14ac:dyDescent="0.25">
      <c r="B10" s="41"/>
      <c r="C10" s="42"/>
      <c r="D10" s="43"/>
      <c r="E10" s="44"/>
      <c r="F10" s="45" t="str">
        <f>IF(AND(E10= "",D10= ""), "", ROUND(ROUND(E10, 2) * ROUND(D10, 3), 2))</f>
        <v/>
      </c>
    </row>
    <row r="12" spans="2:6" ht="12.75" customHeight="1" x14ac:dyDescent="0.25">
      <c r="B12" s="41"/>
      <c r="C12" s="42"/>
      <c r="D12" s="43"/>
      <c r="E12" s="44"/>
      <c r="F12" s="45" t="str">
        <f>IF(AND(E12= "",D12= ""), "", ROUND(ROUND(E12, 2) * ROUND(D12, 3), 2))</f>
        <v/>
      </c>
    </row>
    <row r="14" spans="2:6" ht="12.75" customHeight="1" x14ac:dyDescent="0.25">
      <c r="B14" s="41"/>
      <c r="C14" s="42"/>
      <c r="D14" s="43"/>
      <c r="E14" s="44"/>
      <c r="F14" s="45" t="str">
        <f>IF(AND(E14= "",D14= ""), "", ROUND(ROUND(E14, 2) * ROUND(D14, 3), 2))</f>
        <v/>
      </c>
    </row>
    <row r="16" spans="2:6" ht="12.75" customHeight="1" x14ac:dyDescent="0.25">
      <c r="B16" s="41"/>
      <c r="C16" s="42"/>
      <c r="D16" s="43"/>
      <c r="E16" s="44"/>
      <c r="F16" s="45" t="str">
        <f>IF(AND(E16= "",D16= ""), "", ROUND(ROUND(E16, 2) * ROUND(D16, 3), 2))</f>
        <v/>
      </c>
    </row>
    <row r="18" spans="2:6" ht="12.75" customHeight="1" x14ac:dyDescent="0.25">
      <c r="B18" s="41"/>
      <c r="C18" s="42"/>
      <c r="D18" s="43"/>
      <c r="E18" s="44"/>
      <c r="F18" s="45" t="str">
        <f>IF(AND(E18= "",D18= ""), "", ROUND(ROUND(E18, 2) * ROUND(D18, 3), 2))</f>
        <v/>
      </c>
    </row>
    <row r="20" spans="2:6" ht="12.75" customHeight="1" x14ac:dyDescent="0.25">
      <c r="B20" s="41"/>
      <c r="C20" s="42"/>
      <c r="D20" s="43"/>
      <c r="E20" s="44"/>
      <c r="F20" s="45" t="str">
        <f>IF(AND(E20= "",D20= ""), "", ROUND(ROUND(E20, 2) * ROUND(D20, 3), 2))</f>
        <v/>
      </c>
    </row>
    <row r="22" spans="2:6" ht="12.75" customHeight="1" x14ac:dyDescent="0.25">
      <c r="B22" s="41"/>
      <c r="C22" s="42"/>
      <c r="D22" s="43"/>
      <c r="E22" s="44"/>
      <c r="F22" s="45" t="str">
        <f>IF(AND(E22= "",D22= ""), "", ROUND(ROUND(E22, 2) * ROUND(D22, 3), 2))</f>
        <v/>
      </c>
    </row>
    <row r="24" spans="2:6" ht="12.75" customHeight="1" x14ac:dyDescent="0.25">
      <c r="B24" s="41"/>
      <c r="C24" s="42"/>
      <c r="D24" s="43"/>
      <c r="E24" s="44"/>
      <c r="F24" s="45" t="str">
        <f>IF(AND(E24= "",D24= ""), "", ROUND(ROUND(E24, 2) * ROUND(D24, 3), 2))</f>
        <v/>
      </c>
    </row>
    <row r="26" spans="2:6" ht="12.75" customHeight="1" x14ac:dyDescent="0.25">
      <c r="B26" s="41"/>
      <c r="C26" s="42"/>
      <c r="D26" s="43"/>
      <c r="E26" s="44"/>
      <c r="F26" s="45" t="str">
        <f>IF(AND(E26= "",D26= ""), "", ROUND(ROUND(E26, 2) * ROUND(D26, 3), 2))</f>
        <v/>
      </c>
    </row>
    <row r="28" spans="2:6" ht="12.75" customHeight="1" x14ac:dyDescent="0.25">
      <c r="B28" s="41"/>
      <c r="C28" s="42"/>
      <c r="D28" s="43"/>
      <c r="E28" s="44"/>
      <c r="F28" s="45" t="str">
        <f>IF(AND(E28= "",D28= ""), "", ROUND(ROUND(E28, 2) * ROUND(D28, 3), 2))</f>
        <v/>
      </c>
    </row>
    <row r="30" spans="2:6" ht="12.75" customHeight="1" x14ac:dyDescent="0.25">
      <c r="B30" s="41"/>
      <c r="C30" s="42"/>
      <c r="D30" s="43"/>
      <c r="E30" s="44"/>
      <c r="F30" s="45" t="str">
        <f>IF(AND(E30= "",D30= ""), "", ROUND(ROUND(E30, 2) * ROUND(D30, 3), 2))</f>
        <v/>
      </c>
    </row>
    <row r="32" spans="2:6" ht="12.75" customHeight="1" x14ac:dyDescent="0.25">
      <c r="B32" s="41"/>
      <c r="C32" s="42"/>
      <c r="D32" s="43"/>
      <c r="E32" s="44"/>
      <c r="F32" s="45" t="str">
        <f>IF(AND(E32= "",D32= ""), "", ROUND(ROUND(E32, 2) * ROUND(D32, 3), 2))</f>
        <v/>
      </c>
    </row>
    <row r="34" spans="2:6" ht="12.75" customHeight="1" x14ac:dyDescent="0.25">
      <c r="B34" s="41"/>
      <c r="C34" s="42"/>
      <c r="D34" s="43"/>
      <c r="E34" s="44"/>
      <c r="F34" s="45" t="str">
        <f>IF(AND(E34= "",D34= ""), "", ROUND(ROUND(E34, 2) * ROUND(D34, 3), 2))</f>
        <v/>
      </c>
    </row>
    <row r="36" spans="2:6" ht="12.75" customHeight="1" x14ac:dyDescent="0.25">
      <c r="B36" s="41"/>
      <c r="C36" s="42"/>
      <c r="D36" s="43"/>
      <c r="E36" s="44"/>
      <c r="F36" s="45" t="str">
        <f>IF(AND(E36= "",D36= ""), "", ROUND(ROUND(E36, 2) * ROUND(D36, 3), 2))</f>
        <v/>
      </c>
    </row>
    <row r="38" spans="2:6" ht="12.75" customHeight="1" x14ac:dyDescent="0.25">
      <c r="B38" s="41"/>
      <c r="C38" s="42"/>
      <c r="D38" s="43"/>
      <c r="E38" s="44"/>
      <c r="F38" s="45" t="str">
        <f>IF(AND(E38= "",D38= ""), "", ROUND(ROUND(E38, 2) * ROUND(D38, 3), 2))</f>
        <v/>
      </c>
    </row>
    <row r="40" spans="2:6" ht="12.75" customHeight="1" x14ac:dyDescent="0.25">
      <c r="B40" s="41"/>
      <c r="C40" s="42"/>
      <c r="D40" s="43"/>
      <c r="E40" s="44"/>
      <c r="F40" s="45" t="str">
        <f>IF(AND(E40= "",D40= ""), "", ROUND(ROUND(E40, 2) * ROUND(D40, 3), 2))</f>
        <v/>
      </c>
    </row>
    <row r="42" spans="2:6" ht="12.75" customHeight="1" x14ac:dyDescent="0.25">
      <c r="B42" s="41"/>
      <c r="C42" s="42"/>
      <c r="D42" s="43"/>
      <c r="E42" s="44"/>
      <c r="F42" s="45" t="str">
        <f>IF(AND(E42= "",D42= ""), "", ROUND(ROUND(E42, 2) * ROUND(D42, 3), 2))</f>
        <v/>
      </c>
    </row>
    <row r="44" spans="2:6" ht="12.75" customHeight="1" x14ac:dyDescent="0.25">
      <c r="B44" s="41"/>
      <c r="C44" s="42"/>
      <c r="D44" s="43"/>
      <c r="E44" s="44"/>
      <c r="F44" s="45" t="str">
        <f>IF(AND(E44= "",D44= ""), "", ROUND(ROUND(E44, 2) * ROUND(D44, 3), 2))</f>
        <v/>
      </c>
    </row>
    <row r="46" spans="2:6" ht="12.75" customHeight="1" x14ac:dyDescent="0.25">
      <c r="B46" s="41"/>
      <c r="C46" s="42"/>
      <c r="D46" s="43"/>
      <c r="E46" s="44"/>
      <c r="F46" s="45" t="str">
        <f>IF(AND(E46= "",D46= ""), "", ROUND(ROUND(E46, 2) * ROUND(D46, 3), 2))</f>
        <v/>
      </c>
    </row>
    <row r="48" spans="2:6" ht="12.75" customHeight="1" x14ac:dyDescent="0.25">
      <c r="B48" s="41"/>
      <c r="C48" s="42"/>
      <c r="D48" s="43"/>
      <c r="E48" s="44"/>
      <c r="F48" s="45" t="str">
        <f>IF(AND(E48= "",D48= ""), "", ROUND(ROUND(E48, 2) * ROUND(D48, 3), 2))</f>
        <v/>
      </c>
    </row>
    <row r="50" spans="2:6" ht="12.75" customHeight="1" x14ac:dyDescent="0.25">
      <c r="B50" s="41"/>
      <c r="C50" s="42"/>
      <c r="D50" s="43"/>
      <c r="E50" s="44"/>
      <c r="F50" s="45" t="str">
        <f>IF(AND(E50= "",D50= ""), "", ROUND(ROUND(E50, 2) * ROUND(D50, 3), 2))</f>
        <v/>
      </c>
    </row>
    <row r="52" spans="2:6" ht="12.75" customHeight="1" x14ac:dyDescent="0.25">
      <c r="B52" s="41"/>
      <c r="C52" s="42"/>
      <c r="D52" s="43"/>
      <c r="E52" s="44"/>
      <c r="F52" s="45" t="str">
        <f>IF(AND(E52= "",D52= ""), "", ROUND(ROUND(E52, 2) * ROUND(D52, 3), 2))</f>
        <v/>
      </c>
    </row>
    <row r="54" spans="2:6" ht="12.75" customHeight="1" x14ac:dyDescent="0.25">
      <c r="B54" s="41"/>
      <c r="C54" s="42"/>
      <c r="D54" s="43"/>
      <c r="E54" s="44"/>
      <c r="F54" s="45" t="str">
        <f>IF(AND(E54= "",D54= ""), "", ROUND(ROUND(E54, 2) * ROUND(D54, 3), 2))</f>
        <v/>
      </c>
    </row>
  </sheetData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AO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AO!Impression_des_titres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Axelle LOTZ</dc:creator>
  <cp:lastModifiedBy>Axelle LOTZ</cp:lastModifiedBy>
  <dcterms:created xsi:type="dcterms:W3CDTF">2024-12-04T08:56:52Z</dcterms:created>
  <dcterms:modified xsi:type="dcterms:W3CDTF">2024-12-04T08:58:10Z</dcterms:modified>
</cp:coreProperties>
</file>