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33\Public\Energie R bet\ETUDES\AF2485_AUD_SECR_34_02_CENTRE DE DEMINAGE MTP\05-Pour diffusion\06-DCE IND B\DPGF\"/>
    </mc:Choice>
  </mc:AlternateContent>
  <xr:revisionPtr revIDLastSave="0" documentId="8_{F3A260AB-A374-4C5B-82E2-EE5A87E959E1}" xr6:coauthVersionLast="36" xr6:coauthVersionMax="36" xr10:uidLastSave="{00000000-0000-0000-0000-000000000000}"/>
  <bookViews>
    <workbookView xWindow="240" yWindow="15" windowWidth="16095" windowHeight="9660" activeTab="1" xr2:uid="{00000000-000D-0000-FFFF-FFFF00000000}"/>
  </bookViews>
  <sheets>
    <sheet name="Page de garde" sheetId="1" r:id="rId1"/>
    <sheet name="AO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AO!$1:$3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336" i="2"/>
  <c r="F331" i="2"/>
  <c r="J318" i="2"/>
  <c r="F325" i="2" s="1"/>
  <c r="J304" i="2"/>
  <c r="J300" i="2"/>
  <c r="J296" i="2"/>
  <c r="F314" i="2" s="1"/>
  <c r="J284" i="2"/>
  <c r="J281" i="2"/>
  <c r="J276" i="2"/>
  <c r="J273" i="2"/>
  <c r="J270" i="2"/>
  <c r="J264" i="2"/>
  <c r="J260" i="2"/>
  <c r="J256" i="2"/>
  <c r="J252" i="2"/>
  <c r="J245" i="2"/>
  <c r="J241" i="2"/>
  <c r="F334" i="2" s="1"/>
  <c r="J237" i="2"/>
  <c r="J230" i="2"/>
  <c r="J226" i="2"/>
  <c r="J222" i="2"/>
  <c r="F291" i="2" s="1"/>
  <c r="J207" i="2"/>
  <c r="J189" i="2"/>
  <c r="J186" i="2"/>
  <c r="J177" i="2"/>
  <c r="J174" i="2"/>
  <c r="J161" i="2"/>
  <c r="J158" i="2"/>
  <c r="J155" i="2"/>
  <c r="J141" i="2"/>
  <c r="J139" i="2"/>
  <c r="J114" i="2"/>
  <c r="J111" i="2"/>
  <c r="F217" i="2" s="1"/>
  <c r="J85" i="2"/>
  <c r="F92" i="2" s="1"/>
  <c r="J70" i="2"/>
  <c r="J40" i="2"/>
  <c r="J37" i="2"/>
  <c r="J31" i="2"/>
  <c r="F82" i="2" s="1"/>
  <c r="J16" i="2"/>
  <c r="J12" i="2"/>
  <c r="J9" i="2"/>
  <c r="F23" i="2" s="1"/>
  <c r="G84" i="1"/>
  <c r="G82" i="1"/>
  <c r="G80" i="1"/>
  <c r="G78" i="1"/>
  <c r="E70" i="1"/>
  <c r="E63" i="1"/>
  <c r="E60" i="1"/>
  <c r="E20" i="1"/>
  <c r="E11" i="1"/>
  <c r="F332" i="2" l="1"/>
  <c r="F93" i="2"/>
  <c r="F94" i="2" s="1"/>
  <c r="F333" i="2"/>
  <c r="F292" i="2"/>
  <c r="F293" i="2" s="1"/>
  <c r="F24" i="2"/>
  <c r="F25" i="2" s="1"/>
  <c r="F335" i="2"/>
  <c r="F315" i="2"/>
  <c r="F316" i="2" s="1"/>
  <c r="F216" i="2"/>
  <c r="F218" i="2" s="1"/>
  <c r="F339" i="2"/>
  <c r="F341" i="2" s="1"/>
  <c r="AA1" i="3" s="1"/>
  <c r="F340" i="2"/>
  <c r="F324" i="2"/>
  <c r="F326" i="2" s="1"/>
  <c r="F81" i="2"/>
  <c r="F83" i="2" s="1"/>
  <c r="F330" i="2"/>
  <c r="AA37" i="3" l="1"/>
  <c r="AA33" i="3"/>
  <c r="AA3" i="3"/>
  <c r="AA4" i="3" l="1"/>
  <c r="AA42" i="3"/>
  <c r="AA12" i="3"/>
  <c r="AA7" i="3"/>
  <c r="AA27" i="3"/>
  <c r="AA24" i="3" l="1"/>
  <c r="AA23" i="3"/>
  <c r="AA13" i="3"/>
  <c r="AA43" i="3"/>
  <c r="AA32" i="3"/>
  <c r="AA15" i="3"/>
  <c r="AA9" i="3"/>
  <c r="AA16" i="3"/>
  <c r="AA5" i="3"/>
  <c r="AA6" i="3" s="1"/>
  <c r="AA38" i="3" l="1"/>
  <c r="AA11" i="3"/>
  <c r="AA21" i="3"/>
  <c r="AA41" i="3"/>
  <c r="AA75" i="3"/>
  <c r="AA94" i="3"/>
  <c r="AA90" i="3"/>
  <c r="AA86" i="3" s="1"/>
  <c r="AA81" i="3" s="1"/>
  <c r="AA74" i="3" s="1"/>
  <c r="AA66" i="3" s="1"/>
  <c r="AA58" i="3" s="1"/>
  <c r="AA48" i="3" s="1"/>
  <c r="AA30" i="3"/>
  <c r="AA19" i="3"/>
  <c r="AA10" i="3"/>
  <c r="AA18" i="3"/>
  <c r="AA17" i="3"/>
  <c r="AA82" i="3" s="1"/>
  <c r="AA47" i="3"/>
  <c r="AA67" i="3"/>
  <c r="AA59" i="3" s="1"/>
  <c r="AA49" i="3" s="1"/>
  <c r="AA31" i="3" s="1"/>
  <c r="AA46" i="3"/>
  <c r="AA29" i="3"/>
  <c r="AA28" i="3"/>
  <c r="AA93" i="3"/>
  <c r="AA89" i="3"/>
  <c r="AA85" i="3" s="1"/>
  <c r="AA80" i="3" s="1"/>
  <c r="AA72" i="3" s="1"/>
  <c r="AA64" i="3" s="1"/>
  <c r="AA56" i="3" s="1"/>
  <c r="AA44" i="3" s="1"/>
  <c r="AA14" i="3"/>
  <c r="AA65" i="3" s="1"/>
  <c r="AA57" i="3" s="1"/>
  <c r="AA45" i="3" s="1"/>
  <c r="AA26" i="3" s="1"/>
  <c r="AA73" i="3" l="1"/>
  <c r="AA51" i="3"/>
  <c r="AA92" i="3"/>
  <c r="AA39" i="3" s="1"/>
  <c r="AA96" i="3"/>
  <c r="AA95" i="3"/>
  <c r="AA91" i="3"/>
  <c r="AA35" i="3" s="1"/>
  <c r="AA25" i="3"/>
  <c r="AA20" i="3"/>
  <c r="AA77" i="3" s="1"/>
  <c r="AA34" i="3"/>
  <c r="AA50" i="3"/>
  <c r="AA22" i="3"/>
  <c r="AA79" i="3" s="1"/>
  <c r="AA87" i="3" l="1"/>
  <c r="AA83" i="3" s="1"/>
  <c r="AA76" i="3" s="1"/>
  <c r="AA68" i="3" s="1"/>
  <c r="AA60" i="3" s="1"/>
  <c r="AA52" i="3" s="1"/>
  <c r="AA88" i="3"/>
  <c r="AA84" i="3" s="1"/>
  <c r="AA78" i="3" s="1"/>
  <c r="AA70" i="3" s="1"/>
  <c r="AA62" i="3" s="1"/>
  <c r="AA54" i="3" s="1"/>
  <c r="AA69" i="3"/>
  <c r="AA61" i="3" s="1"/>
  <c r="AA53" i="3" s="1"/>
  <c r="AA36" i="3" s="1"/>
  <c r="AA98" i="3" s="1"/>
  <c r="AA2" i="3" s="1"/>
  <c r="C344" i="2" s="1"/>
  <c r="AA71" i="3"/>
  <c r="AA63" i="3" s="1"/>
  <c r="AA55" i="3" s="1"/>
  <c r="AA40" i="3" s="1"/>
</calcChain>
</file>

<file path=xl/sharedStrings.xml><?xml version="1.0" encoding="utf-8"?>
<sst xmlns="http://schemas.openxmlformats.org/spreadsheetml/2006/main" count="603" uniqueCount="333">
  <si>
    <t>Dossier</t>
  </si>
  <si>
    <t>Date</t>
  </si>
  <si>
    <t>Phase</t>
  </si>
  <si>
    <t>Indice</t>
  </si>
  <si>
    <t>MAITRE D'OUVRAGE
Sécurité civile et gestion des crises
189 route des 3 Lucs
13011 Marseille</t>
  </si>
  <si>
    <t>BUREAU D'ETUDES : 
    ENERGIE R BET
    7 Rue Augustin Thierry
    66000 PERPIGNAN
    Tél : 04 68 73 85 67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</si>
  <si>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</si>
  <si>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</si>
  <si>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</si>
  <si>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</si>
  <si>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</si>
  <si>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</si>
  <si>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</si>
  <si>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</si>
  <si>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</si>
  <si>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</si>
  <si>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</si>
  <si>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</si>
  <si>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</si>
  <si>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</si>
  <si>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</si>
  <si>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</si>
  <si>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</si>
  <si>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</si>
  <si>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</si>
  <si>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</si>
  <si>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</si>
  <si>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</si>
  <si>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</si>
  <si>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</si>
  <si>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</si>
  <si>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</si>
  <si>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</si>
  <si>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</si>
  <si>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</si>
  <si>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</si>
  <si>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n°04</t>
  </si>
  <si>
    <t>PLOMBERIE-CVC-INSTALLATIONS</t>
  </si>
  <si>
    <t>3.&amp;</t>
  </si>
  <si>
    <t>04.2</t>
  </si>
  <si>
    <t>TRAVAUX DE DEPOSE ET REPOSE</t>
  </si>
  <si>
    <t>3.T</t>
  </si>
  <si>
    <t>04.2.1</t>
  </si>
  <si>
    <t>Travaux de dépose des équipements en façade + Repose</t>
  </si>
  <si>
    <t>Ens</t>
  </si>
  <si>
    <t>9.T</t>
  </si>
  <si>
    <t>9.&amp;</t>
  </si>
  <si>
    <t>04.2.2</t>
  </si>
  <si>
    <t>Travaux de dépose/repose des pompes à chaleur + Mise en service</t>
  </si>
  <si>
    <t>9.L</t>
  </si>
  <si>
    <t xml:space="preserve">Localisation : BAT A au dessus du local pyrotechnique  ; BAT B sous l'escalier à l'entrée principale
</t>
  </si>
  <si>
    <t>04.2.3</t>
  </si>
  <si>
    <t>Dépose ballons ECS électriques</t>
  </si>
  <si>
    <t xml:space="preserve">Localisation : BAT A : Local chaufferie ; BAT B : Douches REZ DE CHAUSSÉE
</t>
  </si>
  <si>
    <t>Total H.T. :</t>
  </si>
  <si>
    <t>Total T.V.A. (20%) :</t>
  </si>
  <si>
    <t>Total T.T.C. :</t>
  </si>
  <si>
    <t>04.3</t>
  </si>
  <si>
    <t xml:space="preserve">PRODUCTION EAU CHAUDE SANITAIRE </t>
  </si>
  <si>
    <t>04.3.1</t>
  </si>
  <si>
    <t>Chauffe-eaux thermodynamiques split</t>
  </si>
  <si>
    <t>04.3.1.1</t>
  </si>
  <si>
    <t>Description du système HITACHI</t>
  </si>
  <si>
    <t>5.T</t>
  </si>
  <si>
    <t>04.3.1.1.1</t>
  </si>
  <si>
    <t>Type: YUTAMPO TAW-270RHC</t>
  </si>
  <si>
    <t>9.U.IMAGE</t>
  </si>
  <si>
    <t>04.3.1.1.2</t>
  </si>
  <si>
    <r>
      <rPr>
        <b/>
        <i/>
        <sz val="8"/>
        <color theme="1"/>
        <rFont val="Arial"/>
        <family val="2"/>
      </rPr>
      <t>Raccordement électrique et Alimentation électrique</t>
    </r>
    <r>
      <rPr>
        <b/>
        <sz val="8"/>
        <color theme="1"/>
        <rFont val="Arial"/>
        <family val="2"/>
      </rPr>
      <t xml:space="preserve"> </t>
    </r>
  </si>
  <si>
    <t>04.3.1.1.3</t>
  </si>
  <si>
    <r>
      <rPr>
        <b/>
        <i/>
        <sz val="8"/>
        <color theme="1"/>
        <rFont val="Arial"/>
        <family val="2"/>
      </rPr>
      <t>Mise en service</t>
    </r>
    <r>
      <rPr>
        <b/>
        <sz val="8"/>
        <color theme="1"/>
        <rFont val="Arial"/>
        <family val="2"/>
      </rPr>
      <t xml:space="preserve"> </t>
    </r>
  </si>
  <si>
    <t>04.3.1.1.4</t>
  </si>
  <si>
    <t>Description des unités extérieures :</t>
  </si>
  <si>
    <t>8.T</t>
  </si>
  <si>
    <t>8.&amp;</t>
  </si>
  <si>
    <t>04.3.1.1.5</t>
  </si>
  <si>
    <t>Raccordement unités extérieures et ballons :</t>
  </si>
  <si>
    <t>8.A</t>
  </si>
  <si>
    <r>
      <rPr>
        <b/>
        <i/>
        <sz val="8"/>
        <color theme="1"/>
        <rFont val="Arial"/>
        <family val="2"/>
      </rPr>
      <t xml:space="preserve">L'ensemble des raccordements et les alimentations électriques entre le ballon et les groupes extérieurs seront à la charge du présent lot.
</t>
    </r>
    <r>
      <rPr>
        <i/>
        <sz val="8"/>
        <color theme="1"/>
        <rFont val="Arial"/>
        <family val="2"/>
      </rPr>
      <t xml:space="preserve"> </t>
    </r>
  </si>
  <si>
    <t>04.3.1.1.6</t>
  </si>
  <si>
    <t>Régulation :</t>
  </si>
  <si>
    <t>04.3.1.1.7</t>
  </si>
  <si>
    <t>Nota :</t>
  </si>
  <si>
    <t>5.&amp;</t>
  </si>
  <si>
    <t>04.3.1.2</t>
  </si>
  <si>
    <t>Groupe de sécurité</t>
  </si>
  <si>
    <t>5.L</t>
  </si>
  <si>
    <t>Localisation : Alimentation eau froide du chauffe-eau depuis l'existant</t>
  </si>
  <si>
    <t>04.3.1.3</t>
  </si>
  <si>
    <t>Vidange</t>
  </si>
  <si>
    <t xml:space="preserve">Localisation : Évacuation du chauffe-eau sur existant
</t>
  </si>
  <si>
    <t>4.&amp;</t>
  </si>
  <si>
    <t>04.3.2</t>
  </si>
  <si>
    <t>Support de groupe</t>
  </si>
  <si>
    <t>04.3.2.1</t>
  </si>
  <si>
    <t>Support des groupes de production</t>
  </si>
  <si>
    <t>04.3.2.1.1</t>
  </si>
  <si>
    <r>
      <rPr>
        <u/>
        <sz val="10"/>
        <color theme="1"/>
        <rFont val="Arial"/>
        <family val="2"/>
      </rPr>
      <t>Support mural</t>
    </r>
    <r>
      <rPr>
        <u/>
        <sz val="10"/>
        <color theme="1"/>
        <rFont val="Arial"/>
        <family val="2"/>
      </rPr>
      <t xml:space="preserve"> </t>
    </r>
  </si>
  <si>
    <t>04.3.2.1.1.1</t>
  </si>
  <si>
    <t>Support mural de type  équerres pré-montées, SE455 ou SE560</t>
  </si>
  <si>
    <t>Localisation : Support pour ballons thermodynamiques.
BAT A : en façade sur local chaufferie
BAT B : sur muret mitoyen à proximité du compteur d'eau existant</t>
  </si>
  <si>
    <t>6.&amp;</t>
  </si>
  <si>
    <t>04.4</t>
  </si>
  <si>
    <t>ADOUCISSEUR D'EAU</t>
  </si>
  <si>
    <t>04.4.1</t>
  </si>
  <si>
    <t>Adoucisseur d'eau</t>
  </si>
  <si>
    <t>Localisation : 
BAT A : Dans le local chaufferie
BAT B : Dans local douche</t>
  </si>
  <si>
    <t>04.5</t>
  </si>
  <si>
    <t>VENTILATION</t>
  </si>
  <si>
    <t>04.5.1</t>
  </si>
  <si>
    <t>Description du système</t>
  </si>
  <si>
    <t>4.T</t>
  </si>
  <si>
    <t>04.5.2</t>
  </si>
  <si>
    <t>Caisson de ventilation</t>
  </si>
  <si>
    <t>04.5.2.1</t>
  </si>
  <si>
    <t>Caisson d'extraction</t>
  </si>
  <si>
    <t>04.5.2.1.1</t>
  </si>
  <si>
    <r>
      <rPr>
        <u/>
        <sz val="10"/>
        <color theme="1"/>
        <rFont val="Arial"/>
        <family val="2"/>
      </rPr>
      <t>- Marque: ATLANTIC</t>
    </r>
    <r>
      <rPr>
        <u/>
        <sz val="10"/>
        <color theme="1"/>
        <rFont val="Arial"/>
        <family val="2"/>
      </rPr>
      <t xml:space="preserve"> </t>
    </r>
  </si>
  <si>
    <t>04.5.2.1.1.1</t>
  </si>
  <si>
    <t>-Type: CRITAIR EC C4 300</t>
  </si>
  <si>
    <t>8.U.IMAGE</t>
  </si>
  <si>
    <t>04.5.2.1.1.1.1</t>
  </si>
  <si>
    <t>Caisson CRITAIR EC 300</t>
  </si>
  <si>
    <t xml:space="preserve">Localisation : En combles du bâtiment A pour l'extraction des sanitaires
</t>
  </si>
  <si>
    <t>04.5.2.1.1.1.2</t>
  </si>
  <si>
    <t>Carottage DN125</t>
  </si>
  <si>
    <t xml:space="preserve">Localisation : Escalier en R+2 du bâtiment A
</t>
  </si>
  <si>
    <t>04.5.2.2</t>
  </si>
  <si>
    <t>Distribution aéraulique</t>
  </si>
  <si>
    <t>04.5.2.2.1</t>
  </si>
  <si>
    <r>
      <rPr>
        <u/>
        <sz val="10"/>
        <color theme="1"/>
        <rFont val="Arial"/>
        <family val="2"/>
      </rPr>
      <t>Conduits circulaires</t>
    </r>
    <r>
      <rPr>
        <u/>
        <sz val="10"/>
        <color theme="1"/>
        <rFont val="Arial"/>
        <family val="2"/>
      </rPr>
      <t xml:space="preserve"> </t>
    </r>
  </si>
  <si>
    <t>6.T</t>
  </si>
  <si>
    <t>6.L</t>
  </si>
  <si>
    <t>Localisation : suivant plan de ventilation</t>
  </si>
  <si>
    <t>04.5.2.2.1.1</t>
  </si>
  <si>
    <t>Ø 160</t>
  </si>
  <si>
    <t>ML</t>
  </si>
  <si>
    <t>04.5.2.2.1.2</t>
  </si>
  <si>
    <t>Ø 125</t>
  </si>
  <si>
    <t>04.5.3</t>
  </si>
  <si>
    <t>Terminaux et accessoires</t>
  </si>
  <si>
    <t>04.5.3.1</t>
  </si>
  <si>
    <t>Grilles d'entrée d'air auto-réglables sur menuiseries</t>
  </si>
  <si>
    <t>04.5.3.1.1</t>
  </si>
  <si>
    <t>04.5.3.1.1.1</t>
  </si>
  <si>
    <t>-Type: acoustique</t>
  </si>
  <si>
    <r>
      <rPr>
        <i/>
        <sz val="8"/>
        <color rgb="FF000000"/>
        <rFont val="Arial"/>
        <family val="2"/>
      </rPr>
      <t>y compris accessoires, supportage et fixations</t>
    </r>
    <r>
      <rPr>
        <i/>
        <sz val="8"/>
        <color theme="1"/>
        <rFont val="Arial"/>
        <family val="2"/>
      </rPr>
      <t xml:space="preserve"> </t>
    </r>
  </si>
  <si>
    <t>04.5.3.1.1.1.1</t>
  </si>
  <si>
    <t xml:space="preserve"> EA 45 acoustique</t>
  </si>
  <si>
    <t>Localisation : Sur menuiseries des vestiaires en R+1 du bâtiment A</t>
  </si>
  <si>
    <t>04.5.3.1.1.1.2</t>
  </si>
  <si>
    <t xml:space="preserve"> EA 30 acoustique</t>
  </si>
  <si>
    <t>8.L</t>
  </si>
  <si>
    <t>Localisation : Sur menuiseries des bureaux en R+2 du bâtiment A</t>
  </si>
  <si>
    <t>04.5.3.1.1.1.3</t>
  </si>
  <si>
    <t>Mortaises sur menuiseries existantes</t>
  </si>
  <si>
    <t xml:space="preserve">Localisation : Ensemble des menuiseries avec entrée d'air à installer
</t>
  </si>
  <si>
    <t>04.5.3.2</t>
  </si>
  <si>
    <t>Bouches d'extraction auto-réglables</t>
  </si>
  <si>
    <t>04.5.3.2.1</t>
  </si>
  <si>
    <r>
      <rPr>
        <u/>
        <sz val="12"/>
        <color theme="1"/>
        <rFont val="Arial"/>
        <family val="2"/>
      </rPr>
      <t xml:space="preserve">- Marque : </t>
    </r>
    <r>
      <rPr>
        <u/>
        <sz val="12"/>
        <color theme="1"/>
        <rFont val="Arial"/>
        <family val="2"/>
      </rPr>
      <t>ATLANTIC</t>
    </r>
  </si>
  <si>
    <t>04.5.3.2.1.1</t>
  </si>
  <si>
    <t>- Type : auto-réglables BE / BN</t>
  </si>
  <si>
    <t>04.5.3.2.1.1.1</t>
  </si>
  <si>
    <t>Bouche 30 m3/h</t>
  </si>
  <si>
    <t>Localisation : Sanitaires en R+2 du bâtiment A</t>
  </si>
  <si>
    <t>04.5.3.2.1.1.2</t>
  </si>
  <si>
    <t xml:space="preserve">Bouche 120 m3/h  </t>
  </si>
  <si>
    <t>Localisation : Escalier en R+2 du bâtiment A</t>
  </si>
  <si>
    <t>04.5.4</t>
  </si>
  <si>
    <t>Dispositif de rejet d'air vicié</t>
  </si>
  <si>
    <t>04.5.4.1</t>
  </si>
  <si>
    <t>Grille rejet VMC</t>
  </si>
  <si>
    <t>04.5.4.2</t>
  </si>
  <si>
    <t>Carottage DN160</t>
  </si>
  <si>
    <t xml:space="preserve">Localisation : Façade en R+2 du bâtiment A à proximité des sanitaires pour rejet VMC
</t>
  </si>
  <si>
    <t>04.5.5</t>
  </si>
  <si>
    <t>Baffles acoustiques et pièges à sons cylindriques</t>
  </si>
  <si>
    <t>04.5.5.1</t>
  </si>
  <si>
    <t>- Marque:ATLANTIC</t>
  </si>
  <si>
    <t>04.5.5.1.1</t>
  </si>
  <si>
    <t>- Type: PAS</t>
  </si>
  <si>
    <t>6.U.IMAGE</t>
  </si>
  <si>
    <t>04.5.5.1.1.1</t>
  </si>
  <si>
    <t>Piège à son cylindriques réseau</t>
  </si>
  <si>
    <t xml:space="preserve">Localisation : Reprise du réseau VMC, Sanitaires R+2 du bâtiment A
</t>
  </si>
  <si>
    <t>04.6</t>
  </si>
  <si>
    <t>CHAUFFAGE CLIMATISATION</t>
  </si>
  <si>
    <t>04.6.1</t>
  </si>
  <si>
    <t>Bâtiment A en REZ DE CHAUSSÉE : PAC MULTI-SPLITS</t>
  </si>
  <si>
    <t>04.6.1.1</t>
  </si>
  <si>
    <t>Unité extérieure : AOYG 30 KBTA4.UE</t>
  </si>
  <si>
    <t xml:space="preserve">Localisation : Bâtiment B : UE placé à l'extérieur pour le chauffage et la climatisation de l'ensemble du REZ DE CHAUSSÉE
</t>
  </si>
  <si>
    <t>04.6.1.2</t>
  </si>
  <si>
    <t>Unité intérieure : ASYG 7 KBTB.UI</t>
  </si>
  <si>
    <t xml:space="preserve">Localisation : Bâtiment B  en Rdc : Garage (x2), Douches (x1), Salle plongée (x1) 
</t>
  </si>
  <si>
    <t>04.6.1.3</t>
  </si>
  <si>
    <t>Régulation : Modèle UTY-RCRYZ1</t>
  </si>
  <si>
    <t xml:space="preserve">Localisation : Bâtiment B  en Rdc : Garage (x1), Douches (x1), Salle plongée (x1) 
</t>
  </si>
  <si>
    <t>04.6.2</t>
  </si>
  <si>
    <t>Bâtiment A en R+2 : PAC MULTI-SPLITS</t>
  </si>
  <si>
    <t>04.6.2.1</t>
  </si>
  <si>
    <t>Unité extérieure : AOYG 18 KBTA3.UE</t>
  </si>
  <si>
    <t xml:space="preserve">Localisation : Bâtiment B : UE placé à l'extérieur pour le chauffage et la climatisation de 3 chambres en R+2
</t>
  </si>
  <si>
    <t>04.6.2.2</t>
  </si>
  <si>
    <t xml:space="preserve">Localisation : Bâtiment B  en R+2 : Chambres (x3)
</t>
  </si>
  <si>
    <t>04.6.2.3</t>
  </si>
  <si>
    <t>04.6.3</t>
  </si>
  <si>
    <t>Bâtiment B en R+1 : PAC MULTI-SPLITS</t>
  </si>
  <si>
    <t>04.6.3.1</t>
  </si>
  <si>
    <t xml:space="preserve">Localisation : Bâtiment A : UE placé à l'extérieur pour le chauffage et la climatisation de la zone vestiaire/douche
</t>
  </si>
  <si>
    <t>04.6.3.2</t>
  </si>
  <si>
    <t xml:space="preserve">Localisation : Bâtiment A en R+1: Douches (x1) et Vestiaire 2 (x1)
</t>
  </si>
  <si>
    <t>04.6.3.3</t>
  </si>
  <si>
    <t>Unité intérieure : ASYG 12 KBTB.UI</t>
  </si>
  <si>
    <t xml:space="preserve">Localisation : Bâtiment A en R+1: Vestiaire 1 (x1)
</t>
  </si>
  <si>
    <t>04.6.3.4</t>
  </si>
  <si>
    <t xml:space="preserve">Localisation : Bâtiment A  en R+1 : Douches (x1), Vestiaire 1 (x1), Vestiaire 2 (x1)
</t>
  </si>
  <si>
    <t>04.6.4</t>
  </si>
  <si>
    <t>Accessoires</t>
  </si>
  <si>
    <t>04.6.4.1</t>
  </si>
  <si>
    <t>Liaisons frigorifiques</t>
  </si>
  <si>
    <t>04.6.4.2</t>
  </si>
  <si>
    <t>Réseau condensats</t>
  </si>
  <si>
    <t>04.6.4.3</t>
  </si>
  <si>
    <t>Localisation : Support pour UE chauffage/climatisation
BAT A : en façade au dessus du local chaufferie
BAT B : sur muret mitoyen à proximité du compteur d'eau existant</t>
  </si>
  <si>
    <t>04.6.4.4</t>
  </si>
  <si>
    <t xml:space="preserve">Raccordement électrique  </t>
  </si>
  <si>
    <t>04.6.4.5</t>
  </si>
  <si>
    <t>Contrôle et essais</t>
  </si>
  <si>
    <t>04.7</t>
  </si>
  <si>
    <t>DOCUMENTS A FOURNIR PAR L'ENTREPRISE - DIVERS</t>
  </si>
  <si>
    <t>04.7.1</t>
  </si>
  <si>
    <t>Avant le début des travaux</t>
  </si>
  <si>
    <t>04.7.1.1</t>
  </si>
  <si>
    <t>Plan EXE, notes de calculs, schémas</t>
  </si>
  <si>
    <t>04.7.2</t>
  </si>
  <si>
    <t>Contrôles et essais</t>
  </si>
  <si>
    <t>04.7.2.1</t>
  </si>
  <si>
    <t>Essais de fonctionnement</t>
  </si>
  <si>
    <t>04.7.3</t>
  </si>
  <si>
    <t>A la réception des travaux</t>
  </si>
  <si>
    <t>04.7.3.1</t>
  </si>
  <si>
    <t>Dossier ouvrages exécutés</t>
  </si>
  <si>
    <t>04.7.4</t>
  </si>
  <si>
    <t>Compte Prorata</t>
  </si>
  <si>
    <t>04.8</t>
  </si>
  <si>
    <t>Déchets</t>
  </si>
  <si>
    <t>04.8.1</t>
  </si>
  <si>
    <t>Gestions des déchets</t>
  </si>
  <si>
    <t>RECAPITULATIF
Lot n°04 PLOMBERIE-CVC-INSTALLATIONS</t>
  </si>
  <si>
    <t>RECAPITULATIF DES CHAPITRES</t>
  </si>
  <si>
    <t>04.2 - TRAVAUX DE DEPOSE ET REPOSE</t>
  </si>
  <si>
    <t>04.3 - PRODUCTION EAU CHAUDE SANITAIRE</t>
  </si>
  <si>
    <t>04.4 - ADOUCISSEUR D'EAU</t>
  </si>
  <si>
    <t>04.5 - VENTILATION</t>
  </si>
  <si>
    <t>04.6 - CHAUFFAGE CLIMATISATION</t>
  </si>
  <si>
    <t>04.7 - DOCUMENTS A FOURNIR PAR L'ENTREPRISE - DIVERS</t>
  </si>
  <si>
    <t>04.8 - Déchets</t>
  </si>
  <si>
    <t>Total du lot PLOMBERIE-CVC-INSTALLATIONS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</si>
  <si>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</si>
  <si>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</si>
  <si>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</si>
  <si>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</si>
  <si>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</si>
  <si>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</si>
  <si>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</si>
  <si>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</si>
  <si>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</si>
  <si>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</si>
  <si>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</si>
  <si>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</si>
  <si>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</si>
  <si>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</si>
  <si>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</si>
  <si>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</si>
  <si>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</si>
  <si>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</si>
  <si>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</si>
  <si>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</si>
  <si>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</si>
  <si>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</si>
  <si>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</si>
  <si>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</si>
  <si>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</si>
  <si>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</si>
  <si>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</si>
  <si>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</si>
  <si>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</si>
  <si>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</si>
  <si>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</si>
  <si>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</si>
  <si>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</si>
  <si>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AF2485-CENTRE DE DEMINAGE-MONTPELLIER</t>
  </si>
  <si>
    <t>AF2485</t>
  </si>
  <si>
    <t>DCE</t>
  </si>
  <si>
    <t xml:space="preserve"> </t>
  </si>
  <si>
    <t>VERSION</t>
  </si>
  <si>
    <t>4.00</t>
  </si>
  <si>
    <t>TYPEDOC</t>
  </si>
  <si>
    <t>AO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</si>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</sst>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rgb="FF000000"/>
      <name val="Arial"/>
      <family val="2"/>
    </font>
    <font>
      <u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3" fontId="9" fillId="0" borderId="9" xfId="0" applyNumberFormat="1" applyFont="1" applyBorder="1" applyAlignment="1">
      <alignment horizontal="right" vertical="top" wrapText="1"/>
    </xf>
    <xf numFmtId="4" fontId="9" fillId="0" borderId="9" xfId="0" applyNumberFormat="1" applyFont="1" applyBorder="1" applyAlignment="1">
      <alignment vertical="top" wrapText="1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3" fillId="0" borderId="11" xfId="0" applyFont="1" applyBorder="1" applyAlignment="1">
      <alignment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3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horizontal="left" vertical="top" wrapText="1"/>
      <protection locked="0"/>
    </xf>
    <xf numFmtId="0" fontId="6" fillId="0" borderId="24" xfId="0" applyFont="1" applyBorder="1" applyAlignment="1" applyProtection="1">
      <alignment horizontal="center" vertical="top" wrapText="1"/>
      <protection locked="0"/>
    </xf>
    <xf numFmtId="167" fontId="6" fillId="0" borderId="24" xfId="0" applyNumberFormat="1" applyFont="1" applyBorder="1" applyAlignment="1" applyProtection="1">
      <alignment horizontal="right" vertical="top" wrapText="1"/>
      <protection locked="0"/>
    </xf>
    <xf numFmtId="164" fontId="6" fillId="0" borderId="24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1" fillId="0" borderId="17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8" xfId="0" applyNumberFormat="1" applyFont="1" applyBorder="1" applyAlignment="1">
      <alignment vertical="top" wrapText="1"/>
    </xf>
    <xf numFmtId="0" fontId="11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4" fontId="11" fillId="0" borderId="20" xfId="0" applyNumberFormat="1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vertical="top" wrapText="1"/>
      <protection locked="0"/>
    </xf>
    <xf numFmtId="165" fontId="6" fillId="0" borderId="24" xfId="0" applyNumberFormat="1" applyFont="1" applyBorder="1" applyAlignment="1" applyProtection="1">
      <alignment vertical="top" wrapText="1"/>
      <protection locked="0"/>
    </xf>
    <xf numFmtId="166" fontId="6" fillId="0" borderId="24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461963</xdr:colOff>
      <xdr:row>27</xdr:row>
      <xdr:rowOff>0</xdr:rowOff>
    </xdr:from>
    <xdr:to>
      <xdr:col>7</xdr:col>
      <xdr:colOff>505806</xdr:colOff>
      <xdr:row>44</xdr:row>
      <xdr:rowOff>114043</xdr:rowOff>
    </xdr:to>
    <xdr:pic>
      <xdr:nvPicPr>
        <xdr:cNvPr id="2" name="Picture 1" descr="{f902b105-204c-4623-af50-38d648cf52b7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86138" y="3086100"/>
          <a:ext cx="2691793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50</xdr:row>
      <xdr:rowOff>66675</xdr:rowOff>
    </xdr:from>
    <xdr:to>
      <xdr:col>4</xdr:col>
      <xdr:colOff>922337</xdr:colOff>
      <xdr:row>53</xdr:row>
      <xdr:rowOff>45876</xdr:rowOff>
    </xdr:to>
    <xdr:pic>
      <xdr:nvPicPr>
        <xdr:cNvPr id="3" name="Picture 2" descr="{62e274a0-baee-4487-93a3-1a9945496d52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781675"/>
          <a:ext cx="889000" cy="322101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77</xdr:row>
      <xdr:rowOff>100013</xdr:rowOff>
    </xdr:from>
    <xdr:to>
      <xdr:col>1</xdr:col>
      <xdr:colOff>641350</xdr:colOff>
      <xdr:row>83</xdr:row>
      <xdr:rowOff>17462</xdr:rowOff>
    </xdr:to>
    <xdr:pic>
      <xdr:nvPicPr>
        <xdr:cNvPr id="4" name="Picture 3" descr="{67a3b893-f29c-4e1b-b62c-08d5e9a5a2e7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8901113"/>
          <a:ext cx="603250" cy="60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7"/>
      <c r="F2" s="47"/>
      <c r="G2" s="47"/>
      <c r="H2" s="47"/>
      <c r="I2" s="8"/>
    </row>
    <row r="3" spans="2:9" ht="9" customHeight="1" x14ac:dyDescent="0.25">
      <c r="B3" s="5"/>
      <c r="C3" s="6"/>
      <c r="D3" s="7"/>
      <c r="E3" s="47"/>
      <c r="F3" s="47"/>
      <c r="G3" s="47"/>
      <c r="H3" s="47"/>
      <c r="I3" s="8"/>
    </row>
    <row r="4" spans="2:9" ht="9" customHeight="1" x14ac:dyDescent="0.25">
      <c r="B4" s="5"/>
      <c r="C4" s="6"/>
      <c r="D4" s="7"/>
      <c r="E4" s="47"/>
      <c r="F4" s="47"/>
      <c r="G4" s="47"/>
      <c r="H4" s="47"/>
      <c r="I4" s="8"/>
    </row>
    <row r="5" spans="2:9" ht="9" customHeight="1" x14ac:dyDescent="0.25">
      <c r="B5" s="5"/>
      <c r="C5" s="6"/>
      <c r="D5" s="7"/>
      <c r="E5" s="47"/>
      <c r="F5" s="47"/>
      <c r="G5" s="47"/>
      <c r="H5" s="47"/>
      <c r="I5" s="8"/>
    </row>
    <row r="6" spans="2:9" ht="9" customHeight="1" x14ac:dyDescent="0.25">
      <c r="B6" s="5"/>
      <c r="C6" s="6"/>
      <c r="D6" s="7"/>
      <c r="E6" s="47"/>
      <c r="F6" s="47"/>
      <c r="G6" s="47"/>
      <c r="H6" s="47"/>
      <c r="I6" s="8"/>
    </row>
    <row r="7" spans="2:9" ht="9" customHeight="1" x14ac:dyDescent="0.25">
      <c r="B7" s="5"/>
      <c r="C7" s="6"/>
      <c r="D7" s="7"/>
      <c r="E7" s="47"/>
      <c r="F7" s="47"/>
      <c r="G7" s="47"/>
      <c r="H7" s="47"/>
      <c r="I7" s="8"/>
    </row>
    <row r="8" spans="2:9" ht="9" customHeight="1" x14ac:dyDescent="0.25">
      <c r="B8" s="5"/>
      <c r="C8" s="6"/>
      <c r="D8" s="7"/>
      <c r="E8" s="47"/>
      <c r="F8" s="47"/>
      <c r="G8" s="47"/>
      <c r="H8" s="47"/>
      <c r="I8" s="8"/>
    </row>
    <row r="9" spans="2:9" ht="9" customHeight="1" x14ac:dyDescent="0.25">
      <c r="B9" s="5"/>
      <c r="C9" s="6"/>
      <c r="D9" s="7"/>
      <c r="E9" s="47"/>
      <c r="F9" s="47"/>
      <c r="G9" s="47"/>
      <c r="H9" s="47"/>
      <c r="I9" s="8"/>
    </row>
    <row r="10" spans="2:9" ht="9" customHeight="1" x14ac:dyDescent="0.25">
      <c r="B10" s="5"/>
      <c r="C10" s="6"/>
      <c r="D10" s="7"/>
      <c r="E10" s="47"/>
      <c r="F10" s="47"/>
      <c r="G10" s="47"/>
      <c r="H10" s="47"/>
      <c r="I10" s="8"/>
    </row>
    <row r="11" spans="2:9" ht="9" customHeight="1" x14ac:dyDescent="0.25">
      <c r="B11" s="5"/>
      <c r="C11" s="6"/>
      <c r="D11" s="7"/>
      <c r="E11" s="48" t="str">
        <f>IF(Paramètres!C5&lt;&gt;"",Paramètres!C5,"")</f>
        <v>AF2485-CENTRE DE DEMINAGE-MONTPELLIER</v>
      </c>
      <c r="F11" s="48"/>
      <c r="G11" s="48"/>
      <c r="H11" s="48"/>
      <c r="I11" s="8"/>
    </row>
    <row r="12" spans="2:9" ht="9" customHeight="1" x14ac:dyDescent="0.25">
      <c r="B12" s="5"/>
      <c r="C12" s="6"/>
      <c r="D12" s="7"/>
      <c r="E12" s="48"/>
      <c r="F12" s="48"/>
      <c r="G12" s="48"/>
      <c r="H12" s="48"/>
      <c r="I12" s="8"/>
    </row>
    <row r="13" spans="2:9" ht="9" customHeight="1" x14ac:dyDescent="0.25">
      <c r="B13" s="5"/>
      <c r="C13" s="6"/>
      <c r="D13" s="7"/>
      <c r="E13" s="48"/>
      <c r="F13" s="48"/>
      <c r="G13" s="48"/>
      <c r="H13" s="48"/>
      <c r="I13" s="8"/>
    </row>
    <row r="14" spans="2:9" ht="9" customHeight="1" x14ac:dyDescent="0.25">
      <c r="B14" s="5"/>
      <c r="C14" s="6"/>
      <c r="D14" s="7"/>
      <c r="E14" s="48"/>
      <c r="F14" s="48"/>
      <c r="G14" s="48"/>
      <c r="H14" s="48"/>
      <c r="I14" s="8"/>
    </row>
    <row r="15" spans="2:9" ht="9" customHeight="1" x14ac:dyDescent="0.25">
      <c r="B15" s="5"/>
      <c r="C15" s="6"/>
      <c r="D15" s="7"/>
      <c r="E15" s="48"/>
      <c r="F15" s="48"/>
      <c r="G15" s="48"/>
      <c r="H15" s="48"/>
      <c r="I15" s="8"/>
    </row>
    <row r="16" spans="2:9" ht="9" customHeight="1" x14ac:dyDescent="0.25">
      <c r="B16" s="5"/>
      <c r="C16" s="6"/>
      <c r="D16" s="7"/>
      <c r="E16" s="48"/>
      <c r="F16" s="48"/>
      <c r="G16" s="48"/>
      <c r="H16" s="48"/>
      <c r="I16" s="8"/>
    </row>
    <row r="17" spans="2:9" ht="9" customHeight="1" x14ac:dyDescent="0.25">
      <c r="B17" s="5"/>
      <c r="C17" s="6"/>
      <c r="D17" s="7"/>
      <c r="E17" s="48"/>
      <c r="F17" s="48"/>
      <c r="G17" s="48"/>
      <c r="H17" s="48"/>
      <c r="I17" s="8"/>
    </row>
    <row r="18" spans="2:9" ht="9" customHeight="1" x14ac:dyDescent="0.25">
      <c r="B18" s="5"/>
      <c r="C18" s="6"/>
      <c r="D18" s="7"/>
      <c r="E18" s="48"/>
      <c r="F18" s="48"/>
      <c r="G18" s="48"/>
      <c r="H18" s="48"/>
      <c r="I18" s="8"/>
    </row>
    <row r="19" spans="2:9" ht="9" customHeight="1" x14ac:dyDescent="0.25">
      <c r="B19" s="5"/>
      <c r="C19" s="6"/>
      <c r="D19" s="7"/>
      <c r="E19" s="48"/>
      <c r="F19" s="48"/>
      <c r="G19" s="48"/>
      <c r="H19" s="48"/>
      <c r="I19" s="8"/>
    </row>
    <row r="20" spans="2:9" ht="9" customHeight="1" x14ac:dyDescent="0.25">
      <c r="B20" s="5"/>
      <c r="C20" s="6"/>
      <c r="D20" s="7"/>
      <c r="E20" s="48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8"/>
      <c r="G20" s="48"/>
      <c r="H20" s="48"/>
      <c r="I20" s="8"/>
    </row>
    <row r="21" spans="2:9" ht="9" customHeight="1" x14ac:dyDescent="0.25">
      <c r="B21" s="5"/>
      <c r="C21" s="6"/>
      <c r="D21" s="7"/>
      <c r="E21" s="48"/>
      <c r="F21" s="48"/>
      <c r="G21" s="48"/>
      <c r="H21" s="48"/>
      <c r="I21" s="8"/>
    </row>
    <row r="22" spans="2:9" ht="9" customHeight="1" x14ac:dyDescent="0.25">
      <c r="B22" s="5"/>
      <c r="C22" s="6"/>
      <c r="D22" s="7"/>
      <c r="E22" s="48"/>
      <c r="F22" s="48"/>
      <c r="G22" s="48"/>
      <c r="H22" s="48"/>
      <c r="I22" s="8"/>
    </row>
    <row r="23" spans="2:9" ht="9" customHeight="1" x14ac:dyDescent="0.25">
      <c r="B23" s="5"/>
      <c r="C23" s="6"/>
      <c r="D23" s="7"/>
      <c r="E23" s="48"/>
      <c r="F23" s="48"/>
      <c r="G23" s="48"/>
      <c r="H23" s="48"/>
      <c r="I23" s="8"/>
    </row>
    <row r="24" spans="2:9" ht="9" customHeight="1" x14ac:dyDescent="0.25">
      <c r="B24" s="5"/>
      <c r="C24" s="6"/>
      <c r="D24" s="7"/>
      <c r="E24" s="48"/>
      <c r="F24" s="48"/>
      <c r="G24" s="48"/>
      <c r="H24" s="48"/>
      <c r="I24" s="8"/>
    </row>
    <row r="25" spans="2:9" ht="9" customHeight="1" x14ac:dyDescent="0.25">
      <c r="B25" s="5"/>
      <c r="C25" s="6"/>
      <c r="D25" s="7"/>
      <c r="E25" s="48"/>
      <c r="F25" s="48"/>
      <c r="G25" s="48"/>
      <c r="H25" s="48"/>
      <c r="I25" s="8"/>
    </row>
    <row r="26" spans="2:9" ht="9" customHeight="1" x14ac:dyDescent="0.25">
      <c r="B26" s="5"/>
      <c r="C26" s="6"/>
      <c r="D26" s="7"/>
      <c r="E26" s="48"/>
      <c r="F26" s="48"/>
      <c r="G26" s="48"/>
      <c r="H26" s="48"/>
      <c r="I26" s="8"/>
    </row>
    <row r="27" spans="2:9" ht="9" customHeight="1" x14ac:dyDescent="0.25">
      <c r="B27" s="5"/>
      <c r="C27" s="6"/>
      <c r="D27" s="7"/>
      <c r="E27" s="48"/>
      <c r="F27" s="48"/>
      <c r="G27" s="48"/>
      <c r="H27" s="48"/>
      <c r="I27" s="8"/>
    </row>
    <row r="28" spans="2:9" ht="9" customHeight="1" x14ac:dyDescent="0.25">
      <c r="B28" s="5"/>
      <c r="C28" s="6"/>
      <c r="D28" s="7"/>
      <c r="E28" s="47"/>
      <c r="F28" s="47"/>
      <c r="G28" s="47"/>
      <c r="H28" s="47"/>
      <c r="I28" s="8"/>
    </row>
    <row r="29" spans="2:9" ht="9" customHeight="1" x14ac:dyDescent="0.25">
      <c r="B29" s="5"/>
      <c r="C29" s="6"/>
      <c r="D29" s="7"/>
      <c r="E29" s="47"/>
      <c r="F29" s="47"/>
      <c r="G29" s="47"/>
      <c r="H29" s="47"/>
      <c r="I29" s="8"/>
    </row>
    <row r="30" spans="2:9" ht="9" customHeight="1" x14ac:dyDescent="0.25">
      <c r="B30" s="5"/>
      <c r="C30" s="6"/>
      <c r="D30" s="7"/>
      <c r="E30" s="47"/>
      <c r="F30" s="47"/>
      <c r="G30" s="47"/>
      <c r="H30" s="47"/>
      <c r="I30" s="8"/>
    </row>
    <row r="31" spans="2:9" ht="9" customHeight="1" x14ac:dyDescent="0.25">
      <c r="B31" s="5"/>
      <c r="C31" s="6"/>
      <c r="D31" s="7"/>
      <c r="E31" s="47"/>
      <c r="F31" s="47"/>
      <c r="G31" s="47"/>
      <c r="H31" s="47"/>
      <c r="I31" s="8"/>
    </row>
    <row r="32" spans="2:9" ht="9" customHeight="1" x14ac:dyDescent="0.25">
      <c r="B32" s="5"/>
      <c r="C32" s="6"/>
      <c r="D32" s="7"/>
      <c r="E32" s="47"/>
      <c r="F32" s="47"/>
      <c r="G32" s="47"/>
      <c r="H32" s="47"/>
      <c r="I32" s="8"/>
    </row>
    <row r="33" spans="2:9" ht="9" customHeight="1" x14ac:dyDescent="0.25">
      <c r="B33" s="5"/>
      <c r="C33" s="6"/>
      <c r="D33" s="7"/>
      <c r="E33" s="47"/>
      <c r="F33" s="47"/>
      <c r="G33" s="47"/>
      <c r="H33" s="47"/>
      <c r="I33" s="8"/>
    </row>
    <row r="34" spans="2:9" ht="9" customHeight="1" x14ac:dyDescent="0.25">
      <c r="B34" s="5"/>
      <c r="C34" s="6"/>
      <c r="D34" s="7"/>
      <c r="E34" s="47"/>
      <c r="F34" s="47"/>
      <c r="G34" s="47"/>
      <c r="H34" s="47"/>
      <c r="I34" s="8"/>
    </row>
    <row r="35" spans="2:9" ht="9" customHeight="1" x14ac:dyDescent="0.25">
      <c r="B35" s="5"/>
      <c r="C35" s="6"/>
      <c r="D35" s="7"/>
      <c r="E35" s="47"/>
      <c r="F35" s="47"/>
      <c r="G35" s="47"/>
      <c r="H35" s="47"/>
      <c r="I35" s="8"/>
    </row>
    <row r="36" spans="2:9" ht="9" customHeight="1" x14ac:dyDescent="0.25">
      <c r="B36" s="5"/>
      <c r="C36" s="6"/>
      <c r="D36" s="7"/>
      <c r="E36" s="47"/>
      <c r="F36" s="47"/>
      <c r="G36" s="47"/>
      <c r="H36" s="47"/>
      <c r="I36" s="8"/>
    </row>
    <row r="37" spans="2:9" ht="9" customHeight="1" x14ac:dyDescent="0.25">
      <c r="B37" s="5"/>
      <c r="C37" s="6"/>
      <c r="D37" s="7"/>
      <c r="E37" s="47"/>
      <c r="F37" s="47"/>
      <c r="G37" s="47"/>
      <c r="H37" s="47"/>
      <c r="I37" s="8"/>
    </row>
    <row r="38" spans="2:9" ht="9" customHeight="1" x14ac:dyDescent="0.25">
      <c r="B38" s="5"/>
      <c r="C38" s="6"/>
      <c r="D38" s="7"/>
      <c r="E38" s="47"/>
      <c r="F38" s="47"/>
      <c r="G38" s="47"/>
      <c r="H38" s="47"/>
      <c r="I38" s="8"/>
    </row>
    <row r="39" spans="2:9" ht="9" customHeight="1" x14ac:dyDescent="0.25">
      <c r="B39" s="5"/>
      <c r="C39" s="6"/>
      <c r="D39" s="7"/>
      <c r="E39" s="47"/>
      <c r="F39" s="47"/>
      <c r="G39" s="47"/>
      <c r="H39" s="47"/>
      <c r="I39" s="8"/>
    </row>
    <row r="40" spans="2:9" ht="9" customHeight="1" x14ac:dyDescent="0.25">
      <c r="B40" s="5"/>
      <c r="C40" s="6"/>
      <c r="D40" s="7"/>
      <c r="E40" s="47"/>
      <c r="F40" s="47"/>
      <c r="G40" s="47"/>
      <c r="H40" s="47"/>
      <c r="I40" s="8"/>
    </row>
    <row r="41" spans="2:9" ht="9" customHeight="1" x14ac:dyDescent="0.25">
      <c r="B41" s="5"/>
      <c r="C41" s="6"/>
      <c r="D41" s="7"/>
      <c r="E41" s="47"/>
      <c r="F41" s="47"/>
      <c r="G41" s="47"/>
      <c r="H41" s="47"/>
      <c r="I41" s="8"/>
    </row>
    <row r="42" spans="2:9" ht="9" customHeight="1" x14ac:dyDescent="0.25">
      <c r="B42" s="5"/>
      <c r="C42" s="6"/>
      <c r="D42" s="7"/>
      <c r="E42" s="47"/>
      <c r="F42" s="47"/>
      <c r="G42" s="47"/>
      <c r="H42" s="47"/>
      <c r="I42" s="8"/>
    </row>
    <row r="43" spans="2:9" ht="9" customHeight="1" x14ac:dyDescent="0.25">
      <c r="B43" s="5"/>
      <c r="C43" s="6"/>
      <c r="D43" s="7"/>
      <c r="E43" s="47"/>
      <c r="F43" s="47"/>
      <c r="G43" s="47"/>
      <c r="H43" s="47"/>
      <c r="I43" s="8"/>
    </row>
    <row r="44" spans="2:9" ht="9" customHeight="1" x14ac:dyDescent="0.25">
      <c r="B44" s="5"/>
      <c r="C44" s="6"/>
      <c r="D44" s="7"/>
      <c r="E44" s="47"/>
      <c r="F44" s="47"/>
      <c r="G44" s="47"/>
      <c r="H44" s="47"/>
      <c r="I44" s="8"/>
    </row>
    <row r="45" spans="2:9" ht="9" customHeight="1" x14ac:dyDescent="0.25">
      <c r="B45" s="5"/>
      <c r="C45" s="6"/>
      <c r="D45" s="7"/>
      <c r="E45" s="47"/>
      <c r="F45" s="47"/>
      <c r="G45" s="47"/>
      <c r="H45" s="47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7"/>
      <c r="F47" s="59" t="s">
        <v>4</v>
      </c>
      <c r="G47" s="47"/>
      <c r="H47" s="47"/>
      <c r="I47" s="8"/>
    </row>
    <row r="48" spans="2:9" ht="9" customHeight="1" x14ac:dyDescent="0.25">
      <c r="B48" s="5"/>
      <c r="C48" s="6"/>
      <c r="D48" s="7"/>
      <c r="E48" s="47"/>
      <c r="F48" s="47"/>
      <c r="G48" s="47"/>
      <c r="H48" s="47"/>
      <c r="I48" s="8"/>
    </row>
    <row r="49" spans="2:9" ht="9" customHeight="1" x14ac:dyDescent="0.25">
      <c r="B49" s="5"/>
      <c r="C49" s="6"/>
      <c r="D49" s="7"/>
      <c r="E49" s="47"/>
      <c r="F49" s="47"/>
      <c r="G49" s="47"/>
      <c r="H49" s="47"/>
      <c r="I49" s="8"/>
    </row>
    <row r="50" spans="2:9" ht="9" customHeight="1" x14ac:dyDescent="0.25">
      <c r="B50" s="5"/>
      <c r="C50" s="6"/>
      <c r="D50" s="7"/>
      <c r="E50" s="47"/>
      <c r="F50" s="47"/>
      <c r="G50" s="47"/>
      <c r="H50" s="47"/>
      <c r="I50" s="8"/>
    </row>
    <row r="51" spans="2:9" ht="9" customHeight="1" x14ac:dyDescent="0.25">
      <c r="B51" s="5"/>
      <c r="C51" s="6"/>
      <c r="D51" s="7"/>
      <c r="E51" s="47"/>
      <c r="F51" s="47"/>
      <c r="G51" s="47"/>
      <c r="H51" s="47"/>
      <c r="I51" s="8"/>
    </row>
    <row r="52" spans="2:9" ht="9" customHeight="1" x14ac:dyDescent="0.25">
      <c r="B52" s="5"/>
      <c r="C52" s="6"/>
      <c r="D52" s="7"/>
      <c r="E52" s="47"/>
      <c r="F52" s="47"/>
      <c r="G52" s="47"/>
      <c r="H52" s="47"/>
      <c r="I52" s="8"/>
    </row>
    <row r="53" spans="2:9" ht="9" customHeight="1" x14ac:dyDescent="0.25">
      <c r="B53" s="5"/>
      <c r="C53" s="6"/>
      <c r="D53" s="7"/>
      <c r="E53" s="47"/>
      <c r="F53" s="47"/>
      <c r="G53" s="47"/>
      <c r="H53" s="47"/>
      <c r="I53" s="8"/>
    </row>
    <row r="54" spans="2:9" ht="9" customHeight="1" x14ac:dyDescent="0.25">
      <c r="B54" s="5"/>
      <c r="C54" s="6"/>
      <c r="D54" s="7"/>
      <c r="E54" s="47"/>
      <c r="F54" s="47"/>
      <c r="G54" s="47"/>
      <c r="H54" s="47"/>
      <c r="I54" s="8"/>
    </row>
    <row r="55" spans="2:9" ht="9" customHeight="1" x14ac:dyDescent="0.25">
      <c r="B55" s="5"/>
      <c r="C55" s="6"/>
      <c r="D55" s="7"/>
      <c r="E55" s="47"/>
      <c r="F55" s="47"/>
      <c r="G55" s="47"/>
      <c r="H55" s="47"/>
      <c r="I55" s="8"/>
    </row>
    <row r="56" spans="2:9" ht="9" customHeight="1" x14ac:dyDescent="0.25">
      <c r="B56" s="5"/>
      <c r="C56" s="6"/>
      <c r="D56" s="7"/>
      <c r="E56" s="47"/>
      <c r="F56" s="47"/>
      <c r="G56" s="47"/>
      <c r="H56" s="47"/>
      <c r="I56" s="8"/>
    </row>
    <row r="57" spans="2:9" ht="9" customHeight="1" x14ac:dyDescent="0.25">
      <c r="B57" s="5"/>
      <c r="C57" s="6"/>
      <c r="D57" s="7"/>
      <c r="E57" s="47"/>
      <c r="F57" s="47"/>
      <c r="G57" s="47"/>
      <c r="H57" s="47"/>
      <c r="I57" s="8"/>
    </row>
    <row r="58" spans="2:9" ht="9" customHeight="1" x14ac:dyDescent="0.25">
      <c r="B58" s="5"/>
      <c r="C58" s="6"/>
      <c r="D58" s="7"/>
      <c r="E58" s="47"/>
      <c r="F58" s="47"/>
      <c r="G58" s="47"/>
      <c r="H58" s="47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9" t="str">
        <f>IF(Paramètres!C9&lt;&gt;"",Paramètres!C9,"")</f>
        <v>Lot n°04</v>
      </c>
      <c r="F60" s="49"/>
      <c r="G60" s="49"/>
      <c r="H60" s="49"/>
      <c r="I60" s="8"/>
    </row>
    <row r="61" spans="2:9" ht="9" customHeight="1" x14ac:dyDescent="0.25">
      <c r="B61" s="5"/>
      <c r="C61" s="6"/>
      <c r="D61" s="7"/>
      <c r="E61" s="49"/>
      <c r="F61" s="49"/>
      <c r="G61" s="49"/>
      <c r="H61" s="49"/>
      <c r="I61" s="8"/>
    </row>
    <row r="62" spans="2:9" ht="9" customHeight="1" x14ac:dyDescent="0.25">
      <c r="B62" s="5"/>
      <c r="C62" s="6"/>
      <c r="D62" s="7"/>
      <c r="E62" s="49"/>
      <c r="F62" s="49"/>
      <c r="G62" s="49"/>
      <c r="H62" s="49"/>
      <c r="I62" s="8"/>
    </row>
    <row r="63" spans="2:9" ht="9" customHeight="1" x14ac:dyDescent="0.25">
      <c r="B63" s="5"/>
      <c r="C63" s="6"/>
      <c r="D63" s="7"/>
      <c r="E63" s="49" t="str">
        <f>IF(Paramètres!C11&lt;&gt;"",Paramètres!C11,"")</f>
        <v>PLOMBERIE-CVC-INSTALLATIONS</v>
      </c>
      <c r="F63" s="49"/>
      <c r="G63" s="49"/>
      <c r="H63" s="49"/>
      <c r="I63" s="8"/>
    </row>
    <row r="64" spans="2:9" ht="9" customHeight="1" x14ac:dyDescent="0.25">
      <c r="B64" s="5"/>
      <c r="C64" s="6"/>
      <c r="D64" s="7"/>
      <c r="E64" s="49"/>
      <c r="F64" s="49"/>
      <c r="G64" s="49"/>
      <c r="H64" s="49"/>
      <c r="I64" s="8"/>
    </row>
    <row r="65" spans="2:9" ht="9" customHeight="1" x14ac:dyDescent="0.25">
      <c r="B65" s="5"/>
      <c r="C65" s="6"/>
      <c r="D65" s="7"/>
      <c r="E65" s="49"/>
      <c r="F65" s="49"/>
      <c r="G65" s="49"/>
      <c r="H65" s="49"/>
      <c r="I65" s="8"/>
    </row>
    <row r="66" spans="2:9" ht="9" customHeight="1" x14ac:dyDescent="0.25">
      <c r="B66" s="5"/>
      <c r="C66" s="6"/>
      <c r="D66" s="7"/>
      <c r="E66" s="49"/>
      <c r="F66" s="49"/>
      <c r="G66" s="49"/>
      <c r="H66" s="49"/>
      <c r="I66" s="8"/>
    </row>
    <row r="67" spans="2:9" ht="9" customHeight="1" x14ac:dyDescent="0.25">
      <c r="B67" s="5"/>
      <c r="C67" s="6"/>
      <c r="D67" s="7"/>
      <c r="E67" s="49"/>
      <c r="F67" s="49"/>
      <c r="G67" s="49"/>
      <c r="H67" s="49"/>
      <c r="I67" s="8"/>
    </row>
    <row r="68" spans="2:9" ht="9" customHeight="1" x14ac:dyDescent="0.25">
      <c r="B68" s="5"/>
      <c r="C68" s="6"/>
      <c r="D68" s="7"/>
      <c r="E68" s="49"/>
      <c r="F68" s="49"/>
      <c r="G68" s="49"/>
      <c r="H68" s="49"/>
      <c r="I68" s="8"/>
    </row>
    <row r="69" spans="2:9" ht="9" customHeight="1" x14ac:dyDescent="0.25">
      <c r="B69" s="5"/>
      <c r="C69" s="6"/>
      <c r="D69" s="7"/>
      <c r="E69" s="49"/>
      <c r="F69" s="49"/>
      <c r="G69" s="49"/>
      <c r="H69" s="49"/>
      <c r="I69" s="8"/>
    </row>
    <row r="70" spans="2:9" ht="9" customHeight="1" x14ac:dyDescent="0.25">
      <c r="B70" s="5"/>
      <c r="C70" s="6"/>
      <c r="D70" s="7"/>
      <c r="E70" s="50" t="str">
        <f>IF(Paramètres!C3&lt;&gt;"",Paramètres!C3,"")</f>
        <v>DPGF</v>
      </c>
      <c r="F70" s="51"/>
      <c r="G70" s="51"/>
      <c r="H70" s="52"/>
      <c r="I70" s="8"/>
    </row>
    <row r="71" spans="2:9" ht="9" customHeight="1" x14ac:dyDescent="0.25">
      <c r="B71" s="5"/>
      <c r="C71" s="6"/>
      <c r="D71" s="7"/>
      <c r="E71" s="53"/>
      <c r="F71" s="48"/>
      <c r="G71" s="48"/>
      <c r="H71" s="54"/>
      <c r="I71" s="8"/>
    </row>
    <row r="72" spans="2:9" ht="9" customHeight="1" x14ac:dyDescent="0.25">
      <c r="B72" s="5"/>
      <c r="C72" s="6"/>
      <c r="D72" s="7"/>
      <c r="E72" s="53"/>
      <c r="F72" s="48"/>
      <c r="G72" s="48"/>
      <c r="H72" s="54"/>
      <c r="I72" s="8"/>
    </row>
    <row r="73" spans="2:9" ht="9" customHeight="1" x14ac:dyDescent="0.25">
      <c r="B73" s="5"/>
      <c r="C73" s="6"/>
      <c r="D73" s="7"/>
      <c r="E73" s="53"/>
      <c r="F73" s="48"/>
      <c r="G73" s="48"/>
      <c r="H73" s="54"/>
      <c r="I73" s="8"/>
    </row>
    <row r="74" spans="2:9" ht="9" customHeight="1" x14ac:dyDescent="0.25">
      <c r="B74" s="5"/>
      <c r="C74" s="6"/>
      <c r="D74" s="7"/>
      <c r="E74" s="53"/>
      <c r="F74" s="48"/>
      <c r="G74" s="48"/>
      <c r="H74" s="54"/>
      <c r="I74" s="8"/>
    </row>
    <row r="75" spans="2:9" ht="9" customHeight="1" x14ac:dyDescent="0.25">
      <c r="B75" s="5"/>
      <c r="C75" s="6"/>
      <c r="D75" s="7"/>
      <c r="E75" s="53"/>
      <c r="F75" s="48"/>
      <c r="G75" s="48"/>
      <c r="H75" s="54"/>
      <c r="I75" s="8"/>
    </row>
    <row r="76" spans="2:9" ht="9" customHeight="1" x14ac:dyDescent="0.25">
      <c r="B76" s="5"/>
      <c r="C76" s="6"/>
      <c r="D76" s="7"/>
      <c r="E76" s="55"/>
      <c r="F76" s="56"/>
      <c r="G76" s="56"/>
      <c r="H76" s="57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62"/>
      <c r="C78" s="60" t="s">
        <v>5</v>
      </c>
      <c r="D78" s="7"/>
      <c r="E78" s="7"/>
      <c r="F78" s="58" t="s">
        <v>0</v>
      </c>
      <c r="G78" s="58" t="str">
        <f>IF(Paramètres!C7&lt;&gt;"",Paramètres!C7,"")</f>
        <v>AF2485</v>
      </c>
      <c r="H78" s="7"/>
      <c r="I78" s="8"/>
    </row>
    <row r="79" spans="2:9" ht="9" customHeight="1" x14ac:dyDescent="0.25">
      <c r="B79" s="62"/>
      <c r="C79" s="61"/>
      <c r="D79" s="7"/>
      <c r="E79" s="7"/>
      <c r="F79" s="58"/>
      <c r="G79" s="58"/>
      <c r="H79" s="7"/>
      <c r="I79" s="8"/>
    </row>
    <row r="80" spans="2:9" ht="9" customHeight="1" x14ac:dyDescent="0.25">
      <c r="B80" s="62"/>
      <c r="C80" s="61"/>
      <c r="D80" s="7"/>
      <c r="E80" s="7"/>
      <c r="F80" s="58" t="s">
        <v>1</v>
      </c>
      <c r="G80" s="58" t="str">
        <f>IF(Paramètres!C13&lt;&gt;"",Paramètres!C13,"")</f>
        <v/>
      </c>
      <c r="H80" s="7"/>
      <c r="I80" s="8"/>
    </row>
    <row r="81" spans="2:9" ht="9" customHeight="1" x14ac:dyDescent="0.25">
      <c r="B81" s="62"/>
      <c r="C81" s="61"/>
      <c r="D81" s="7"/>
      <c r="E81" s="7"/>
      <c r="F81" s="58"/>
      <c r="G81" s="58"/>
      <c r="H81" s="7"/>
      <c r="I81" s="8"/>
    </row>
    <row r="82" spans="2:9" ht="9" customHeight="1" x14ac:dyDescent="0.25">
      <c r="B82" s="62"/>
      <c r="C82" s="61"/>
      <c r="D82" s="7"/>
      <c r="E82" s="7"/>
      <c r="F82" s="58" t="s">
        <v>2</v>
      </c>
      <c r="G82" s="58" t="str">
        <f>IF(Paramètres!C15&lt;&gt;"",Paramètres!C15,"")</f>
        <v>DCE</v>
      </c>
      <c r="H82" s="7"/>
      <c r="I82" s="8"/>
    </row>
    <row r="83" spans="2:9" ht="9" customHeight="1" x14ac:dyDescent="0.25">
      <c r="B83" s="62"/>
      <c r="C83" s="61"/>
      <c r="D83" s="7"/>
      <c r="E83" s="7"/>
      <c r="F83" s="58"/>
      <c r="G83" s="58"/>
      <c r="H83" s="7"/>
      <c r="I83" s="8"/>
    </row>
    <row r="84" spans="2:9" ht="9" customHeight="1" x14ac:dyDescent="0.25">
      <c r="B84" s="62"/>
      <c r="C84" s="61"/>
      <c r="D84" s="7"/>
      <c r="E84" s="7"/>
      <c r="F84" s="58" t="s">
        <v>3</v>
      </c>
      <c r="G84" s="58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58"/>
      <c r="G85" s="58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mergeCells count="19">
    <mergeCell ref="C78:C84"/>
    <mergeCell ref="B78:B84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349"/>
  <sheetViews>
    <sheetView showGridLines="0" tabSelected="1" workbookViewId="0">
      <pane ySplit="3" topLeftCell="A87" activePane="bottomLeft" state="frozen"/>
      <selection pane="bottomLeft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1" width="10.7109375" customWidth="1"/>
    <col min="12" max="17" width="0" hidden="1" customWidth="1"/>
    <col min="18" max="69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2.5" x14ac:dyDescent="0.25">
      <c r="A3" s="7" t="s">
        <v>22</v>
      </c>
      <c r="B3" s="13" t="s">
        <v>23</v>
      </c>
      <c r="C3" s="63" t="s">
        <v>24</v>
      </c>
      <c r="D3" s="63"/>
      <c r="E3" s="63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37.15" customHeight="1" x14ac:dyDescent="0.25">
      <c r="A4" s="7">
        <v>2</v>
      </c>
      <c r="B4" s="14" t="s">
        <v>36</v>
      </c>
      <c r="C4" s="64" t="s">
        <v>37</v>
      </c>
      <c r="D4" s="64"/>
      <c r="E4" s="64"/>
      <c r="F4" s="15"/>
      <c r="G4" s="15"/>
      <c r="H4" s="15"/>
      <c r="I4" s="15"/>
      <c r="J4" s="15"/>
      <c r="K4" s="7"/>
    </row>
    <row r="5" spans="1:17" hidden="1" x14ac:dyDescent="0.25">
      <c r="A5" s="7">
        <v>3</v>
      </c>
    </row>
    <row r="6" spans="1:17" hidden="1" x14ac:dyDescent="0.25">
      <c r="A6" s="7" t="s">
        <v>38</v>
      </c>
    </row>
    <row r="7" spans="1:17" ht="37.15" customHeight="1" x14ac:dyDescent="0.25">
      <c r="A7" s="7">
        <v>3</v>
      </c>
      <c r="B7" s="16" t="s">
        <v>39</v>
      </c>
      <c r="C7" s="65" t="s">
        <v>40</v>
      </c>
      <c r="D7" s="65"/>
      <c r="E7" s="65"/>
      <c r="F7" s="17"/>
      <c r="G7" s="17"/>
      <c r="H7" s="17"/>
      <c r="I7" s="17"/>
      <c r="J7" s="17"/>
      <c r="K7" s="7"/>
    </row>
    <row r="8" spans="1:17" hidden="1" x14ac:dyDescent="0.25">
      <c r="A8" s="7" t="s">
        <v>41</v>
      </c>
    </row>
    <row r="9" spans="1:17" ht="27.2" customHeight="1" x14ac:dyDescent="0.25">
      <c r="A9" s="7">
        <v>9</v>
      </c>
      <c r="B9" s="18" t="s">
        <v>42</v>
      </c>
      <c r="C9" s="66" t="s">
        <v>43</v>
      </c>
      <c r="D9" s="67"/>
      <c r="E9" s="67"/>
      <c r="F9" s="20" t="s">
        <v>44</v>
      </c>
      <c r="G9" s="21">
        <v>1</v>
      </c>
      <c r="H9" s="21"/>
      <c r="I9" s="22"/>
      <c r="J9" s="23">
        <f>IF(AND(G9= "",H9= ""), 0, ROUND(ROUND(I9, 2) * ROUND(IF(H9="",G9,H9),  0), 2))</f>
        <v>0</v>
      </c>
      <c r="K9" s="7"/>
      <c r="M9" s="24">
        <v>0.2</v>
      </c>
      <c r="Q9" s="7">
        <v>15</v>
      </c>
    </row>
    <row r="10" spans="1:17" hidden="1" x14ac:dyDescent="0.25">
      <c r="A10" s="7" t="s">
        <v>45</v>
      </c>
    </row>
    <row r="11" spans="1:17" hidden="1" x14ac:dyDescent="0.25">
      <c r="A11" s="7" t="s">
        <v>46</v>
      </c>
    </row>
    <row r="12" spans="1:17" ht="27.2" customHeight="1" x14ac:dyDescent="0.25">
      <c r="A12" s="7">
        <v>9</v>
      </c>
      <c r="B12" s="18" t="s">
        <v>47</v>
      </c>
      <c r="C12" s="66" t="s">
        <v>48</v>
      </c>
      <c r="D12" s="67"/>
      <c r="E12" s="67"/>
      <c r="F12" s="20" t="s">
        <v>44</v>
      </c>
      <c r="G12" s="21">
        <v>1</v>
      </c>
      <c r="H12" s="21"/>
      <c r="I12" s="22"/>
      <c r="J12" s="23">
        <f>IF(AND(G12= "",H12= ""), 0, ROUND(ROUND(I12, 2) * ROUND(IF(H12="",G12,H12),  0), 2))</f>
        <v>0</v>
      </c>
      <c r="K12" s="7"/>
      <c r="M12" s="24">
        <v>0.2</v>
      </c>
      <c r="Q12" s="7">
        <v>15</v>
      </c>
    </row>
    <row r="13" spans="1:17" hidden="1" x14ac:dyDescent="0.25">
      <c r="A13" s="7" t="s">
        <v>45</v>
      </c>
    </row>
    <row r="14" spans="1:17" ht="33.950000000000003" customHeight="1" x14ac:dyDescent="0.25">
      <c r="A14" s="7" t="s">
        <v>49</v>
      </c>
      <c r="B14" s="25"/>
      <c r="C14" s="68" t="s">
        <v>50</v>
      </c>
      <c r="D14" s="68"/>
      <c r="E14" s="68"/>
      <c r="F14" s="25"/>
      <c r="G14" s="25"/>
      <c r="H14" s="25"/>
      <c r="I14" s="25"/>
      <c r="J14" s="25"/>
    </row>
    <row r="15" spans="1:17" hidden="1" x14ac:dyDescent="0.25">
      <c r="A15" s="7" t="s">
        <v>46</v>
      </c>
    </row>
    <row r="16" spans="1:17" x14ac:dyDescent="0.25">
      <c r="A16" s="7">
        <v>9</v>
      </c>
      <c r="B16" s="18" t="s">
        <v>51</v>
      </c>
      <c r="C16" s="66" t="s">
        <v>52</v>
      </c>
      <c r="D16" s="67"/>
      <c r="E16" s="67"/>
      <c r="F16" s="20" t="s">
        <v>44</v>
      </c>
      <c r="G16" s="21">
        <v>1</v>
      </c>
      <c r="H16" s="21"/>
      <c r="I16" s="22"/>
      <c r="J16" s="23">
        <f>IF(AND(G16= "",H16= ""), 0, ROUND(ROUND(I16, 2) * ROUND(IF(H16="",G16,H16),  0), 2))</f>
        <v>0</v>
      </c>
      <c r="K16" s="7"/>
      <c r="M16" s="24">
        <v>0.2</v>
      </c>
      <c r="Q16" s="7">
        <v>15</v>
      </c>
    </row>
    <row r="17" spans="1:17" hidden="1" x14ac:dyDescent="0.25">
      <c r="A17" s="7" t="s">
        <v>45</v>
      </c>
    </row>
    <row r="18" spans="1:17" ht="33.950000000000003" customHeight="1" x14ac:dyDescent="0.25">
      <c r="A18" s="7" t="s">
        <v>49</v>
      </c>
      <c r="B18" s="25"/>
      <c r="C18" s="68" t="s">
        <v>53</v>
      </c>
      <c r="D18" s="68"/>
      <c r="E18" s="68"/>
      <c r="F18" s="25"/>
      <c r="G18" s="25"/>
      <c r="H18" s="25"/>
      <c r="I18" s="25"/>
      <c r="J18" s="25"/>
    </row>
    <row r="19" spans="1:17" hidden="1" x14ac:dyDescent="0.25">
      <c r="A19" s="7" t="s">
        <v>46</v>
      </c>
    </row>
    <row r="20" spans="1:17" x14ac:dyDescent="0.25">
      <c r="A20" s="7" t="s">
        <v>38</v>
      </c>
      <c r="B20" s="19"/>
      <c r="C20" s="67"/>
      <c r="D20" s="67"/>
      <c r="E20" s="67"/>
      <c r="F20" s="19"/>
      <c r="G20" s="19"/>
      <c r="H20" s="19"/>
      <c r="I20" s="19"/>
      <c r="J20" s="19"/>
    </row>
    <row r="21" spans="1:17" x14ac:dyDescent="0.25">
      <c r="B21" s="19"/>
      <c r="C21" s="71" t="s">
        <v>40</v>
      </c>
      <c r="D21" s="72"/>
      <c r="E21" s="72"/>
      <c r="F21" s="69"/>
      <c r="G21" s="69"/>
      <c r="H21" s="69"/>
      <c r="I21" s="69"/>
      <c r="J21" s="70"/>
    </row>
    <row r="22" spans="1:17" x14ac:dyDescent="0.25">
      <c r="B22" s="19"/>
      <c r="C22" s="74"/>
      <c r="D22" s="47"/>
      <c r="E22" s="47"/>
      <c r="F22" s="47"/>
      <c r="G22" s="47"/>
      <c r="H22" s="47"/>
      <c r="I22" s="47"/>
      <c r="J22" s="73"/>
    </row>
    <row r="23" spans="1:17" x14ac:dyDescent="0.25">
      <c r="B23" s="19"/>
      <c r="C23" s="77" t="s">
        <v>54</v>
      </c>
      <c r="D23" s="78"/>
      <c r="E23" s="78"/>
      <c r="F23" s="75">
        <f>SUMIF(K8:K20, IF(K7="","",K7), J8:J20)</f>
        <v>0</v>
      </c>
      <c r="G23" s="75"/>
      <c r="H23" s="75"/>
      <c r="I23" s="75"/>
      <c r="J23" s="76"/>
    </row>
    <row r="24" spans="1:17" ht="16.899999999999999" customHeight="1" x14ac:dyDescent="0.25">
      <c r="B24" s="19"/>
      <c r="C24" s="77" t="s">
        <v>55</v>
      </c>
      <c r="D24" s="78"/>
      <c r="E24" s="78"/>
      <c r="F24" s="75">
        <f>ROUND(SUMIF(K8:K20, IF(K7="","",K7), J8:J20) * 0.2, 2)</f>
        <v>0</v>
      </c>
      <c r="G24" s="75"/>
      <c r="H24" s="75"/>
      <c r="I24" s="75"/>
      <c r="J24" s="76"/>
    </row>
    <row r="25" spans="1:17" x14ac:dyDescent="0.25">
      <c r="B25" s="19"/>
      <c r="C25" s="81" t="s">
        <v>56</v>
      </c>
      <c r="D25" s="82"/>
      <c r="E25" s="82"/>
      <c r="F25" s="79">
        <f>SUM(F23:F24)</f>
        <v>0</v>
      </c>
      <c r="G25" s="79"/>
      <c r="H25" s="79"/>
      <c r="I25" s="79"/>
      <c r="J25" s="80"/>
    </row>
    <row r="26" spans="1:17" ht="37.15" customHeight="1" x14ac:dyDescent="0.25">
      <c r="A26" s="7">
        <v>3</v>
      </c>
      <c r="B26" s="16" t="s">
        <v>57</v>
      </c>
      <c r="C26" s="65" t="s">
        <v>58</v>
      </c>
      <c r="D26" s="65"/>
      <c r="E26" s="65"/>
      <c r="F26" s="17"/>
      <c r="G26" s="17"/>
      <c r="H26" s="17"/>
      <c r="I26" s="17"/>
      <c r="J26" s="17"/>
      <c r="K26" s="7"/>
    </row>
    <row r="27" spans="1:17" hidden="1" x14ac:dyDescent="0.25">
      <c r="A27" s="7" t="s">
        <v>41</v>
      </c>
    </row>
    <row r="28" spans="1:17" ht="18" customHeight="1" x14ac:dyDescent="0.25">
      <c r="A28" s="7">
        <v>4</v>
      </c>
      <c r="B28" s="16" t="s">
        <v>59</v>
      </c>
      <c r="C28" s="83" t="s">
        <v>60</v>
      </c>
      <c r="D28" s="83"/>
      <c r="E28" s="83"/>
      <c r="F28" s="27"/>
      <c r="G28" s="27"/>
      <c r="H28" s="27"/>
      <c r="I28" s="27"/>
      <c r="J28" s="27"/>
      <c r="K28" s="7"/>
    </row>
    <row r="29" spans="1:17" ht="16.899999999999999" customHeight="1" x14ac:dyDescent="0.25">
      <c r="A29" s="7">
        <v>5</v>
      </c>
      <c r="B29" s="16" t="s">
        <v>61</v>
      </c>
      <c r="C29" s="84" t="s">
        <v>62</v>
      </c>
      <c r="D29" s="84"/>
      <c r="E29" s="84"/>
      <c r="F29" s="28"/>
      <c r="G29" s="28"/>
      <c r="H29" s="28"/>
      <c r="I29" s="28"/>
      <c r="J29" s="28"/>
      <c r="K29" s="7"/>
    </row>
    <row r="30" spans="1:17" hidden="1" x14ac:dyDescent="0.25">
      <c r="A30" s="7" t="s">
        <v>63</v>
      </c>
    </row>
    <row r="31" spans="1:17" x14ac:dyDescent="0.25">
      <c r="A31" s="7">
        <v>9</v>
      </c>
      <c r="B31" s="18" t="s">
        <v>64</v>
      </c>
      <c r="C31" s="66" t="s">
        <v>65</v>
      </c>
      <c r="D31" s="67"/>
      <c r="E31" s="67"/>
      <c r="F31" s="20" t="s">
        <v>11</v>
      </c>
      <c r="G31" s="21">
        <v>2</v>
      </c>
      <c r="H31" s="21"/>
      <c r="I31" s="22"/>
      <c r="J31" s="23">
        <f>IF(AND(G31= "",H31= ""), 0, ROUND(ROUND(I31, 2) * ROUND(IF(H31="",G31,H31),  0), 2))</f>
        <v>0</v>
      </c>
      <c r="K31" s="7"/>
      <c r="M31" s="24">
        <v>0.2</v>
      </c>
      <c r="Q31" s="7">
        <v>15</v>
      </c>
    </row>
    <row r="32" spans="1:17" hidden="1" x14ac:dyDescent="0.25">
      <c r="A32" s="7" t="s">
        <v>45</v>
      </c>
    </row>
    <row r="33" spans="1:17" hidden="1" x14ac:dyDescent="0.25">
      <c r="A33" s="7" t="s">
        <v>45</v>
      </c>
    </row>
    <row r="34" spans="1:17" hidden="1" x14ac:dyDescent="0.25">
      <c r="A34" s="29" t="s">
        <v>66</v>
      </c>
    </row>
    <row r="35" spans="1:17" hidden="1" x14ac:dyDescent="0.25">
      <c r="A35" s="7" t="s">
        <v>45</v>
      </c>
    </row>
    <row r="36" spans="1:17" hidden="1" x14ac:dyDescent="0.25">
      <c r="A36" s="7" t="s">
        <v>46</v>
      </c>
    </row>
    <row r="37" spans="1:17" x14ac:dyDescent="0.25">
      <c r="A37" s="7">
        <v>9</v>
      </c>
      <c r="B37" s="18" t="s">
        <v>67</v>
      </c>
      <c r="C37" s="66" t="s">
        <v>68</v>
      </c>
      <c r="D37" s="67"/>
      <c r="E37" s="67"/>
      <c r="F37" s="20" t="s">
        <v>11</v>
      </c>
      <c r="G37" s="21">
        <v>2</v>
      </c>
      <c r="H37" s="21"/>
      <c r="I37" s="22"/>
      <c r="J37" s="23">
        <f>IF(AND(G37= "",H37= ""), 0, ROUND(ROUND(I37, 2) * ROUND(IF(H37="",G37,H37),  0), 2))</f>
        <v>0</v>
      </c>
      <c r="K37" s="7"/>
      <c r="M37" s="24">
        <v>0.2</v>
      </c>
      <c r="Q37" s="7">
        <v>15</v>
      </c>
    </row>
    <row r="38" spans="1:17" hidden="1" x14ac:dyDescent="0.25">
      <c r="A38" s="7" t="s">
        <v>45</v>
      </c>
    </row>
    <row r="39" spans="1:17" hidden="1" x14ac:dyDescent="0.25">
      <c r="A39" s="7" t="s">
        <v>46</v>
      </c>
    </row>
    <row r="40" spans="1:17" x14ac:dyDescent="0.25">
      <c r="A40" s="7">
        <v>9</v>
      </c>
      <c r="B40" s="18" t="s">
        <v>69</v>
      </c>
      <c r="C40" s="66" t="s">
        <v>70</v>
      </c>
      <c r="D40" s="67"/>
      <c r="E40" s="67"/>
      <c r="F40" s="20" t="s">
        <v>11</v>
      </c>
      <c r="G40" s="21">
        <v>2</v>
      </c>
      <c r="H40" s="21"/>
      <c r="I40" s="22"/>
      <c r="J40" s="23">
        <f>IF(AND(G40= "",H40= ""), 0, ROUND(ROUND(I40, 2) * ROUND(IF(H40="",G40,H40),  0), 2))</f>
        <v>0</v>
      </c>
      <c r="K40" s="7"/>
      <c r="M40" s="24">
        <v>0.2</v>
      </c>
      <c r="Q40" s="7">
        <v>15</v>
      </c>
    </row>
    <row r="41" spans="1:17" hidden="1" x14ac:dyDescent="0.25">
      <c r="A41" s="7" t="s">
        <v>46</v>
      </c>
    </row>
    <row r="42" spans="1:17" x14ac:dyDescent="0.25">
      <c r="A42" s="7">
        <v>8</v>
      </c>
      <c r="B42" s="18" t="s">
        <v>71</v>
      </c>
      <c r="C42" s="85" t="s">
        <v>72</v>
      </c>
      <c r="D42" s="85"/>
      <c r="E42" s="85"/>
      <c r="F42" s="19"/>
      <c r="G42" s="19"/>
      <c r="H42" s="19"/>
      <c r="I42" s="19"/>
      <c r="J42" s="19"/>
      <c r="K42" s="7"/>
    </row>
    <row r="43" spans="1:17" hidden="1" x14ac:dyDescent="0.25">
      <c r="A43" s="7" t="s">
        <v>73</v>
      </c>
    </row>
    <row r="44" spans="1:17" hidden="1" x14ac:dyDescent="0.25">
      <c r="A44" s="7" t="s">
        <v>73</v>
      </c>
    </row>
    <row r="45" spans="1:17" hidden="1" x14ac:dyDescent="0.25">
      <c r="A45" s="7" t="s">
        <v>74</v>
      </c>
    </row>
    <row r="46" spans="1:17" x14ac:dyDescent="0.25">
      <c r="A46" s="7">
        <v>8</v>
      </c>
      <c r="B46" s="18" t="s">
        <v>75</v>
      </c>
      <c r="C46" s="85" t="s">
        <v>76</v>
      </c>
      <c r="D46" s="85"/>
      <c r="E46" s="85"/>
      <c r="F46" s="19"/>
      <c r="G46" s="19"/>
      <c r="H46" s="19"/>
      <c r="I46" s="19"/>
      <c r="J46" s="19"/>
      <c r="K46" s="7"/>
    </row>
    <row r="47" spans="1:17" hidden="1" x14ac:dyDescent="0.25">
      <c r="A47" s="7" t="s">
        <v>73</v>
      </c>
    </row>
    <row r="48" spans="1:17" ht="32.1" customHeight="1" x14ac:dyDescent="0.25">
      <c r="A48" s="7" t="s">
        <v>77</v>
      </c>
      <c r="B48" s="25"/>
      <c r="C48" s="68" t="s">
        <v>78</v>
      </c>
      <c r="D48" s="68"/>
      <c r="E48" s="68"/>
      <c r="F48" s="25"/>
      <c r="G48" s="25"/>
      <c r="H48" s="25"/>
      <c r="I48" s="25"/>
      <c r="J48" s="25"/>
    </row>
    <row r="49" spans="1:11" hidden="1" x14ac:dyDescent="0.25">
      <c r="A49" s="7" t="s">
        <v>74</v>
      </c>
    </row>
    <row r="50" spans="1:11" x14ac:dyDescent="0.25">
      <c r="A50" s="7">
        <v>8</v>
      </c>
      <c r="B50" s="18" t="s">
        <v>79</v>
      </c>
      <c r="C50" s="85" t="s">
        <v>80</v>
      </c>
      <c r="D50" s="85"/>
      <c r="E50" s="85"/>
      <c r="F50" s="19"/>
      <c r="G50" s="19"/>
      <c r="H50" s="19"/>
      <c r="I50" s="19"/>
      <c r="J50" s="19"/>
      <c r="K50" s="7"/>
    </row>
    <row r="51" spans="1:11" hidden="1" x14ac:dyDescent="0.25">
      <c r="A51" s="7" t="s">
        <v>73</v>
      </c>
    </row>
    <row r="52" spans="1:11" hidden="1" x14ac:dyDescent="0.25">
      <c r="A52" s="7" t="s">
        <v>74</v>
      </c>
    </row>
    <row r="53" spans="1:11" x14ac:dyDescent="0.25">
      <c r="A53" s="7">
        <v>8</v>
      </c>
      <c r="B53" s="18" t="s">
        <v>81</v>
      </c>
      <c r="C53" s="85" t="s">
        <v>82</v>
      </c>
      <c r="D53" s="85"/>
      <c r="E53" s="85"/>
      <c r="F53" s="19"/>
      <c r="G53" s="19"/>
      <c r="H53" s="19"/>
      <c r="I53" s="19"/>
      <c r="J53" s="19"/>
      <c r="K53" s="7"/>
    </row>
    <row r="54" spans="1:11" hidden="1" x14ac:dyDescent="0.25">
      <c r="A54" s="7" t="s">
        <v>73</v>
      </c>
    </row>
    <row r="55" spans="1:11" hidden="1" x14ac:dyDescent="0.25">
      <c r="A55" s="7" t="s">
        <v>74</v>
      </c>
    </row>
    <row r="56" spans="1:11" hidden="1" x14ac:dyDescent="0.25">
      <c r="A56" s="7" t="s">
        <v>83</v>
      </c>
    </row>
    <row r="57" spans="1:11" ht="16.899999999999999" customHeight="1" x14ac:dyDescent="0.25">
      <c r="A57" s="7">
        <v>5</v>
      </c>
      <c r="B57" s="16" t="s">
        <v>84</v>
      </c>
      <c r="C57" s="84" t="s">
        <v>85</v>
      </c>
      <c r="D57" s="84"/>
      <c r="E57" s="84"/>
      <c r="F57" s="28"/>
      <c r="G57" s="28"/>
      <c r="H57" s="28"/>
      <c r="I57" s="28"/>
      <c r="J57" s="28"/>
      <c r="K57" s="7"/>
    </row>
    <row r="58" spans="1:11" hidden="1" x14ac:dyDescent="0.25">
      <c r="A58" s="7" t="s">
        <v>63</v>
      </c>
    </row>
    <row r="59" spans="1:11" hidden="1" x14ac:dyDescent="0.25">
      <c r="A59" s="7" t="s">
        <v>63</v>
      </c>
    </row>
    <row r="60" spans="1:11" ht="24.75" customHeight="1" x14ac:dyDescent="0.25">
      <c r="A60" s="7" t="s">
        <v>86</v>
      </c>
      <c r="B60" s="25"/>
      <c r="C60" s="68" t="s">
        <v>87</v>
      </c>
      <c r="D60" s="68"/>
      <c r="E60" s="68"/>
      <c r="F60" s="25"/>
      <c r="G60" s="25"/>
      <c r="H60" s="25"/>
      <c r="I60" s="25"/>
      <c r="J60" s="25"/>
    </row>
    <row r="61" spans="1:11" hidden="1" x14ac:dyDescent="0.25">
      <c r="A61" s="7" t="s">
        <v>83</v>
      </c>
    </row>
    <row r="62" spans="1:11" ht="16.899999999999999" customHeight="1" x14ac:dyDescent="0.25">
      <c r="A62" s="7">
        <v>5</v>
      </c>
      <c r="B62" s="16" t="s">
        <v>88</v>
      </c>
      <c r="C62" s="84" t="s">
        <v>89</v>
      </c>
      <c r="D62" s="84"/>
      <c r="E62" s="84"/>
      <c r="F62" s="28"/>
      <c r="G62" s="28"/>
      <c r="H62" s="28"/>
      <c r="I62" s="28"/>
      <c r="J62" s="28"/>
      <c r="K62" s="7"/>
    </row>
    <row r="63" spans="1:11" hidden="1" x14ac:dyDescent="0.25">
      <c r="A63" s="7" t="s">
        <v>63</v>
      </c>
    </row>
    <row r="64" spans="1:11" ht="20.85" customHeight="1" x14ac:dyDescent="0.25">
      <c r="A64" s="7" t="s">
        <v>86</v>
      </c>
      <c r="B64" s="25"/>
      <c r="C64" s="68" t="s">
        <v>90</v>
      </c>
      <c r="D64" s="68"/>
      <c r="E64" s="68"/>
      <c r="F64" s="25"/>
      <c r="G64" s="25"/>
      <c r="H64" s="25"/>
      <c r="I64" s="25"/>
      <c r="J64" s="25"/>
    </row>
    <row r="65" spans="1:17" hidden="1" x14ac:dyDescent="0.25">
      <c r="A65" s="7" t="s">
        <v>83</v>
      </c>
    </row>
    <row r="66" spans="1:17" hidden="1" x14ac:dyDescent="0.25">
      <c r="A66" s="7" t="s">
        <v>91</v>
      </c>
    </row>
    <row r="67" spans="1:17" ht="18" customHeight="1" x14ac:dyDescent="0.25">
      <c r="A67" s="7">
        <v>4</v>
      </c>
      <c r="B67" s="16" t="s">
        <v>92</v>
      </c>
      <c r="C67" s="83" t="s">
        <v>93</v>
      </c>
      <c r="D67" s="83"/>
      <c r="E67" s="83"/>
      <c r="F67" s="27"/>
      <c r="G67" s="27"/>
      <c r="H67" s="27"/>
      <c r="I67" s="27"/>
      <c r="J67" s="27"/>
      <c r="K67" s="7"/>
    </row>
    <row r="68" spans="1:17" ht="16.899999999999999" customHeight="1" x14ac:dyDescent="0.25">
      <c r="A68" s="7">
        <v>5</v>
      </c>
      <c r="B68" s="16" t="s">
        <v>94</v>
      </c>
      <c r="C68" s="84" t="s">
        <v>95</v>
      </c>
      <c r="D68" s="84"/>
      <c r="E68" s="84"/>
      <c r="F68" s="28"/>
      <c r="G68" s="28"/>
      <c r="H68" s="28"/>
      <c r="I68" s="28"/>
      <c r="J68" s="28"/>
      <c r="K68" s="7"/>
    </row>
    <row r="69" spans="1:17" ht="16.899999999999999" customHeight="1" x14ac:dyDescent="0.25">
      <c r="A69" s="7">
        <v>6</v>
      </c>
      <c r="B69" s="16" t="s">
        <v>96</v>
      </c>
      <c r="C69" s="86" t="s">
        <v>97</v>
      </c>
      <c r="D69" s="86"/>
      <c r="E69" s="86"/>
      <c r="F69" s="30"/>
      <c r="G69" s="30"/>
      <c r="H69" s="30"/>
      <c r="I69" s="30"/>
      <c r="J69" s="30"/>
      <c r="K69" s="7"/>
    </row>
    <row r="70" spans="1:17" ht="27.2" customHeight="1" x14ac:dyDescent="0.25">
      <c r="A70" s="7">
        <v>9</v>
      </c>
      <c r="B70" s="18" t="s">
        <v>98</v>
      </c>
      <c r="C70" s="66" t="s">
        <v>99</v>
      </c>
      <c r="D70" s="67"/>
      <c r="E70" s="67"/>
      <c r="F70" s="20" t="s">
        <v>11</v>
      </c>
      <c r="G70" s="21">
        <v>2</v>
      </c>
      <c r="H70" s="21"/>
      <c r="I70" s="22"/>
      <c r="J70" s="23">
        <f>IF(AND(G70= "",H70= ""), 0, ROUND(ROUND(I70, 2) * ROUND(IF(H70="",G70,H70),  0), 2))</f>
        <v>0</v>
      </c>
      <c r="K70" s="7"/>
      <c r="M70" s="24">
        <v>0.2</v>
      </c>
      <c r="Q70" s="7">
        <v>15</v>
      </c>
    </row>
    <row r="71" spans="1:17" hidden="1" x14ac:dyDescent="0.25">
      <c r="A71" s="29" t="s">
        <v>66</v>
      </c>
    </row>
    <row r="72" spans="1:17" ht="47.1" customHeight="1" x14ac:dyDescent="0.25">
      <c r="A72" s="7" t="s">
        <v>49</v>
      </c>
      <c r="B72" s="25"/>
      <c r="C72" s="68" t="s">
        <v>100</v>
      </c>
      <c r="D72" s="68"/>
      <c r="E72" s="68"/>
      <c r="F72" s="25"/>
      <c r="G72" s="25"/>
      <c r="H72" s="25"/>
      <c r="I72" s="25"/>
      <c r="J72" s="25"/>
    </row>
    <row r="73" spans="1:17" hidden="1" x14ac:dyDescent="0.25">
      <c r="A73" s="7" t="s">
        <v>45</v>
      </c>
    </row>
    <row r="74" spans="1:17" hidden="1" x14ac:dyDescent="0.25">
      <c r="A74" s="7" t="s">
        <v>46</v>
      </c>
    </row>
    <row r="75" spans="1:17" hidden="1" x14ac:dyDescent="0.25">
      <c r="A75" s="7" t="s">
        <v>101</v>
      </c>
    </row>
    <row r="76" spans="1:17" hidden="1" x14ac:dyDescent="0.25">
      <c r="A76" s="7" t="s">
        <v>83</v>
      </c>
    </row>
    <row r="77" spans="1:17" hidden="1" x14ac:dyDescent="0.25">
      <c r="A77" s="7" t="s">
        <v>91</v>
      </c>
    </row>
    <row r="78" spans="1:17" x14ac:dyDescent="0.25">
      <c r="A78" s="7" t="s">
        <v>38</v>
      </c>
      <c r="B78" s="19"/>
      <c r="C78" s="67"/>
      <c r="D78" s="67"/>
      <c r="E78" s="67"/>
      <c r="F78" s="19"/>
      <c r="G78" s="19"/>
      <c r="H78" s="19"/>
      <c r="I78" s="19"/>
      <c r="J78" s="19"/>
    </row>
    <row r="79" spans="1:17" x14ac:dyDescent="0.25">
      <c r="B79" s="19"/>
      <c r="C79" s="71" t="s">
        <v>58</v>
      </c>
      <c r="D79" s="72"/>
      <c r="E79" s="72"/>
      <c r="F79" s="69"/>
      <c r="G79" s="69"/>
      <c r="H79" s="69"/>
      <c r="I79" s="69"/>
      <c r="J79" s="70"/>
    </row>
    <row r="80" spans="1:17" x14ac:dyDescent="0.25">
      <c r="B80" s="19"/>
      <c r="C80" s="74"/>
      <c r="D80" s="47"/>
      <c r="E80" s="47"/>
      <c r="F80" s="47"/>
      <c r="G80" s="47"/>
      <c r="H80" s="47"/>
      <c r="I80" s="47"/>
      <c r="J80" s="73"/>
    </row>
    <row r="81" spans="1:17" x14ac:dyDescent="0.25">
      <c r="B81" s="19"/>
      <c r="C81" s="77" t="s">
        <v>54</v>
      </c>
      <c r="D81" s="78"/>
      <c r="E81" s="78"/>
      <c r="F81" s="75">
        <f>SUMIF(K27:K78, IF(K26="","",K26), J27:J78)</f>
        <v>0</v>
      </c>
      <c r="G81" s="75"/>
      <c r="H81" s="75"/>
      <c r="I81" s="75"/>
      <c r="J81" s="76"/>
    </row>
    <row r="82" spans="1:17" ht="16.899999999999999" customHeight="1" x14ac:dyDescent="0.25">
      <c r="B82" s="19"/>
      <c r="C82" s="77" t="s">
        <v>55</v>
      </c>
      <c r="D82" s="78"/>
      <c r="E82" s="78"/>
      <c r="F82" s="75">
        <f>ROUND(SUMIF(K27:K78, IF(K26="","",K26), J27:J78) * 0.2, 2)</f>
        <v>0</v>
      </c>
      <c r="G82" s="75"/>
      <c r="H82" s="75"/>
      <c r="I82" s="75"/>
      <c r="J82" s="76"/>
    </row>
    <row r="83" spans="1:17" x14ac:dyDescent="0.25">
      <c r="B83" s="19"/>
      <c r="C83" s="81" t="s">
        <v>56</v>
      </c>
      <c r="D83" s="82"/>
      <c r="E83" s="82"/>
      <c r="F83" s="79">
        <f>SUM(F81:F82)</f>
        <v>0</v>
      </c>
      <c r="G83" s="79"/>
      <c r="H83" s="79"/>
      <c r="I83" s="79"/>
      <c r="J83" s="80"/>
    </row>
    <row r="84" spans="1:17" ht="18.600000000000001" customHeight="1" x14ac:dyDescent="0.25">
      <c r="A84" s="7">
        <v>3</v>
      </c>
      <c r="B84" s="16" t="s">
        <v>102</v>
      </c>
      <c r="C84" s="65" t="s">
        <v>103</v>
      </c>
      <c r="D84" s="65"/>
      <c r="E84" s="65"/>
      <c r="F84" s="17"/>
      <c r="G84" s="17"/>
      <c r="H84" s="17"/>
      <c r="I84" s="17"/>
      <c r="J84" s="17"/>
      <c r="K84" s="7"/>
    </row>
    <row r="85" spans="1:17" x14ac:dyDescent="0.25">
      <c r="A85" s="7">
        <v>9</v>
      </c>
      <c r="B85" s="18" t="s">
        <v>104</v>
      </c>
      <c r="C85" s="66" t="s">
        <v>105</v>
      </c>
      <c r="D85" s="67"/>
      <c r="E85" s="67"/>
      <c r="F85" s="20" t="s">
        <v>11</v>
      </c>
      <c r="G85" s="21">
        <v>2</v>
      </c>
      <c r="H85" s="21"/>
      <c r="I85" s="22"/>
      <c r="J85" s="23">
        <f>IF(AND(G85= "",H85= ""), 0, ROUND(ROUND(I85, 2) * ROUND(IF(H85="",G85,H85),  0), 2))</f>
        <v>0</v>
      </c>
      <c r="K85" s="7"/>
      <c r="M85" s="24">
        <v>0.2</v>
      </c>
      <c r="Q85" s="7">
        <v>15</v>
      </c>
    </row>
    <row r="86" spans="1:17" hidden="1" x14ac:dyDescent="0.25">
      <c r="A86" s="7" t="s">
        <v>45</v>
      </c>
    </row>
    <row r="87" spans="1:17" ht="30" customHeight="1" x14ac:dyDescent="0.25">
      <c r="A87" s="7" t="s">
        <v>49</v>
      </c>
      <c r="B87" s="25"/>
      <c r="C87" s="68" t="s">
        <v>106</v>
      </c>
      <c r="D87" s="68"/>
      <c r="E87" s="68"/>
      <c r="F87" s="25"/>
      <c r="G87" s="25"/>
      <c r="H87" s="25"/>
      <c r="I87" s="25"/>
      <c r="J87" s="25"/>
    </row>
    <row r="88" spans="1:17" hidden="1" x14ac:dyDescent="0.25">
      <c r="A88" s="7" t="s">
        <v>46</v>
      </c>
    </row>
    <row r="89" spans="1:17" x14ac:dyDescent="0.25">
      <c r="A89" s="7" t="s">
        <v>38</v>
      </c>
      <c r="B89" s="19"/>
      <c r="C89" s="67"/>
      <c r="D89" s="67"/>
      <c r="E89" s="67"/>
      <c r="F89" s="19"/>
      <c r="G89" s="19"/>
      <c r="H89" s="19"/>
      <c r="I89" s="19"/>
      <c r="J89" s="19"/>
    </row>
    <row r="90" spans="1:17" x14ac:dyDescent="0.25">
      <c r="B90" s="19"/>
      <c r="C90" s="71" t="s">
        <v>103</v>
      </c>
      <c r="D90" s="72"/>
      <c r="E90" s="72"/>
      <c r="F90" s="69"/>
      <c r="G90" s="69"/>
      <c r="H90" s="69"/>
      <c r="I90" s="69"/>
      <c r="J90" s="70"/>
    </row>
    <row r="91" spans="1:17" x14ac:dyDescent="0.25">
      <c r="B91" s="19"/>
      <c r="C91" s="74"/>
      <c r="D91" s="47"/>
      <c r="E91" s="47"/>
      <c r="F91" s="47"/>
      <c r="G91" s="47"/>
      <c r="H91" s="47"/>
      <c r="I91" s="47"/>
      <c r="J91" s="73"/>
    </row>
    <row r="92" spans="1:17" x14ac:dyDescent="0.25">
      <c r="B92" s="19"/>
      <c r="C92" s="77" t="s">
        <v>54</v>
      </c>
      <c r="D92" s="78"/>
      <c r="E92" s="78"/>
      <c r="F92" s="75">
        <f>SUMIF(K85:K89, IF(K84="","",K84), J85:J89)</f>
        <v>0</v>
      </c>
      <c r="G92" s="75"/>
      <c r="H92" s="75"/>
      <c r="I92" s="75"/>
      <c r="J92" s="76"/>
    </row>
    <row r="93" spans="1:17" ht="16.899999999999999" customHeight="1" x14ac:dyDescent="0.25">
      <c r="B93" s="19"/>
      <c r="C93" s="77" t="s">
        <v>55</v>
      </c>
      <c r="D93" s="78"/>
      <c r="E93" s="78"/>
      <c r="F93" s="75">
        <f>ROUND(SUMIF(K85:K89, IF(K84="","",K84), J85:J89) * 0.2, 2)</f>
        <v>0</v>
      </c>
      <c r="G93" s="75"/>
      <c r="H93" s="75"/>
      <c r="I93" s="75"/>
      <c r="J93" s="76"/>
    </row>
    <row r="94" spans="1:17" x14ac:dyDescent="0.25">
      <c r="B94" s="19"/>
      <c r="C94" s="81" t="s">
        <v>56</v>
      </c>
      <c r="D94" s="82"/>
      <c r="E94" s="82"/>
      <c r="F94" s="79">
        <f>SUM(F92:F93)</f>
        <v>0</v>
      </c>
      <c r="G94" s="79"/>
      <c r="H94" s="79"/>
      <c r="I94" s="79"/>
      <c r="J94" s="80"/>
    </row>
    <row r="95" spans="1:17" ht="18.600000000000001" customHeight="1" x14ac:dyDescent="0.25">
      <c r="A95" s="7">
        <v>3</v>
      </c>
      <c r="B95" s="16" t="s">
        <v>107</v>
      </c>
      <c r="C95" s="65" t="s">
        <v>108</v>
      </c>
      <c r="D95" s="65"/>
      <c r="E95" s="65"/>
      <c r="F95" s="17"/>
      <c r="G95" s="17"/>
      <c r="H95" s="17"/>
      <c r="I95" s="17"/>
      <c r="J95" s="17"/>
      <c r="K95" s="7"/>
    </row>
    <row r="96" spans="1:17" ht="18" customHeight="1" x14ac:dyDescent="0.25">
      <c r="A96" s="7">
        <v>4</v>
      </c>
      <c r="B96" s="16" t="s">
        <v>109</v>
      </c>
      <c r="C96" s="83" t="s">
        <v>110</v>
      </c>
      <c r="D96" s="83"/>
      <c r="E96" s="83"/>
      <c r="F96" s="27"/>
      <c r="G96" s="27"/>
      <c r="H96" s="27"/>
      <c r="I96" s="27"/>
      <c r="J96" s="27"/>
      <c r="K96" s="7"/>
    </row>
    <row r="97" spans="1:17" hidden="1" x14ac:dyDescent="0.25">
      <c r="A97" s="7" t="s">
        <v>111</v>
      </c>
    </row>
    <row r="98" spans="1:17" hidden="1" x14ac:dyDescent="0.25">
      <c r="A98" s="7" t="s">
        <v>111</v>
      </c>
    </row>
    <row r="99" spans="1:17" hidden="1" x14ac:dyDescent="0.25">
      <c r="A99" s="7" t="s">
        <v>91</v>
      </c>
    </row>
    <row r="100" spans="1:17" x14ac:dyDescent="0.25">
      <c r="A100" s="7">
        <v>4</v>
      </c>
      <c r="B100" s="16" t="s">
        <v>112</v>
      </c>
      <c r="C100" s="83" t="s">
        <v>113</v>
      </c>
      <c r="D100" s="83"/>
      <c r="E100" s="83"/>
      <c r="F100" s="27"/>
      <c r="G100" s="27"/>
      <c r="H100" s="27"/>
      <c r="I100" s="27"/>
      <c r="J100" s="27"/>
      <c r="K100" s="7"/>
    </row>
    <row r="101" spans="1:17" x14ac:dyDescent="0.25">
      <c r="A101" s="7">
        <v>5</v>
      </c>
      <c r="B101" s="16" t="s">
        <v>114</v>
      </c>
      <c r="C101" s="84" t="s">
        <v>115</v>
      </c>
      <c r="D101" s="84"/>
      <c r="E101" s="84"/>
      <c r="F101" s="28"/>
      <c r="G101" s="28"/>
      <c r="H101" s="28"/>
      <c r="I101" s="28"/>
      <c r="J101" s="28"/>
      <c r="K101" s="7"/>
    </row>
    <row r="102" spans="1:17" ht="16.899999999999999" customHeight="1" x14ac:dyDescent="0.25">
      <c r="A102" s="7">
        <v>6</v>
      </c>
      <c r="B102" s="16" t="s">
        <v>116</v>
      </c>
      <c r="C102" s="86" t="s">
        <v>117</v>
      </c>
      <c r="D102" s="86"/>
      <c r="E102" s="86"/>
      <c r="F102" s="30"/>
      <c r="G102" s="30"/>
      <c r="H102" s="30"/>
      <c r="I102" s="30"/>
      <c r="J102" s="30"/>
      <c r="K102" s="7"/>
    </row>
    <row r="103" spans="1:17" x14ac:dyDescent="0.25">
      <c r="A103" s="7">
        <v>8</v>
      </c>
      <c r="B103" s="18" t="s">
        <v>118</v>
      </c>
      <c r="C103" s="85" t="s">
        <v>119</v>
      </c>
      <c r="D103" s="85"/>
      <c r="E103" s="85"/>
      <c r="F103" s="19"/>
      <c r="G103" s="19"/>
      <c r="H103" s="19"/>
      <c r="I103" s="19"/>
      <c r="J103" s="19"/>
      <c r="K103" s="7"/>
    </row>
    <row r="104" spans="1:17" hidden="1" x14ac:dyDescent="0.25">
      <c r="A104" s="7" t="s">
        <v>73</v>
      </c>
    </row>
    <row r="105" spans="1:17" hidden="1" x14ac:dyDescent="0.25">
      <c r="A105" s="7" t="s">
        <v>73</v>
      </c>
    </row>
    <row r="106" spans="1:17" hidden="1" x14ac:dyDescent="0.25">
      <c r="A106" s="7" t="s">
        <v>73</v>
      </c>
    </row>
    <row r="107" spans="1:17" hidden="1" x14ac:dyDescent="0.25">
      <c r="A107" s="7" t="s">
        <v>73</v>
      </c>
    </row>
    <row r="108" spans="1:17" hidden="1" x14ac:dyDescent="0.25">
      <c r="A108" s="7" t="s">
        <v>73</v>
      </c>
    </row>
    <row r="109" spans="1:17" hidden="1" x14ac:dyDescent="0.25">
      <c r="A109" s="7" t="s">
        <v>73</v>
      </c>
    </row>
    <row r="110" spans="1:17" hidden="1" x14ac:dyDescent="0.25">
      <c r="A110" s="29" t="s">
        <v>120</v>
      </c>
    </row>
    <row r="111" spans="1:17" ht="16.5" x14ac:dyDescent="0.25">
      <c r="A111" s="7">
        <v>9</v>
      </c>
      <c r="B111" s="18" t="s">
        <v>121</v>
      </c>
      <c r="C111" s="66" t="s">
        <v>122</v>
      </c>
      <c r="D111" s="67"/>
      <c r="E111" s="67"/>
      <c r="F111" s="20" t="s">
        <v>11</v>
      </c>
      <c r="G111" s="21">
        <v>1</v>
      </c>
      <c r="H111" s="21"/>
      <c r="I111" s="22"/>
      <c r="J111" s="23">
        <f>IF(AND(G111= "",H111= ""), 0, ROUND(ROUND(I111, 2) * ROUND(IF(H111="",G111,H111),  0), 2))</f>
        <v>0</v>
      </c>
      <c r="K111" s="7"/>
      <c r="M111" s="24">
        <v>0.2</v>
      </c>
      <c r="Q111" s="7">
        <v>15</v>
      </c>
    </row>
    <row r="112" spans="1:17" ht="33.950000000000003" customHeight="1" x14ac:dyDescent="0.25">
      <c r="A112" s="7" t="s">
        <v>49</v>
      </c>
      <c r="B112" s="25"/>
      <c r="C112" s="68" t="s">
        <v>123</v>
      </c>
      <c r="D112" s="68"/>
      <c r="E112" s="68"/>
      <c r="F112" s="25"/>
      <c r="G112" s="25"/>
      <c r="H112" s="25"/>
      <c r="I112" s="25"/>
      <c r="J112" s="25"/>
    </row>
    <row r="113" spans="1:17" hidden="1" x14ac:dyDescent="0.25">
      <c r="A113" s="7" t="s">
        <v>46</v>
      </c>
    </row>
    <row r="114" spans="1:17" ht="16.5" x14ac:dyDescent="0.25">
      <c r="A114" s="7">
        <v>9</v>
      </c>
      <c r="B114" s="18" t="s">
        <v>124</v>
      </c>
      <c r="C114" s="66" t="s">
        <v>125</v>
      </c>
      <c r="D114" s="67"/>
      <c r="E114" s="67"/>
      <c r="F114" s="20" t="s">
        <v>11</v>
      </c>
      <c r="G114" s="21">
        <v>1</v>
      </c>
      <c r="H114" s="21"/>
      <c r="I114" s="22"/>
      <c r="J114" s="23">
        <f>IF(AND(G114= "",H114= ""), 0, ROUND(ROUND(I114, 2) * ROUND(IF(H114="",G114,H114),  0), 2))</f>
        <v>0</v>
      </c>
      <c r="K114" s="7"/>
      <c r="M114" s="24">
        <v>0.2</v>
      </c>
      <c r="Q114" s="7">
        <v>15</v>
      </c>
    </row>
    <row r="115" spans="1:17" hidden="1" x14ac:dyDescent="0.25">
      <c r="A115" s="7" t="s">
        <v>45</v>
      </c>
    </row>
    <row r="116" spans="1:17" ht="20.85" customHeight="1" x14ac:dyDescent="0.25">
      <c r="A116" s="7" t="s">
        <v>49</v>
      </c>
      <c r="B116" s="25"/>
      <c r="C116" s="68" t="s">
        <v>126</v>
      </c>
      <c r="D116" s="68"/>
      <c r="E116" s="68"/>
      <c r="F116" s="25"/>
      <c r="G116" s="25"/>
      <c r="H116" s="25"/>
      <c r="I116" s="25"/>
      <c r="J116" s="25"/>
    </row>
    <row r="117" spans="1:17" hidden="1" x14ac:dyDescent="0.25">
      <c r="A117" s="7" t="s">
        <v>46</v>
      </c>
    </row>
    <row r="118" spans="1:17" hidden="1" x14ac:dyDescent="0.25">
      <c r="A118" s="7" t="s">
        <v>74</v>
      </c>
    </row>
    <row r="119" spans="1:17" hidden="1" x14ac:dyDescent="0.25">
      <c r="A119" s="7" t="s">
        <v>101</v>
      </c>
    </row>
    <row r="120" spans="1:17" hidden="1" x14ac:dyDescent="0.25">
      <c r="A120" s="7" t="s">
        <v>83</v>
      </c>
    </row>
    <row r="121" spans="1:17" ht="16.899999999999999" customHeight="1" x14ac:dyDescent="0.25">
      <c r="A121" s="7">
        <v>5</v>
      </c>
      <c r="B121" s="16" t="s">
        <v>127</v>
      </c>
      <c r="C121" s="84" t="s">
        <v>128</v>
      </c>
      <c r="D121" s="84"/>
      <c r="E121" s="84"/>
      <c r="F121" s="28"/>
      <c r="G121" s="28"/>
      <c r="H121" s="28"/>
      <c r="I121" s="28"/>
      <c r="J121" s="28"/>
      <c r="K121" s="7"/>
    </row>
    <row r="122" spans="1:17" hidden="1" x14ac:dyDescent="0.25">
      <c r="A122" s="7" t="s">
        <v>63</v>
      </c>
    </row>
    <row r="123" spans="1:17" hidden="1" x14ac:dyDescent="0.25">
      <c r="A123" s="7" t="s">
        <v>63</v>
      </c>
    </row>
    <row r="124" spans="1:17" hidden="1" x14ac:dyDescent="0.25">
      <c r="A124" s="7" t="s">
        <v>63</v>
      </c>
    </row>
    <row r="125" spans="1:17" hidden="1" x14ac:dyDescent="0.25">
      <c r="A125" s="7" t="s">
        <v>63</v>
      </c>
    </row>
    <row r="126" spans="1:17" hidden="1" x14ac:dyDescent="0.25">
      <c r="A126" s="7" t="s">
        <v>63</v>
      </c>
    </row>
    <row r="127" spans="1:17" hidden="1" x14ac:dyDescent="0.25">
      <c r="A127" s="7" t="s">
        <v>63</v>
      </c>
    </row>
    <row r="128" spans="1:17" hidden="1" x14ac:dyDescent="0.25">
      <c r="A128" s="7" t="s">
        <v>63</v>
      </c>
    </row>
    <row r="129" spans="1:17" hidden="1" x14ac:dyDescent="0.25">
      <c r="A129" s="7" t="s">
        <v>63</v>
      </c>
    </row>
    <row r="130" spans="1:17" hidden="1" x14ac:dyDescent="0.25">
      <c r="A130" s="7" t="s">
        <v>63</v>
      </c>
    </row>
    <row r="131" spans="1:17" hidden="1" x14ac:dyDescent="0.25">
      <c r="A131" s="7" t="s">
        <v>63</v>
      </c>
    </row>
    <row r="132" spans="1:17" x14ac:dyDescent="0.25">
      <c r="A132" s="7">
        <v>6</v>
      </c>
      <c r="B132" s="16" t="s">
        <v>129</v>
      </c>
      <c r="C132" s="86" t="s">
        <v>130</v>
      </c>
      <c r="D132" s="86"/>
      <c r="E132" s="86"/>
      <c r="F132" s="30"/>
      <c r="G132" s="30"/>
      <c r="H132" s="30"/>
      <c r="I132" s="30"/>
      <c r="J132" s="30"/>
      <c r="K132" s="7"/>
    </row>
    <row r="133" spans="1:17" hidden="1" x14ac:dyDescent="0.25">
      <c r="A133" s="7" t="s">
        <v>131</v>
      </c>
    </row>
    <row r="134" spans="1:17" hidden="1" x14ac:dyDescent="0.25">
      <c r="A134" s="7" t="s">
        <v>131</v>
      </c>
    </row>
    <row r="135" spans="1:17" hidden="1" x14ac:dyDescent="0.25">
      <c r="A135" s="7" t="s">
        <v>131</v>
      </c>
    </row>
    <row r="136" spans="1:17" hidden="1" x14ac:dyDescent="0.25">
      <c r="A136" s="7" t="s">
        <v>131</v>
      </c>
    </row>
    <row r="137" spans="1:17" x14ac:dyDescent="0.25">
      <c r="A137" s="7" t="s">
        <v>132</v>
      </c>
      <c r="B137" s="25"/>
      <c r="C137" s="68" t="s">
        <v>133</v>
      </c>
      <c r="D137" s="68"/>
      <c r="E137" s="68"/>
      <c r="F137" s="25"/>
      <c r="G137" s="25"/>
      <c r="H137" s="25"/>
      <c r="I137" s="25"/>
      <c r="J137" s="25"/>
    </row>
    <row r="138" spans="1:17" hidden="1" x14ac:dyDescent="0.25">
      <c r="A138" s="7" t="s">
        <v>131</v>
      </c>
    </row>
    <row r="139" spans="1:17" ht="16.5" x14ac:dyDescent="0.25">
      <c r="A139" s="7">
        <v>9</v>
      </c>
      <c r="B139" s="18" t="s">
        <v>134</v>
      </c>
      <c r="C139" s="66" t="s">
        <v>135</v>
      </c>
      <c r="D139" s="67"/>
      <c r="E139" s="67"/>
      <c r="F139" s="20" t="s">
        <v>136</v>
      </c>
      <c r="G139" s="31">
        <v>3</v>
      </c>
      <c r="H139" s="31"/>
      <c r="I139" s="22"/>
      <c r="J139" s="23">
        <f>IF(AND(G139= "",H139= ""), 0, ROUND(ROUND(I139, 2) * ROUND(IF(H139="",G139,H139),  2), 2))</f>
        <v>0</v>
      </c>
      <c r="K139" s="7"/>
      <c r="M139" s="24">
        <v>0.2</v>
      </c>
      <c r="Q139" s="7">
        <v>15</v>
      </c>
    </row>
    <row r="140" spans="1:17" hidden="1" x14ac:dyDescent="0.25">
      <c r="A140" s="7" t="s">
        <v>46</v>
      </c>
    </row>
    <row r="141" spans="1:17" ht="16.5" x14ac:dyDescent="0.25">
      <c r="A141" s="7">
        <v>9</v>
      </c>
      <c r="B141" s="18" t="s">
        <v>137</v>
      </c>
      <c r="C141" s="66" t="s">
        <v>138</v>
      </c>
      <c r="D141" s="67"/>
      <c r="E141" s="67"/>
      <c r="F141" s="20" t="s">
        <v>136</v>
      </c>
      <c r="G141" s="31">
        <v>10</v>
      </c>
      <c r="H141" s="31"/>
      <c r="I141" s="22"/>
      <c r="J141" s="23">
        <f>IF(AND(G141= "",H141= ""), 0, ROUND(ROUND(I141, 2) * ROUND(IF(H141="",G141,H141),  2), 2))</f>
        <v>0</v>
      </c>
      <c r="K141" s="7"/>
      <c r="M141" s="24">
        <v>0.2</v>
      </c>
      <c r="Q141" s="7">
        <v>15</v>
      </c>
    </row>
    <row r="142" spans="1:17" hidden="1" x14ac:dyDescent="0.25">
      <c r="A142" s="7" t="s">
        <v>46</v>
      </c>
    </row>
    <row r="143" spans="1:17" hidden="1" x14ac:dyDescent="0.25">
      <c r="A143" s="7" t="s">
        <v>101</v>
      </c>
    </row>
    <row r="144" spans="1:17" hidden="1" x14ac:dyDescent="0.25">
      <c r="A144" s="7" t="s">
        <v>83</v>
      </c>
    </row>
    <row r="145" spans="1:17" hidden="1" x14ac:dyDescent="0.25">
      <c r="A145" s="7" t="s">
        <v>91</v>
      </c>
    </row>
    <row r="146" spans="1:17" x14ac:dyDescent="0.25">
      <c r="A146" s="7">
        <v>4</v>
      </c>
      <c r="B146" s="16" t="s">
        <v>139</v>
      </c>
      <c r="C146" s="83" t="s">
        <v>140</v>
      </c>
      <c r="D146" s="83"/>
      <c r="E146" s="83"/>
      <c r="F146" s="27"/>
      <c r="G146" s="27"/>
      <c r="H146" s="27"/>
      <c r="I146" s="27"/>
      <c r="J146" s="27"/>
      <c r="K146" s="7"/>
    </row>
    <row r="147" spans="1:17" ht="33.75" customHeight="1" x14ac:dyDescent="0.25">
      <c r="A147" s="7">
        <v>5</v>
      </c>
      <c r="B147" s="16" t="s">
        <v>141</v>
      </c>
      <c r="C147" s="84" t="s">
        <v>142</v>
      </c>
      <c r="D147" s="84"/>
      <c r="E147" s="84"/>
      <c r="F147" s="28"/>
      <c r="G147" s="28"/>
      <c r="H147" s="28"/>
      <c r="I147" s="28"/>
      <c r="J147" s="28"/>
      <c r="K147" s="7"/>
    </row>
    <row r="148" spans="1:17" hidden="1" x14ac:dyDescent="0.25">
      <c r="A148" s="7" t="s">
        <v>63</v>
      </c>
    </row>
    <row r="149" spans="1:17" hidden="1" x14ac:dyDescent="0.25">
      <c r="A149" s="7" t="s">
        <v>63</v>
      </c>
    </row>
    <row r="150" spans="1:17" hidden="1" x14ac:dyDescent="0.25">
      <c r="A150" s="7" t="s">
        <v>63</v>
      </c>
    </row>
    <row r="151" spans="1:17" ht="16.899999999999999" customHeight="1" x14ac:dyDescent="0.25">
      <c r="A151" s="7">
        <v>6</v>
      </c>
      <c r="B151" s="16" t="s">
        <v>143</v>
      </c>
      <c r="C151" s="86" t="s">
        <v>117</v>
      </c>
      <c r="D151" s="86"/>
      <c r="E151" s="86"/>
      <c r="F151" s="30"/>
      <c r="G151" s="30"/>
      <c r="H151" s="30"/>
      <c r="I151" s="30"/>
      <c r="J151" s="30"/>
      <c r="K151" s="7"/>
    </row>
    <row r="152" spans="1:17" x14ac:dyDescent="0.25">
      <c r="A152" s="7">
        <v>8</v>
      </c>
      <c r="B152" s="18" t="s">
        <v>144</v>
      </c>
      <c r="C152" s="85" t="s">
        <v>145</v>
      </c>
      <c r="D152" s="85"/>
      <c r="E152" s="85"/>
      <c r="F152" s="19"/>
      <c r="G152" s="19"/>
      <c r="H152" s="19"/>
      <c r="I152" s="19"/>
      <c r="J152" s="19"/>
      <c r="K152" s="7"/>
    </row>
    <row r="153" spans="1:17" hidden="1" x14ac:dyDescent="0.25">
      <c r="A153" s="29" t="s">
        <v>120</v>
      </c>
    </row>
    <row r="154" spans="1:17" x14ac:dyDescent="0.25">
      <c r="A154" s="7" t="s">
        <v>77</v>
      </c>
      <c r="B154" s="25"/>
      <c r="C154" s="68" t="s">
        <v>146</v>
      </c>
      <c r="D154" s="68"/>
      <c r="E154" s="68"/>
      <c r="F154" s="25"/>
      <c r="G154" s="25"/>
      <c r="H154" s="25"/>
      <c r="I154" s="25"/>
      <c r="J154" s="25"/>
    </row>
    <row r="155" spans="1:17" ht="16.5" x14ac:dyDescent="0.25">
      <c r="A155" s="7">
        <v>9</v>
      </c>
      <c r="B155" s="18" t="s">
        <v>147</v>
      </c>
      <c r="C155" s="66" t="s">
        <v>148</v>
      </c>
      <c r="D155" s="67"/>
      <c r="E155" s="67"/>
      <c r="F155" s="20" t="s">
        <v>11</v>
      </c>
      <c r="G155" s="21">
        <v>2</v>
      </c>
      <c r="H155" s="21"/>
      <c r="I155" s="22"/>
      <c r="J155" s="23">
        <f>IF(AND(G155= "",H155= ""), 0, ROUND(ROUND(I155, 2) * ROUND(IF(H155="",G155,H155),  0), 2))</f>
        <v>0</v>
      </c>
      <c r="K155" s="7"/>
      <c r="M155" s="24">
        <v>0.2</v>
      </c>
      <c r="Q155" s="7">
        <v>15</v>
      </c>
    </row>
    <row r="156" spans="1:17" ht="20.85" customHeight="1" x14ac:dyDescent="0.25">
      <c r="A156" s="7" t="s">
        <v>49</v>
      </c>
      <c r="B156" s="25"/>
      <c r="C156" s="68" t="s">
        <v>149</v>
      </c>
      <c r="D156" s="68"/>
      <c r="E156" s="68"/>
      <c r="F156" s="25"/>
      <c r="G156" s="25"/>
      <c r="H156" s="25"/>
      <c r="I156" s="25"/>
      <c r="J156" s="25"/>
    </row>
    <row r="157" spans="1:17" hidden="1" x14ac:dyDescent="0.25">
      <c r="A157" s="7" t="s">
        <v>46</v>
      </c>
    </row>
    <row r="158" spans="1:17" ht="16.5" x14ac:dyDescent="0.25">
      <c r="A158" s="7">
        <v>9</v>
      </c>
      <c r="B158" s="18" t="s">
        <v>150</v>
      </c>
      <c r="C158" s="66" t="s">
        <v>151</v>
      </c>
      <c r="D158" s="67"/>
      <c r="E158" s="67"/>
      <c r="F158" s="20" t="s">
        <v>11</v>
      </c>
      <c r="G158" s="21">
        <v>9</v>
      </c>
      <c r="H158" s="21"/>
      <c r="I158" s="22"/>
      <c r="J158" s="23">
        <f>IF(AND(G158= "",H158= ""), 0, ROUND(ROUND(I158, 2) * ROUND(IF(H158="",G158,H158),  0), 2))</f>
        <v>0</v>
      </c>
      <c r="K158" s="7"/>
      <c r="M158" s="24">
        <v>0.2</v>
      </c>
      <c r="Q158" s="7">
        <v>15</v>
      </c>
    </row>
    <row r="159" spans="1:17" hidden="1" x14ac:dyDescent="0.25">
      <c r="A159" s="7" t="s">
        <v>46</v>
      </c>
    </row>
    <row r="160" spans="1:17" ht="20.85" customHeight="1" x14ac:dyDescent="0.25">
      <c r="A160" s="7" t="s">
        <v>152</v>
      </c>
      <c r="B160" s="25"/>
      <c r="C160" s="68" t="s">
        <v>153</v>
      </c>
      <c r="D160" s="68"/>
      <c r="E160" s="68"/>
      <c r="F160" s="25"/>
      <c r="G160" s="25"/>
      <c r="H160" s="25"/>
      <c r="I160" s="25"/>
      <c r="J160" s="25"/>
    </row>
    <row r="161" spans="1:17" ht="16.5" x14ac:dyDescent="0.25">
      <c r="A161" s="7">
        <v>9</v>
      </c>
      <c r="B161" s="18" t="s">
        <v>154</v>
      </c>
      <c r="C161" s="66" t="s">
        <v>155</v>
      </c>
      <c r="D161" s="67"/>
      <c r="E161" s="67"/>
      <c r="F161" s="20" t="s">
        <v>11</v>
      </c>
      <c r="G161" s="21">
        <v>11</v>
      </c>
      <c r="H161" s="21"/>
      <c r="I161" s="22"/>
      <c r="J161" s="23">
        <f>IF(AND(G161= "",H161= ""), 0, ROUND(ROUND(I161, 2) * ROUND(IF(H161="",G161,H161),  0), 2))</f>
        <v>0</v>
      </c>
      <c r="K161" s="7"/>
      <c r="M161" s="24">
        <v>0.2</v>
      </c>
      <c r="Q161" s="7">
        <v>15</v>
      </c>
    </row>
    <row r="162" spans="1:17" ht="30" customHeight="1" x14ac:dyDescent="0.25">
      <c r="A162" s="7" t="s">
        <v>49</v>
      </c>
      <c r="B162" s="25"/>
      <c r="C162" s="68" t="s">
        <v>156</v>
      </c>
      <c r="D162" s="68"/>
      <c r="E162" s="68"/>
      <c r="F162" s="25"/>
      <c r="G162" s="25"/>
      <c r="H162" s="25"/>
      <c r="I162" s="25"/>
      <c r="J162" s="25"/>
    </row>
    <row r="163" spans="1:17" hidden="1" x14ac:dyDescent="0.25">
      <c r="A163" s="7" t="s">
        <v>46</v>
      </c>
    </row>
    <row r="164" spans="1:17" hidden="1" x14ac:dyDescent="0.25">
      <c r="A164" s="7" t="s">
        <v>74</v>
      </c>
    </row>
    <row r="165" spans="1:17" hidden="1" x14ac:dyDescent="0.25">
      <c r="A165" s="7" t="s">
        <v>101</v>
      </c>
    </row>
    <row r="166" spans="1:17" hidden="1" x14ac:dyDescent="0.25">
      <c r="A166" s="7" t="s">
        <v>83</v>
      </c>
    </row>
    <row r="167" spans="1:17" ht="16.899999999999999" customHeight="1" x14ac:dyDescent="0.25">
      <c r="A167" s="7">
        <v>5</v>
      </c>
      <c r="B167" s="16" t="s">
        <v>157</v>
      </c>
      <c r="C167" s="84" t="s">
        <v>158</v>
      </c>
      <c r="D167" s="84"/>
      <c r="E167" s="84"/>
      <c r="F167" s="28"/>
      <c r="G167" s="28"/>
      <c r="H167" s="28"/>
      <c r="I167" s="28"/>
      <c r="J167" s="28"/>
      <c r="K167" s="7"/>
    </row>
    <row r="168" spans="1:17" hidden="1" x14ac:dyDescent="0.25">
      <c r="A168" s="7" t="s">
        <v>63</v>
      </c>
    </row>
    <row r="169" spans="1:17" ht="20.25" customHeight="1" x14ac:dyDescent="0.25">
      <c r="A169" s="7">
        <v>6</v>
      </c>
      <c r="B169" s="16" t="s">
        <v>159</v>
      </c>
      <c r="C169" s="86" t="s">
        <v>160</v>
      </c>
      <c r="D169" s="86"/>
      <c r="E169" s="86"/>
      <c r="F169" s="30"/>
      <c r="G169" s="30"/>
      <c r="H169" s="30"/>
      <c r="I169" s="30"/>
      <c r="J169" s="30"/>
      <c r="K169" s="7"/>
    </row>
    <row r="170" spans="1:17" hidden="1" x14ac:dyDescent="0.25">
      <c r="A170" s="7" t="s">
        <v>131</v>
      </c>
    </row>
    <row r="171" spans="1:17" ht="16.5" x14ac:dyDescent="0.25">
      <c r="A171" s="7">
        <v>8</v>
      </c>
      <c r="B171" s="18" t="s">
        <v>161</v>
      </c>
      <c r="C171" s="85" t="s">
        <v>162</v>
      </c>
      <c r="D171" s="85"/>
      <c r="E171" s="85"/>
      <c r="F171" s="19"/>
      <c r="G171" s="19"/>
      <c r="H171" s="19"/>
      <c r="I171" s="19"/>
      <c r="J171" s="19"/>
      <c r="K171" s="7"/>
    </row>
    <row r="172" spans="1:17" x14ac:dyDescent="0.25">
      <c r="A172" s="7" t="s">
        <v>77</v>
      </c>
      <c r="B172" s="25"/>
      <c r="C172" s="68" t="s">
        <v>146</v>
      </c>
      <c r="D172" s="68"/>
      <c r="E172" s="68"/>
      <c r="F172" s="25"/>
      <c r="G172" s="25"/>
      <c r="H172" s="25"/>
      <c r="I172" s="25"/>
      <c r="J172" s="25"/>
    </row>
    <row r="173" spans="1:17" hidden="1" x14ac:dyDescent="0.25">
      <c r="A173" s="29" t="s">
        <v>120</v>
      </c>
    </row>
    <row r="174" spans="1:17" ht="16.5" x14ac:dyDescent="0.25">
      <c r="A174" s="7">
        <v>9</v>
      </c>
      <c r="B174" s="18" t="s">
        <v>163</v>
      </c>
      <c r="C174" s="66" t="s">
        <v>164</v>
      </c>
      <c r="D174" s="67"/>
      <c r="E174" s="67"/>
      <c r="F174" s="20" t="s">
        <v>11</v>
      </c>
      <c r="G174" s="21">
        <v>3</v>
      </c>
      <c r="H174" s="21"/>
      <c r="I174" s="22"/>
      <c r="J174" s="23">
        <f>IF(AND(G174= "",H174= ""), 0, ROUND(ROUND(I174, 2) * ROUND(IF(H174="",G174,H174),  0), 2))</f>
        <v>0</v>
      </c>
      <c r="K174" s="7"/>
      <c r="M174" s="24">
        <v>0.2</v>
      </c>
      <c r="Q174" s="7">
        <v>15</v>
      </c>
    </row>
    <row r="175" spans="1:17" x14ac:dyDescent="0.25">
      <c r="A175" s="7" t="s">
        <v>49</v>
      </c>
      <c r="B175" s="25"/>
      <c r="C175" s="68" t="s">
        <v>165</v>
      </c>
      <c r="D175" s="68"/>
      <c r="E175" s="68"/>
      <c r="F175" s="25"/>
      <c r="G175" s="25"/>
      <c r="H175" s="25"/>
      <c r="I175" s="25"/>
      <c r="J175" s="25"/>
    </row>
    <row r="176" spans="1:17" hidden="1" x14ac:dyDescent="0.25">
      <c r="A176" s="7" t="s">
        <v>46</v>
      </c>
    </row>
    <row r="177" spans="1:17" ht="16.5" x14ac:dyDescent="0.25">
      <c r="A177" s="7">
        <v>9</v>
      </c>
      <c r="B177" s="18" t="s">
        <v>166</v>
      </c>
      <c r="C177" s="66" t="s">
        <v>167</v>
      </c>
      <c r="D177" s="67"/>
      <c r="E177" s="67"/>
      <c r="F177" s="20" t="s">
        <v>11</v>
      </c>
      <c r="G177" s="21">
        <v>1</v>
      </c>
      <c r="H177" s="21"/>
      <c r="I177" s="22"/>
      <c r="J177" s="23">
        <f>IF(AND(G177= "",H177= ""), 0, ROUND(ROUND(I177, 2) * ROUND(IF(H177="",G177,H177),  0), 2))</f>
        <v>0</v>
      </c>
      <c r="K177" s="7"/>
      <c r="M177" s="24">
        <v>0.2</v>
      </c>
      <c r="Q177" s="7">
        <v>15</v>
      </c>
    </row>
    <row r="178" spans="1:17" x14ac:dyDescent="0.25">
      <c r="A178" s="7" t="s">
        <v>49</v>
      </c>
      <c r="B178" s="25"/>
      <c r="C178" s="68" t="s">
        <v>168</v>
      </c>
      <c r="D178" s="68"/>
      <c r="E178" s="68"/>
      <c r="F178" s="25"/>
      <c r="G178" s="25"/>
      <c r="H178" s="25"/>
      <c r="I178" s="25"/>
      <c r="J178" s="25"/>
    </row>
    <row r="179" spans="1:17" hidden="1" x14ac:dyDescent="0.25">
      <c r="A179" s="7" t="s">
        <v>46</v>
      </c>
    </row>
    <row r="180" spans="1:17" hidden="1" x14ac:dyDescent="0.25">
      <c r="A180" s="7" t="s">
        <v>74</v>
      </c>
    </row>
    <row r="181" spans="1:17" hidden="1" x14ac:dyDescent="0.25">
      <c r="A181" s="7" t="s">
        <v>101</v>
      </c>
    </row>
    <row r="182" spans="1:17" hidden="1" x14ac:dyDescent="0.25">
      <c r="A182" s="7" t="s">
        <v>63</v>
      </c>
    </row>
    <row r="183" spans="1:17" hidden="1" x14ac:dyDescent="0.25">
      <c r="A183" s="7" t="s">
        <v>83</v>
      </c>
    </row>
    <row r="184" spans="1:17" hidden="1" x14ac:dyDescent="0.25">
      <c r="A184" s="7" t="s">
        <v>91</v>
      </c>
    </row>
    <row r="185" spans="1:17" ht="18" customHeight="1" x14ac:dyDescent="0.25">
      <c r="A185" s="7">
        <v>4</v>
      </c>
      <c r="B185" s="16" t="s">
        <v>169</v>
      </c>
      <c r="C185" s="83" t="s">
        <v>170</v>
      </c>
      <c r="D185" s="83"/>
      <c r="E185" s="83"/>
      <c r="F185" s="27"/>
      <c r="G185" s="27"/>
      <c r="H185" s="27"/>
      <c r="I185" s="27"/>
      <c r="J185" s="27"/>
      <c r="K185" s="7"/>
    </row>
    <row r="186" spans="1:17" x14ac:dyDescent="0.25">
      <c r="A186" s="7">
        <v>9</v>
      </c>
      <c r="B186" s="18" t="s">
        <v>171</v>
      </c>
      <c r="C186" s="66" t="s">
        <v>172</v>
      </c>
      <c r="D186" s="67"/>
      <c r="E186" s="67"/>
      <c r="F186" s="20" t="s">
        <v>11</v>
      </c>
      <c r="G186" s="21">
        <v>1</v>
      </c>
      <c r="H186" s="21"/>
      <c r="I186" s="22"/>
      <c r="J186" s="23">
        <f>IF(AND(G186= "",H186= ""), 0, ROUND(ROUND(I186, 2) * ROUND(IF(H186="",G186,H186),  0), 2))</f>
        <v>0</v>
      </c>
      <c r="K186" s="7"/>
      <c r="M186" s="24">
        <v>0.2</v>
      </c>
      <c r="Q186" s="7">
        <v>15</v>
      </c>
    </row>
    <row r="187" spans="1:17" hidden="1" x14ac:dyDescent="0.25">
      <c r="A187" s="7" t="s">
        <v>45</v>
      </c>
    </row>
    <row r="188" spans="1:17" hidden="1" x14ac:dyDescent="0.25">
      <c r="A188" s="7" t="s">
        <v>46</v>
      </c>
    </row>
    <row r="189" spans="1:17" x14ac:dyDescent="0.25">
      <c r="A189" s="7">
        <v>9</v>
      </c>
      <c r="B189" s="18" t="s">
        <v>173</v>
      </c>
      <c r="C189" s="66" t="s">
        <v>174</v>
      </c>
      <c r="D189" s="67"/>
      <c r="E189" s="67"/>
      <c r="F189" s="20" t="s">
        <v>11</v>
      </c>
      <c r="G189" s="21">
        <v>1</v>
      </c>
      <c r="H189" s="21"/>
      <c r="I189" s="22"/>
      <c r="J189" s="23">
        <f>IF(AND(G189= "",H189= ""), 0, ROUND(ROUND(I189, 2) * ROUND(IF(H189="",G189,H189),  0), 2))</f>
        <v>0</v>
      </c>
      <c r="K189" s="7"/>
      <c r="M189" s="24">
        <v>0.2</v>
      </c>
      <c r="Q189" s="7">
        <v>15</v>
      </c>
    </row>
    <row r="190" spans="1:17" hidden="1" x14ac:dyDescent="0.25">
      <c r="A190" s="7" t="s">
        <v>45</v>
      </c>
    </row>
    <row r="191" spans="1:17" ht="33.950000000000003" customHeight="1" x14ac:dyDescent="0.25">
      <c r="A191" s="7" t="s">
        <v>49</v>
      </c>
      <c r="B191" s="25"/>
      <c r="C191" s="68" t="s">
        <v>175</v>
      </c>
      <c r="D191" s="68"/>
      <c r="E191" s="68"/>
      <c r="F191" s="25"/>
      <c r="G191" s="25"/>
      <c r="H191" s="25"/>
      <c r="I191" s="25"/>
      <c r="J191" s="25"/>
    </row>
    <row r="192" spans="1:17" hidden="1" x14ac:dyDescent="0.25">
      <c r="A192" s="7" t="s">
        <v>46</v>
      </c>
    </row>
    <row r="193" spans="1:17" hidden="1" x14ac:dyDescent="0.25">
      <c r="A193" s="7" t="s">
        <v>91</v>
      </c>
    </row>
    <row r="194" spans="1:17" ht="36" customHeight="1" x14ac:dyDescent="0.25">
      <c r="A194" s="7">
        <v>4</v>
      </c>
      <c r="B194" s="16" t="s">
        <v>176</v>
      </c>
      <c r="C194" s="83" t="s">
        <v>177</v>
      </c>
      <c r="D194" s="83"/>
      <c r="E194" s="83"/>
      <c r="F194" s="27"/>
      <c r="G194" s="27"/>
      <c r="H194" s="27"/>
      <c r="I194" s="27"/>
      <c r="J194" s="27"/>
      <c r="K194" s="7"/>
    </row>
    <row r="195" spans="1:17" hidden="1" x14ac:dyDescent="0.25">
      <c r="A195" s="7" t="s">
        <v>111</v>
      </c>
    </row>
    <row r="196" spans="1:17" hidden="1" x14ac:dyDescent="0.25">
      <c r="A196" s="7" t="s">
        <v>111</v>
      </c>
    </row>
    <row r="197" spans="1:17" hidden="1" x14ac:dyDescent="0.25">
      <c r="A197" s="7" t="s">
        <v>111</v>
      </c>
    </row>
    <row r="198" spans="1:17" hidden="1" x14ac:dyDescent="0.25">
      <c r="A198" s="7" t="s">
        <v>111</v>
      </c>
    </row>
    <row r="199" spans="1:17" hidden="1" x14ac:dyDescent="0.25">
      <c r="A199" s="7" t="s">
        <v>111</v>
      </c>
    </row>
    <row r="200" spans="1:17" hidden="1" x14ac:dyDescent="0.25">
      <c r="A200" s="7" t="s">
        <v>111</v>
      </c>
    </row>
    <row r="201" spans="1:17" hidden="1" x14ac:dyDescent="0.25">
      <c r="A201" s="7" t="s">
        <v>111</v>
      </c>
    </row>
    <row r="202" spans="1:17" hidden="1" x14ac:dyDescent="0.25">
      <c r="A202" s="7" t="s">
        <v>111</v>
      </c>
    </row>
    <row r="203" spans="1:17" hidden="1" x14ac:dyDescent="0.25">
      <c r="A203" s="7" t="s">
        <v>111</v>
      </c>
    </row>
    <row r="204" spans="1:17" ht="16.899999999999999" customHeight="1" x14ac:dyDescent="0.25">
      <c r="A204" s="7">
        <v>5</v>
      </c>
      <c r="B204" s="16" t="s">
        <v>178</v>
      </c>
      <c r="C204" s="84" t="s">
        <v>179</v>
      </c>
      <c r="D204" s="84"/>
      <c r="E204" s="84"/>
      <c r="F204" s="28"/>
      <c r="G204" s="28"/>
      <c r="H204" s="28"/>
      <c r="I204" s="28"/>
      <c r="J204" s="28"/>
      <c r="K204" s="7"/>
    </row>
    <row r="205" spans="1:17" ht="16.899999999999999" customHeight="1" x14ac:dyDescent="0.25">
      <c r="A205" s="7">
        <v>6</v>
      </c>
      <c r="B205" s="16" t="s">
        <v>180</v>
      </c>
      <c r="C205" s="86" t="s">
        <v>181</v>
      </c>
      <c r="D205" s="86"/>
      <c r="E205" s="86"/>
      <c r="F205" s="30"/>
      <c r="G205" s="30"/>
      <c r="H205" s="30"/>
      <c r="I205" s="30"/>
      <c r="J205" s="30"/>
      <c r="K205" s="7"/>
    </row>
    <row r="206" spans="1:17" hidden="1" x14ac:dyDescent="0.25">
      <c r="A206" s="29" t="s">
        <v>182</v>
      </c>
    </row>
    <row r="207" spans="1:17" x14ac:dyDescent="0.25">
      <c r="A207" s="7">
        <v>9</v>
      </c>
      <c r="B207" s="18" t="s">
        <v>183</v>
      </c>
      <c r="C207" s="66" t="s">
        <v>184</v>
      </c>
      <c r="D207" s="67"/>
      <c r="E207" s="67"/>
      <c r="F207" s="20" t="s">
        <v>11</v>
      </c>
      <c r="G207" s="21">
        <v>1</v>
      </c>
      <c r="H207" s="21"/>
      <c r="I207" s="22"/>
      <c r="J207" s="23">
        <f>IF(AND(G207= "",H207= ""), 0, ROUND(ROUND(I207, 2) * ROUND(IF(H207="",G207,H207),  0), 2))</f>
        <v>0</v>
      </c>
      <c r="K207" s="7"/>
      <c r="M207" s="24">
        <v>0.2</v>
      </c>
      <c r="Q207" s="7">
        <v>15</v>
      </c>
    </row>
    <row r="208" spans="1:17" ht="33.950000000000003" customHeight="1" x14ac:dyDescent="0.25">
      <c r="A208" s="7" t="s">
        <v>49</v>
      </c>
      <c r="B208" s="25"/>
      <c r="C208" s="68" t="s">
        <v>185</v>
      </c>
      <c r="D208" s="68"/>
      <c r="E208" s="68"/>
      <c r="F208" s="25"/>
      <c r="G208" s="25"/>
      <c r="H208" s="25"/>
      <c r="I208" s="25"/>
      <c r="J208" s="25"/>
    </row>
    <row r="209" spans="1:17" hidden="1" x14ac:dyDescent="0.25">
      <c r="A209" s="7" t="s">
        <v>46</v>
      </c>
    </row>
    <row r="210" spans="1:17" hidden="1" x14ac:dyDescent="0.25">
      <c r="A210" s="7" t="s">
        <v>101</v>
      </c>
    </row>
    <row r="211" spans="1:17" hidden="1" x14ac:dyDescent="0.25">
      <c r="A211" s="7" t="s">
        <v>83</v>
      </c>
    </row>
    <row r="212" spans="1:17" hidden="1" x14ac:dyDescent="0.25">
      <c r="A212" s="7" t="s">
        <v>91</v>
      </c>
    </row>
    <row r="213" spans="1:17" x14ac:dyDescent="0.25">
      <c r="A213" s="7" t="s">
        <v>38</v>
      </c>
      <c r="B213" s="19"/>
      <c r="C213" s="67"/>
      <c r="D213" s="67"/>
      <c r="E213" s="67"/>
      <c r="F213" s="19"/>
      <c r="G213" s="19"/>
      <c r="H213" s="19"/>
      <c r="I213" s="19"/>
      <c r="J213" s="19"/>
    </row>
    <row r="214" spans="1:17" x14ac:dyDescent="0.25">
      <c r="B214" s="19"/>
      <c r="C214" s="71" t="s">
        <v>108</v>
      </c>
      <c r="D214" s="72"/>
      <c r="E214" s="72"/>
      <c r="F214" s="69"/>
      <c r="G214" s="69"/>
      <c r="H214" s="69"/>
      <c r="I214" s="69"/>
      <c r="J214" s="70"/>
    </row>
    <row r="215" spans="1:17" x14ac:dyDescent="0.25">
      <c r="B215" s="19"/>
      <c r="C215" s="74"/>
      <c r="D215" s="47"/>
      <c r="E215" s="47"/>
      <c r="F215" s="47"/>
      <c r="G215" s="47"/>
      <c r="H215" s="47"/>
      <c r="I215" s="47"/>
      <c r="J215" s="73"/>
    </row>
    <row r="216" spans="1:17" x14ac:dyDescent="0.25">
      <c r="B216" s="19"/>
      <c r="C216" s="77" t="s">
        <v>54</v>
      </c>
      <c r="D216" s="78"/>
      <c r="E216" s="78"/>
      <c r="F216" s="75">
        <f>SUMIF(K96:K213, IF(K95="","",K95), J96:J213)</f>
        <v>0</v>
      </c>
      <c r="G216" s="75"/>
      <c r="H216" s="75"/>
      <c r="I216" s="75"/>
      <c r="J216" s="76"/>
    </row>
    <row r="217" spans="1:17" ht="16.899999999999999" customHeight="1" x14ac:dyDescent="0.25">
      <c r="B217" s="19"/>
      <c r="C217" s="77" t="s">
        <v>55</v>
      </c>
      <c r="D217" s="78"/>
      <c r="E217" s="78"/>
      <c r="F217" s="75">
        <f>ROUND(SUMIF(K96:K213, IF(K95="","",K95), J96:J213) * 0.2, 2)</f>
        <v>0</v>
      </c>
      <c r="G217" s="75"/>
      <c r="H217" s="75"/>
      <c r="I217" s="75"/>
      <c r="J217" s="76"/>
    </row>
    <row r="218" spans="1:17" x14ac:dyDescent="0.25">
      <c r="B218" s="19"/>
      <c r="C218" s="81" t="s">
        <v>56</v>
      </c>
      <c r="D218" s="82"/>
      <c r="E218" s="82"/>
      <c r="F218" s="79">
        <f>SUM(F216:F217)</f>
        <v>0</v>
      </c>
      <c r="G218" s="79"/>
      <c r="H218" s="79"/>
      <c r="I218" s="79"/>
      <c r="J218" s="80"/>
    </row>
    <row r="219" spans="1:17" ht="18.600000000000001" customHeight="1" x14ac:dyDescent="0.25">
      <c r="A219" s="7">
        <v>3</v>
      </c>
      <c r="B219" s="16" t="s">
        <v>186</v>
      </c>
      <c r="C219" s="65" t="s">
        <v>187</v>
      </c>
      <c r="D219" s="65"/>
      <c r="E219" s="65"/>
      <c r="F219" s="17"/>
      <c r="G219" s="17"/>
      <c r="H219" s="17"/>
      <c r="I219" s="17"/>
      <c r="J219" s="17"/>
      <c r="K219" s="7"/>
    </row>
    <row r="220" spans="1:17" ht="29.45" customHeight="1" x14ac:dyDescent="0.25">
      <c r="A220" s="7">
        <v>4</v>
      </c>
      <c r="B220" s="16" t="s">
        <v>188</v>
      </c>
      <c r="C220" s="83" t="s">
        <v>189</v>
      </c>
      <c r="D220" s="83"/>
      <c r="E220" s="83"/>
      <c r="F220" s="27"/>
      <c r="G220" s="27"/>
      <c r="H220" s="27"/>
      <c r="I220" s="27"/>
      <c r="J220" s="27"/>
      <c r="K220" s="7"/>
    </row>
    <row r="221" spans="1:17" hidden="1" x14ac:dyDescent="0.25">
      <c r="A221" s="7" t="s">
        <v>111</v>
      </c>
    </row>
    <row r="222" spans="1:17" x14ac:dyDescent="0.25">
      <c r="A222" s="7">
        <v>9</v>
      </c>
      <c r="B222" s="18" t="s">
        <v>190</v>
      </c>
      <c r="C222" s="66" t="s">
        <v>191</v>
      </c>
      <c r="D222" s="67"/>
      <c r="E222" s="67"/>
      <c r="F222" s="20" t="s">
        <v>11</v>
      </c>
      <c r="G222" s="21">
        <v>1</v>
      </c>
      <c r="H222" s="21"/>
      <c r="I222" s="22"/>
      <c r="J222" s="23">
        <f>IF(AND(G222= "",H222= ""), 0, ROUND(ROUND(I222, 2) * ROUND(IF(H222="",G222,H222),  0), 2))</f>
        <v>0</v>
      </c>
      <c r="K222" s="7"/>
      <c r="M222" s="24">
        <v>0.2</v>
      </c>
      <c r="Q222" s="7">
        <v>15</v>
      </c>
    </row>
    <row r="223" spans="1:17" hidden="1" x14ac:dyDescent="0.25">
      <c r="A223" s="7" t="s">
        <v>45</v>
      </c>
    </row>
    <row r="224" spans="1:17" ht="45" customHeight="1" x14ac:dyDescent="0.25">
      <c r="A224" s="7" t="s">
        <v>49</v>
      </c>
      <c r="B224" s="25"/>
      <c r="C224" s="68" t="s">
        <v>192</v>
      </c>
      <c r="D224" s="68"/>
      <c r="E224" s="68"/>
      <c r="F224" s="25"/>
      <c r="G224" s="25"/>
      <c r="H224" s="25"/>
      <c r="I224" s="25"/>
      <c r="J224" s="25"/>
    </row>
    <row r="225" spans="1:17" hidden="1" x14ac:dyDescent="0.25">
      <c r="A225" s="7" t="s">
        <v>46</v>
      </c>
    </row>
    <row r="226" spans="1:17" x14ac:dyDescent="0.25">
      <c r="A226" s="7">
        <v>9</v>
      </c>
      <c r="B226" s="18" t="s">
        <v>193</v>
      </c>
      <c r="C226" s="66" t="s">
        <v>194</v>
      </c>
      <c r="D226" s="67"/>
      <c r="E226" s="67"/>
      <c r="F226" s="20" t="s">
        <v>11</v>
      </c>
      <c r="G226" s="21">
        <v>4</v>
      </c>
      <c r="H226" s="21"/>
      <c r="I226" s="22"/>
      <c r="J226" s="23">
        <f>IF(AND(G226= "",H226= ""), 0, ROUND(ROUND(I226, 2) * ROUND(IF(H226="",G226,H226),  0), 2))</f>
        <v>0</v>
      </c>
      <c r="K226" s="7"/>
      <c r="M226" s="24">
        <v>0.2</v>
      </c>
      <c r="Q226" s="7">
        <v>15</v>
      </c>
    </row>
    <row r="227" spans="1:17" hidden="1" x14ac:dyDescent="0.25">
      <c r="A227" s="7" t="s">
        <v>45</v>
      </c>
    </row>
    <row r="228" spans="1:17" ht="33.950000000000003" customHeight="1" x14ac:dyDescent="0.25">
      <c r="A228" s="7" t="s">
        <v>49</v>
      </c>
      <c r="B228" s="25"/>
      <c r="C228" s="68" t="s">
        <v>195</v>
      </c>
      <c r="D228" s="68"/>
      <c r="E228" s="68"/>
      <c r="F228" s="25"/>
      <c r="G228" s="25"/>
      <c r="H228" s="25"/>
      <c r="I228" s="25"/>
      <c r="J228" s="25"/>
    </row>
    <row r="229" spans="1:17" hidden="1" x14ac:dyDescent="0.25">
      <c r="A229" s="7" t="s">
        <v>46</v>
      </c>
    </row>
    <row r="230" spans="1:17" x14ac:dyDescent="0.25">
      <c r="A230" s="7">
        <v>9</v>
      </c>
      <c r="B230" s="18" t="s">
        <v>196</v>
      </c>
      <c r="C230" s="66" t="s">
        <v>197</v>
      </c>
      <c r="D230" s="67"/>
      <c r="E230" s="67"/>
      <c r="F230" s="20" t="s">
        <v>11</v>
      </c>
      <c r="G230" s="21">
        <v>3</v>
      </c>
      <c r="H230" s="21"/>
      <c r="I230" s="22"/>
      <c r="J230" s="23">
        <f>IF(AND(G230= "",H230= ""), 0, ROUND(ROUND(I230, 2) * ROUND(IF(H230="",G230,H230),  0), 2))</f>
        <v>0</v>
      </c>
      <c r="K230" s="7"/>
      <c r="M230" s="24">
        <v>0.2</v>
      </c>
      <c r="Q230" s="7">
        <v>15</v>
      </c>
    </row>
    <row r="231" spans="1:17" hidden="1" x14ac:dyDescent="0.25">
      <c r="A231" s="7" t="s">
        <v>45</v>
      </c>
    </row>
    <row r="232" spans="1:17" ht="33.950000000000003" customHeight="1" x14ac:dyDescent="0.25">
      <c r="A232" s="7" t="s">
        <v>49</v>
      </c>
      <c r="B232" s="25"/>
      <c r="C232" s="68" t="s">
        <v>198</v>
      </c>
      <c r="D232" s="68"/>
      <c r="E232" s="68"/>
      <c r="F232" s="25"/>
      <c r="G232" s="25"/>
      <c r="H232" s="25"/>
      <c r="I232" s="25"/>
      <c r="J232" s="25"/>
    </row>
    <row r="233" spans="1:17" hidden="1" x14ac:dyDescent="0.25">
      <c r="A233" s="7" t="s">
        <v>46</v>
      </c>
    </row>
    <row r="234" spans="1:17" hidden="1" x14ac:dyDescent="0.25">
      <c r="A234" s="7" t="s">
        <v>91</v>
      </c>
    </row>
    <row r="235" spans="1:17" ht="29.45" customHeight="1" x14ac:dyDescent="0.25">
      <c r="A235" s="7">
        <v>4</v>
      </c>
      <c r="B235" s="16" t="s">
        <v>199</v>
      </c>
      <c r="C235" s="83" t="s">
        <v>200</v>
      </c>
      <c r="D235" s="83"/>
      <c r="E235" s="83"/>
      <c r="F235" s="27"/>
      <c r="G235" s="27"/>
      <c r="H235" s="27"/>
      <c r="I235" s="27"/>
      <c r="J235" s="27"/>
      <c r="K235" s="7"/>
    </row>
    <row r="236" spans="1:17" hidden="1" x14ac:dyDescent="0.25">
      <c r="A236" s="7" t="s">
        <v>111</v>
      </c>
    </row>
    <row r="237" spans="1:17" x14ac:dyDescent="0.25">
      <c r="A237" s="7">
        <v>9</v>
      </c>
      <c r="B237" s="18" t="s">
        <v>201</v>
      </c>
      <c r="C237" s="66" t="s">
        <v>202</v>
      </c>
      <c r="D237" s="67"/>
      <c r="E237" s="67"/>
      <c r="F237" s="20" t="s">
        <v>11</v>
      </c>
      <c r="G237" s="21">
        <v>1</v>
      </c>
      <c r="H237" s="21"/>
      <c r="I237" s="22"/>
      <c r="J237" s="23">
        <f>IF(AND(G237= "",H237= ""), 0, ROUND(ROUND(I237, 2) * ROUND(IF(H237="",G237,H237),  0), 2))</f>
        <v>0</v>
      </c>
      <c r="K237" s="7"/>
      <c r="M237" s="24">
        <v>0.2</v>
      </c>
      <c r="Q237" s="7">
        <v>15</v>
      </c>
    </row>
    <row r="238" spans="1:17" hidden="1" x14ac:dyDescent="0.25">
      <c r="A238" s="7" t="s">
        <v>45</v>
      </c>
    </row>
    <row r="239" spans="1:17" ht="33.950000000000003" customHeight="1" x14ac:dyDescent="0.25">
      <c r="A239" s="7" t="s">
        <v>49</v>
      </c>
      <c r="B239" s="25"/>
      <c r="C239" s="68" t="s">
        <v>203</v>
      </c>
      <c r="D239" s="68"/>
      <c r="E239" s="68"/>
      <c r="F239" s="25"/>
      <c r="G239" s="25"/>
      <c r="H239" s="25"/>
      <c r="I239" s="25"/>
      <c r="J239" s="25"/>
    </row>
    <row r="240" spans="1:17" hidden="1" x14ac:dyDescent="0.25">
      <c r="A240" s="7" t="s">
        <v>46</v>
      </c>
    </row>
    <row r="241" spans="1:17" x14ac:dyDescent="0.25">
      <c r="A241" s="7">
        <v>9</v>
      </c>
      <c r="B241" s="18" t="s">
        <v>204</v>
      </c>
      <c r="C241" s="66" t="s">
        <v>194</v>
      </c>
      <c r="D241" s="67"/>
      <c r="E241" s="67"/>
      <c r="F241" s="20" t="s">
        <v>11</v>
      </c>
      <c r="G241" s="21">
        <v>3</v>
      </c>
      <c r="H241" s="21"/>
      <c r="I241" s="22"/>
      <c r="J241" s="23">
        <f>IF(AND(G241= "",H241= ""), 0, ROUND(ROUND(I241, 2) * ROUND(IF(H241="",G241,H241),  0), 2))</f>
        <v>0</v>
      </c>
      <c r="K241" s="7"/>
      <c r="M241" s="24">
        <v>0.2</v>
      </c>
      <c r="Q241" s="7">
        <v>15</v>
      </c>
    </row>
    <row r="242" spans="1:17" hidden="1" x14ac:dyDescent="0.25">
      <c r="A242" s="7" t="s">
        <v>45</v>
      </c>
    </row>
    <row r="243" spans="1:17" ht="22.7" customHeight="1" x14ac:dyDescent="0.25">
      <c r="A243" s="7" t="s">
        <v>49</v>
      </c>
      <c r="B243" s="25"/>
      <c r="C243" s="68" t="s">
        <v>205</v>
      </c>
      <c r="D243" s="68"/>
      <c r="E243" s="68"/>
      <c r="F243" s="25"/>
      <c r="G243" s="25"/>
      <c r="H243" s="25"/>
      <c r="I243" s="25"/>
      <c r="J243" s="25"/>
    </row>
    <row r="244" spans="1:17" hidden="1" x14ac:dyDescent="0.25">
      <c r="A244" s="7" t="s">
        <v>46</v>
      </c>
    </row>
    <row r="245" spans="1:17" x14ac:dyDescent="0.25">
      <c r="A245" s="7">
        <v>9</v>
      </c>
      <c r="B245" s="18" t="s">
        <v>206</v>
      </c>
      <c r="C245" s="66" t="s">
        <v>197</v>
      </c>
      <c r="D245" s="67"/>
      <c r="E245" s="67"/>
      <c r="F245" s="20" t="s">
        <v>11</v>
      </c>
      <c r="G245" s="21">
        <v>3</v>
      </c>
      <c r="H245" s="21"/>
      <c r="I245" s="22"/>
      <c r="J245" s="23">
        <f>IF(AND(G245= "",H245= ""), 0, ROUND(ROUND(I245, 2) * ROUND(IF(H245="",G245,H245),  0), 2))</f>
        <v>0</v>
      </c>
      <c r="K245" s="7"/>
      <c r="M245" s="24">
        <v>0.2</v>
      </c>
      <c r="Q245" s="7">
        <v>15</v>
      </c>
    </row>
    <row r="246" spans="1:17" hidden="1" x14ac:dyDescent="0.25">
      <c r="A246" s="7" t="s">
        <v>45</v>
      </c>
    </row>
    <row r="247" spans="1:17" ht="22.7" customHeight="1" x14ac:dyDescent="0.25">
      <c r="A247" s="7" t="s">
        <v>49</v>
      </c>
      <c r="B247" s="25"/>
      <c r="C247" s="68" t="s">
        <v>205</v>
      </c>
      <c r="D247" s="68"/>
      <c r="E247" s="68"/>
      <c r="F247" s="25"/>
      <c r="G247" s="25"/>
      <c r="H247" s="25"/>
      <c r="I247" s="25"/>
      <c r="J247" s="25"/>
    </row>
    <row r="248" spans="1:17" hidden="1" x14ac:dyDescent="0.25">
      <c r="A248" s="7" t="s">
        <v>46</v>
      </c>
    </row>
    <row r="249" spans="1:17" hidden="1" x14ac:dyDescent="0.25">
      <c r="A249" s="7" t="s">
        <v>91</v>
      </c>
    </row>
    <row r="250" spans="1:17" ht="29.45" customHeight="1" x14ac:dyDescent="0.25">
      <c r="A250" s="7">
        <v>4</v>
      </c>
      <c r="B250" s="16" t="s">
        <v>207</v>
      </c>
      <c r="C250" s="83" t="s">
        <v>208</v>
      </c>
      <c r="D250" s="83"/>
      <c r="E250" s="83"/>
      <c r="F250" s="27"/>
      <c r="G250" s="27"/>
      <c r="H250" s="27"/>
      <c r="I250" s="27"/>
      <c r="J250" s="27"/>
      <c r="K250" s="7"/>
    </row>
    <row r="251" spans="1:17" hidden="1" x14ac:dyDescent="0.25">
      <c r="A251" s="7" t="s">
        <v>111</v>
      </c>
    </row>
    <row r="252" spans="1:17" x14ac:dyDescent="0.25">
      <c r="A252" s="7">
        <v>9</v>
      </c>
      <c r="B252" s="18" t="s">
        <v>209</v>
      </c>
      <c r="C252" s="66" t="s">
        <v>202</v>
      </c>
      <c r="D252" s="67"/>
      <c r="E252" s="67"/>
      <c r="F252" s="20" t="s">
        <v>11</v>
      </c>
      <c r="G252" s="21">
        <v>1</v>
      </c>
      <c r="H252" s="21"/>
      <c r="I252" s="22"/>
      <c r="J252" s="23">
        <f>IF(AND(G252= "",H252= ""), 0, ROUND(ROUND(I252, 2) * ROUND(IF(H252="",G252,H252),  0), 2))</f>
        <v>0</v>
      </c>
      <c r="K252" s="7"/>
      <c r="M252" s="24">
        <v>0.2</v>
      </c>
      <c r="Q252" s="7">
        <v>15</v>
      </c>
    </row>
    <row r="253" spans="1:17" hidden="1" x14ac:dyDescent="0.25">
      <c r="A253" s="7" t="s">
        <v>45</v>
      </c>
    </row>
    <row r="254" spans="1:17" ht="33.950000000000003" customHeight="1" x14ac:dyDescent="0.25">
      <c r="A254" s="7" t="s">
        <v>49</v>
      </c>
      <c r="B254" s="25"/>
      <c r="C254" s="68" t="s">
        <v>210</v>
      </c>
      <c r="D254" s="68"/>
      <c r="E254" s="68"/>
      <c r="F254" s="25"/>
      <c r="G254" s="25"/>
      <c r="H254" s="25"/>
      <c r="I254" s="25"/>
      <c r="J254" s="25"/>
    </row>
    <row r="255" spans="1:17" hidden="1" x14ac:dyDescent="0.25">
      <c r="A255" s="7" t="s">
        <v>46</v>
      </c>
    </row>
    <row r="256" spans="1:17" x14ac:dyDescent="0.25">
      <c r="A256" s="7">
        <v>9</v>
      </c>
      <c r="B256" s="18" t="s">
        <v>211</v>
      </c>
      <c r="C256" s="66" t="s">
        <v>194</v>
      </c>
      <c r="D256" s="67"/>
      <c r="E256" s="67"/>
      <c r="F256" s="20" t="s">
        <v>11</v>
      </c>
      <c r="G256" s="21">
        <v>2</v>
      </c>
      <c r="H256" s="21"/>
      <c r="I256" s="22"/>
      <c r="J256" s="23">
        <f>IF(AND(G256= "",H256= ""), 0, ROUND(ROUND(I256, 2) * ROUND(IF(H256="",G256,H256),  0), 2))</f>
        <v>0</v>
      </c>
      <c r="K256" s="7"/>
      <c r="M256" s="24">
        <v>0.2</v>
      </c>
      <c r="Q256" s="7">
        <v>15</v>
      </c>
    </row>
    <row r="257" spans="1:17" hidden="1" x14ac:dyDescent="0.25">
      <c r="A257" s="7" t="s">
        <v>45</v>
      </c>
    </row>
    <row r="258" spans="1:17" ht="33.950000000000003" customHeight="1" x14ac:dyDescent="0.25">
      <c r="A258" s="7" t="s">
        <v>49</v>
      </c>
      <c r="B258" s="25"/>
      <c r="C258" s="68" t="s">
        <v>212</v>
      </c>
      <c r="D258" s="68"/>
      <c r="E258" s="68"/>
      <c r="F258" s="25"/>
      <c r="G258" s="25"/>
      <c r="H258" s="25"/>
      <c r="I258" s="25"/>
      <c r="J258" s="25"/>
    </row>
    <row r="259" spans="1:17" hidden="1" x14ac:dyDescent="0.25">
      <c r="A259" s="7" t="s">
        <v>46</v>
      </c>
    </row>
    <row r="260" spans="1:17" x14ac:dyDescent="0.25">
      <c r="A260" s="7">
        <v>9</v>
      </c>
      <c r="B260" s="18" t="s">
        <v>213</v>
      </c>
      <c r="C260" s="66" t="s">
        <v>214</v>
      </c>
      <c r="D260" s="67"/>
      <c r="E260" s="67"/>
      <c r="F260" s="20" t="s">
        <v>11</v>
      </c>
      <c r="G260" s="21">
        <v>1</v>
      </c>
      <c r="H260" s="21"/>
      <c r="I260" s="22"/>
      <c r="J260" s="23">
        <f>IF(AND(G260= "",H260= ""), 0, ROUND(ROUND(I260, 2) * ROUND(IF(H260="",G260,H260),  0), 2))</f>
        <v>0</v>
      </c>
      <c r="K260" s="7"/>
      <c r="M260" s="24">
        <v>0.2</v>
      </c>
      <c r="Q260" s="7">
        <v>15</v>
      </c>
    </row>
    <row r="261" spans="1:17" hidden="1" x14ac:dyDescent="0.25">
      <c r="A261" s="7" t="s">
        <v>45</v>
      </c>
    </row>
    <row r="262" spans="1:17" ht="22.7" customHeight="1" x14ac:dyDescent="0.25">
      <c r="A262" s="7" t="s">
        <v>49</v>
      </c>
      <c r="B262" s="25"/>
      <c r="C262" s="68" t="s">
        <v>215</v>
      </c>
      <c r="D262" s="68"/>
      <c r="E262" s="68"/>
      <c r="F262" s="25"/>
      <c r="G262" s="25"/>
      <c r="H262" s="25"/>
      <c r="I262" s="25"/>
      <c r="J262" s="25"/>
    </row>
    <row r="263" spans="1:17" hidden="1" x14ac:dyDescent="0.25">
      <c r="A263" s="7" t="s">
        <v>46</v>
      </c>
    </row>
    <row r="264" spans="1:17" x14ac:dyDescent="0.25">
      <c r="A264" s="7">
        <v>9</v>
      </c>
      <c r="B264" s="18" t="s">
        <v>216</v>
      </c>
      <c r="C264" s="66" t="s">
        <v>197</v>
      </c>
      <c r="D264" s="67"/>
      <c r="E264" s="67"/>
      <c r="F264" s="20" t="s">
        <v>11</v>
      </c>
      <c r="G264" s="21">
        <v>3</v>
      </c>
      <c r="H264" s="21"/>
      <c r="I264" s="22"/>
      <c r="J264" s="23">
        <f>IF(AND(G264= "",H264= ""), 0, ROUND(ROUND(I264, 2) * ROUND(IF(H264="",G264,H264),  0), 2))</f>
        <v>0</v>
      </c>
      <c r="K264" s="7"/>
      <c r="M264" s="24">
        <v>0.2</v>
      </c>
      <c r="Q264" s="7">
        <v>15</v>
      </c>
    </row>
    <row r="265" spans="1:17" hidden="1" x14ac:dyDescent="0.25">
      <c r="A265" s="7" t="s">
        <v>45</v>
      </c>
    </row>
    <row r="266" spans="1:17" ht="33.950000000000003" customHeight="1" x14ac:dyDescent="0.25">
      <c r="A266" s="7" t="s">
        <v>49</v>
      </c>
      <c r="B266" s="25"/>
      <c r="C266" s="68" t="s">
        <v>217</v>
      </c>
      <c r="D266" s="68"/>
      <c r="E266" s="68"/>
      <c r="F266" s="25"/>
      <c r="G266" s="25"/>
      <c r="H266" s="25"/>
      <c r="I266" s="25"/>
      <c r="J266" s="25"/>
    </row>
    <row r="267" spans="1:17" hidden="1" x14ac:dyDescent="0.25">
      <c r="A267" s="7" t="s">
        <v>46</v>
      </c>
    </row>
    <row r="268" spans="1:17" hidden="1" x14ac:dyDescent="0.25">
      <c r="A268" s="7" t="s">
        <v>91</v>
      </c>
    </row>
    <row r="269" spans="1:17" x14ac:dyDescent="0.25">
      <c r="A269" s="7">
        <v>4</v>
      </c>
      <c r="B269" s="16" t="s">
        <v>218</v>
      </c>
      <c r="C269" s="83" t="s">
        <v>219</v>
      </c>
      <c r="D269" s="83"/>
      <c r="E269" s="83"/>
      <c r="F269" s="27"/>
      <c r="G269" s="27"/>
      <c r="H269" s="27"/>
      <c r="I269" s="27"/>
      <c r="J269" s="27"/>
      <c r="K269" s="7"/>
    </row>
    <row r="270" spans="1:17" x14ac:dyDescent="0.25">
      <c r="A270" s="7">
        <v>9</v>
      </c>
      <c r="B270" s="18" t="s">
        <v>220</v>
      </c>
      <c r="C270" s="66" t="s">
        <v>221</v>
      </c>
      <c r="D270" s="67"/>
      <c r="E270" s="67"/>
      <c r="F270" s="20" t="s">
        <v>136</v>
      </c>
      <c r="G270" s="31">
        <v>50</v>
      </c>
      <c r="H270" s="31"/>
      <c r="I270" s="22"/>
      <c r="J270" s="23">
        <f>IF(AND(G270= "",H270= ""), 0, ROUND(ROUND(I270, 2) * ROUND(IF(H270="",G270,H270),  2), 2))</f>
        <v>0</v>
      </c>
      <c r="K270" s="7"/>
      <c r="M270" s="24">
        <v>0.2</v>
      </c>
      <c r="Q270" s="7">
        <v>15</v>
      </c>
    </row>
    <row r="271" spans="1:17" hidden="1" x14ac:dyDescent="0.25">
      <c r="A271" s="7" t="s">
        <v>45</v>
      </c>
    </row>
    <row r="272" spans="1:17" hidden="1" x14ac:dyDescent="0.25">
      <c r="A272" s="7" t="s">
        <v>46</v>
      </c>
    </row>
    <row r="273" spans="1:17" x14ac:dyDescent="0.25">
      <c r="A273" s="7">
        <v>9</v>
      </c>
      <c r="B273" s="18" t="s">
        <v>222</v>
      </c>
      <c r="C273" s="66" t="s">
        <v>223</v>
      </c>
      <c r="D273" s="67"/>
      <c r="E273" s="67"/>
      <c r="F273" s="20" t="s">
        <v>44</v>
      </c>
      <c r="G273" s="21">
        <v>1</v>
      </c>
      <c r="H273" s="21"/>
      <c r="I273" s="22"/>
      <c r="J273" s="23">
        <f>IF(AND(G273= "",H273= ""), 0, ROUND(ROUND(I273, 2) * ROUND(IF(H273="",G273,H273),  0), 2))</f>
        <v>0</v>
      </c>
      <c r="K273" s="7"/>
      <c r="M273" s="24">
        <v>0.2</v>
      </c>
      <c r="Q273" s="7">
        <v>15</v>
      </c>
    </row>
    <row r="274" spans="1:17" hidden="1" x14ac:dyDescent="0.25">
      <c r="A274" s="7" t="s">
        <v>45</v>
      </c>
    </row>
    <row r="275" spans="1:17" hidden="1" x14ac:dyDescent="0.25">
      <c r="A275" s="7" t="s">
        <v>46</v>
      </c>
    </row>
    <row r="276" spans="1:17" ht="27.2" customHeight="1" x14ac:dyDescent="0.25">
      <c r="A276" s="7">
        <v>9</v>
      </c>
      <c r="B276" s="18" t="s">
        <v>224</v>
      </c>
      <c r="C276" s="66" t="s">
        <v>99</v>
      </c>
      <c r="D276" s="67"/>
      <c r="E276" s="67"/>
      <c r="F276" s="20" t="s">
        <v>11</v>
      </c>
      <c r="G276" s="21">
        <v>3</v>
      </c>
      <c r="H276" s="21"/>
      <c r="I276" s="22"/>
      <c r="J276" s="23">
        <f>IF(AND(G276= "",H276= ""), 0, ROUND(ROUND(I276, 2) * ROUND(IF(H276="",G276,H276),  0), 2))</f>
        <v>0</v>
      </c>
      <c r="K276" s="7"/>
      <c r="M276" s="24">
        <v>0.2</v>
      </c>
      <c r="Q276" s="7">
        <v>15</v>
      </c>
    </row>
    <row r="277" spans="1:17" hidden="1" x14ac:dyDescent="0.25">
      <c r="A277" s="29" t="s">
        <v>66</v>
      </c>
    </row>
    <row r="278" spans="1:17" ht="47.1" customHeight="1" x14ac:dyDescent="0.25">
      <c r="A278" s="7" t="s">
        <v>49</v>
      </c>
      <c r="B278" s="25"/>
      <c r="C278" s="68" t="s">
        <v>225</v>
      </c>
      <c r="D278" s="68"/>
      <c r="E278" s="68"/>
      <c r="F278" s="25"/>
      <c r="G278" s="25"/>
      <c r="H278" s="25"/>
      <c r="I278" s="25"/>
      <c r="J278" s="25"/>
    </row>
    <row r="279" spans="1:17" hidden="1" x14ac:dyDescent="0.25">
      <c r="A279" s="7" t="s">
        <v>45</v>
      </c>
    </row>
    <row r="280" spans="1:17" hidden="1" x14ac:dyDescent="0.25">
      <c r="A280" s="7" t="s">
        <v>46</v>
      </c>
    </row>
    <row r="281" spans="1:17" x14ac:dyDescent="0.25">
      <c r="A281" s="7">
        <v>9</v>
      </c>
      <c r="B281" s="18" t="s">
        <v>226</v>
      </c>
      <c r="C281" s="66" t="s">
        <v>227</v>
      </c>
      <c r="D281" s="67"/>
      <c r="E281" s="67"/>
      <c r="F281" s="20" t="s">
        <v>44</v>
      </c>
      <c r="G281" s="21">
        <v>1</v>
      </c>
      <c r="H281" s="21"/>
      <c r="I281" s="22"/>
      <c r="J281" s="23">
        <f>IF(AND(G281= "",H281= ""), 0, ROUND(ROUND(I281, 2) * ROUND(IF(H281="",G281,H281),  0), 2))</f>
        <v>0</v>
      </c>
      <c r="K281" s="7"/>
      <c r="M281" s="24">
        <v>0.2</v>
      </c>
      <c r="Q281" s="7">
        <v>15</v>
      </c>
    </row>
    <row r="282" spans="1:17" hidden="1" x14ac:dyDescent="0.25">
      <c r="A282" s="7" t="s">
        <v>45</v>
      </c>
    </row>
    <row r="283" spans="1:17" hidden="1" x14ac:dyDescent="0.25">
      <c r="A283" s="7" t="s">
        <v>46</v>
      </c>
    </row>
    <row r="284" spans="1:17" x14ac:dyDescent="0.25">
      <c r="A284" s="7">
        <v>9</v>
      </c>
      <c r="B284" s="18" t="s">
        <v>228</v>
      </c>
      <c r="C284" s="66" t="s">
        <v>229</v>
      </c>
      <c r="D284" s="67"/>
      <c r="E284" s="67"/>
      <c r="F284" s="20" t="s">
        <v>44</v>
      </c>
      <c r="G284" s="21">
        <v>1</v>
      </c>
      <c r="H284" s="21"/>
      <c r="I284" s="22"/>
      <c r="J284" s="23">
        <f>IF(AND(G284= "",H284= ""), 0, ROUND(ROUND(I284, 2) * ROUND(IF(H284="",G284,H284),  0), 2))</f>
        <v>0</v>
      </c>
      <c r="K284" s="7"/>
      <c r="M284" s="24">
        <v>0.2</v>
      </c>
      <c r="Q284" s="7">
        <v>15</v>
      </c>
    </row>
    <row r="285" spans="1:17" hidden="1" x14ac:dyDescent="0.25">
      <c r="A285" s="7" t="s">
        <v>45</v>
      </c>
    </row>
    <row r="286" spans="1:17" hidden="1" x14ac:dyDescent="0.25">
      <c r="A286" s="7" t="s">
        <v>46</v>
      </c>
    </row>
    <row r="287" spans="1:17" hidden="1" x14ac:dyDescent="0.25">
      <c r="A287" s="7" t="s">
        <v>91</v>
      </c>
    </row>
    <row r="288" spans="1:17" x14ac:dyDescent="0.25">
      <c r="A288" s="7" t="s">
        <v>38</v>
      </c>
      <c r="B288" s="19"/>
      <c r="C288" s="67"/>
      <c r="D288" s="67"/>
      <c r="E288" s="67"/>
      <c r="F288" s="19"/>
      <c r="G288" s="19"/>
      <c r="H288" s="19"/>
      <c r="I288" s="19"/>
      <c r="J288" s="19"/>
    </row>
    <row r="289" spans="1:17" x14ac:dyDescent="0.25">
      <c r="B289" s="19"/>
      <c r="C289" s="71" t="s">
        <v>187</v>
      </c>
      <c r="D289" s="72"/>
      <c r="E289" s="72"/>
      <c r="F289" s="69"/>
      <c r="G289" s="69"/>
      <c r="H289" s="69"/>
      <c r="I289" s="69"/>
      <c r="J289" s="70"/>
    </row>
    <row r="290" spans="1:17" x14ac:dyDescent="0.25">
      <c r="B290" s="19"/>
      <c r="C290" s="74"/>
      <c r="D290" s="47"/>
      <c r="E290" s="47"/>
      <c r="F290" s="47"/>
      <c r="G290" s="47"/>
      <c r="H290" s="47"/>
      <c r="I290" s="47"/>
      <c r="J290" s="73"/>
    </row>
    <row r="291" spans="1:17" x14ac:dyDescent="0.25">
      <c r="B291" s="19"/>
      <c r="C291" s="77" t="s">
        <v>54</v>
      </c>
      <c r="D291" s="78"/>
      <c r="E291" s="78"/>
      <c r="F291" s="75">
        <f>SUMIF(K220:K288, IF(K219="","",K219), J220:J288)</f>
        <v>0</v>
      </c>
      <c r="G291" s="75"/>
      <c r="H291" s="75"/>
      <c r="I291" s="75"/>
      <c r="J291" s="76"/>
    </row>
    <row r="292" spans="1:17" ht="16.899999999999999" customHeight="1" x14ac:dyDescent="0.25">
      <c r="B292" s="19"/>
      <c r="C292" s="77" t="s">
        <v>55</v>
      </c>
      <c r="D292" s="78"/>
      <c r="E292" s="78"/>
      <c r="F292" s="75">
        <f>ROUND(SUMIF(K220:K288, IF(K219="","",K219), J220:J288) * 0.2, 2)</f>
        <v>0</v>
      </c>
      <c r="G292" s="75"/>
      <c r="H292" s="75"/>
      <c r="I292" s="75"/>
      <c r="J292" s="76"/>
    </row>
    <row r="293" spans="1:17" x14ac:dyDescent="0.25">
      <c r="B293" s="19"/>
      <c r="C293" s="81" t="s">
        <v>56</v>
      </c>
      <c r="D293" s="82"/>
      <c r="E293" s="82"/>
      <c r="F293" s="79">
        <f>SUM(F291:F292)</f>
        <v>0</v>
      </c>
      <c r="G293" s="79"/>
      <c r="H293" s="79"/>
      <c r="I293" s="79"/>
      <c r="J293" s="80"/>
    </row>
    <row r="294" spans="1:17" ht="37.15" customHeight="1" x14ac:dyDescent="0.25">
      <c r="A294" s="7">
        <v>3</v>
      </c>
      <c r="B294" s="16" t="s">
        <v>230</v>
      </c>
      <c r="C294" s="65" t="s">
        <v>231</v>
      </c>
      <c r="D294" s="65"/>
      <c r="E294" s="65"/>
      <c r="F294" s="17"/>
      <c r="G294" s="17"/>
      <c r="H294" s="17"/>
      <c r="I294" s="17"/>
      <c r="J294" s="17"/>
      <c r="K294" s="7"/>
    </row>
    <row r="295" spans="1:17" x14ac:dyDescent="0.25">
      <c r="A295" s="7">
        <v>4</v>
      </c>
      <c r="B295" s="16" t="s">
        <v>232</v>
      </c>
      <c r="C295" s="83" t="s">
        <v>233</v>
      </c>
      <c r="D295" s="83"/>
      <c r="E295" s="83"/>
      <c r="F295" s="27"/>
      <c r="G295" s="27"/>
      <c r="H295" s="27"/>
      <c r="I295" s="27"/>
      <c r="J295" s="27"/>
      <c r="K295" s="7"/>
    </row>
    <row r="296" spans="1:17" x14ac:dyDescent="0.25">
      <c r="A296" s="7">
        <v>9</v>
      </c>
      <c r="B296" s="18" t="s">
        <v>234</v>
      </c>
      <c r="C296" s="66" t="s">
        <v>235</v>
      </c>
      <c r="D296" s="67"/>
      <c r="E296" s="67"/>
      <c r="F296" s="20" t="s">
        <v>44</v>
      </c>
      <c r="G296" s="21">
        <v>1</v>
      </c>
      <c r="H296" s="21"/>
      <c r="I296" s="22"/>
      <c r="J296" s="23">
        <f>IF(AND(G296= "",H296= ""), 0, ROUND(ROUND(I296, 2) * ROUND(IF(H296="",G296,H296),  0), 2))</f>
        <v>0</v>
      </c>
      <c r="K296" s="7"/>
      <c r="M296" s="24">
        <v>0.2</v>
      </c>
      <c r="Q296" s="7">
        <v>15</v>
      </c>
    </row>
    <row r="297" spans="1:17" hidden="1" x14ac:dyDescent="0.25">
      <c r="A297" s="7" t="s">
        <v>46</v>
      </c>
    </row>
    <row r="298" spans="1:17" hidden="1" x14ac:dyDescent="0.25">
      <c r="A298" s="7" t="s">
        <v>91</v>
      </c>
    </row>
    <row r="299" spans="1:17" x14ac:dyDescent="0.25">
      <c r="A299" s="7">
        <v>4</v>
      </c>
      <c r="B299" s="16" t="s">
        <v>236</v>
      </c>
      <c r="C299" s="83" t="s">
        <v>237</v>
      </c>
      <c r="D299" s="83"/>
      <c r="E299" s="83"/>
      <c r="F299" s="27"/>
      <c r="G299" s="27"/>
      <c r="H299" s="27"/>
      <c r="I299" s="27"/>
      <c r="J299" s="27"/>
      <c r="K299" s="7"/>
    </row>
    <row r="300" spans="1:17" x14ac:dyDescent="0.25">
      <c r="A300" s="7">
        <v>9</v>
      </c>
      <c r="B300" s="18" t="s">
        <v>238</v>
      </c>
      <c r="C300" s="66" t="s">
        <v>239</v>
      </c>
      <c r="D300" s="67"/>
      <c r="E300" s="67"/>
      <c r="F300" s="20" t="s">
        <v>44</v>
      </c>
      <c r="G300" s="21">
        <v>1</v>
      </c>
      <c r="H300" s="21"/>
      <c r="I300" s="22"/>
      <c r="J300" s="23">
        <f>IF(AND(G300= "",H300= ""), 0, ROUND(ROUND(I300, 2) * ROUND(IF(H300="",G300,H300),  0), 2))</f>
        <v>0</v>
      </c>
      <c r="K300" s="7"/>
      <c r="M300" s="24">
        <v>0.2</v>
      </c>
      <c r="Q300" s="7">
        <v>15</v>
      </c>
    </row>
    <row r="301" spans="1:17" hidden="1" x14ac:dyDescent="0.25">
      <c r="A301" s="7" t="s">
        <v>46</v>
      </c>
    </row>
    <row r="302" spans="1:17" hidden="1" x14ac:dyDescent="0.25">
      <c r="A302" s="7" t="s">
        <v>91</v>
      </c>
    </row>
    <row r="303" spans="1:17" ht="18" customHeight="1" x14ac:dyDescent="0.25">
      <c r="A303" s="7">
        <v>4</v>
      </c>
      <c r="B303" s="16" t="s">
        <v>240</v>
      </c>
      <c r="C303" s="83" t="s">
        <v>241</v>
      </c>
      <c r="D303" s="83"/>
      <c r="E303" s="83"/>
      <c r="F303" s="27"/>
      <c r="G303" s="27"/>
      <c r="H303" s="27"/>
      <c r="I303" s="27"/>
      <c r="J303" s="27"/>
      <c r="K303" s="7"/>
    </row>
    <row r="304" spans="1:17" x14ac:dyDescent="0.25">
      <c r="A304" s="7">
        <v>9</v>
      </c>
      <c r="B304" s="18" t="s">
        <v>242</v>
      </c>
      <c r="C304" s="66" t="s">
        <v>243</v>
      </c>
      <c r="D304" s="67"/>
      <c r="E304" s="67"/>
      <c r="F304" s="20" t="s">
        <v>44</v>
      </c>
      <c r="G304" s="21">
        <v>1</v>
      </c>
      <c r="H304" s="21"/>
      <c r="I304" s="22"/>
      <c r="J304" s="23">
        <f>IF(AND(G304= "",H304= ""), 0, ROUND(ROUND(I304, 2) * ROUND(IF(H304="",G304,H304),  0), 2))</f>
        <v>0</v>
      </c>
      <c r="K304" s="7"/>
      <c r="M304" s="24">
        <v>0.2</v>
      </c>
      <c r="Q304" s="7">
        <v>15</v>
      </c>
    </row>
    <row r="305" spans="1:17" hidden="1" x14ac:dyDescent="0.25">
      <c r="A305" s="7" t="s">
        <v>46</v>
      </c>
    </row>
    <row r="306" spans="1:17" hidden="1" x14ac:dyDescent="0.25">
      <c r="A306" s="7" t="s">
        <v>91</v>
      </c>
    </row>
    <row r="307" spans="1:17" ht="18" customHeight="1" x14ac:dyDescent="0.25">
      <c r="A307" s="7">
        <v>4</v>
      </c>
      <c r="B307" s="16" t="s">
        <v>244</v>
      </c>
      <c r="C307" s="83" t="s">
        <v>245</v>
      </c>
      <c r="D307" s="83"/>
      <c r="E307" s="83"/>
      <c r="F307" s="27"/>
      <c r="G307" s="27"/>
      <c r="H307" s="27"/>
      <c r="I307" s="27"/>
      <c r="J307" s="27"/>
      <c r="K307" s="7"/>
    </row>
    <row r="308" spans="1:17" hidden="1" x14ac:dyDescent="0.25">
      <c r="A308" s="7">
        <v>9</v>
      </c>
    </row>
    <row r="309" spans="1:17" hidden="1" x14ac:dyDescent="0.25">
      <c r="A309" s="7" t="s">
        <v>46</v>
      </c>
    </row>
    <row r="310" spans="1:17" hidden="1" x14ac:dyDescent="0.25">
      <c r="A310" s="7" t="s">
        <v>91</v>
      </c>
    </row>
    <row r="311" spans="1:17" x14ac:dyDescent="0.25">
      <c r="A311" s="7" t="s">
        <v>38</v>
      </c>
      <c r="B311" s="19"/>
      <c r="C311" s="67"/>
      <c r="D311" s="67"/>
      <c r="E311" s="67"/>
      <c r="F311" s="19"/>
      <c r="G311" s="19"/>
      <c r="H311" s="19"/>
      <c r="I311" s="19"/>
      <c r="J311" s="19"/>
    </row>
    <row r="312" spans="1:17" ht="27.2" customHeight="1" x14ac:dyDescent="0.25">
      <c r="B312" s="19"/>
      <c r="C312" s="71" t="s">
        <v>231</v>
      </c>
      <c r="D312" s="72"/>
      <c r="E312" s="72"/>
      <c r="F312" s="69"/>
      <c r="G312" s="69"/>
      <c r="H312" s="69"/>
      <c r="I312" s="69"/>
      <c r="J312" s="70"/>
    </row>
    <row r="313" spans="1:17" x14ac:dyDescent="0.25">
      <c r="B313" s="19"/>
      <c r="C313" s="74"/>
      <c r="D313" s="47"/>
      <c r="E313" s="47"/>
      <c r="F313" s="47"/>
      <c r="G313" s="47"/>
      <c r="H313" s="47"/>
      <c r="I313" s="47"/>
      <c r="J313" s="73"/>
    </row>
    <row r="314" spans="1:17" x14ac:dyDescent="0.25">
      <c r="B314" s="19"/>
      <c r="C314" s="77" t="s">
        <v>54</v>
      </c>
      <c r="D314" s="78"/>
      <c r="E314" s="78"/>
      <c r="F314" s="75">
        <f>SUMIF(K295:K311, IF(K294="","",K294), J295:J311)</f>
        <v>0</v>
      </c>
      <c r="G314" s="75"/>
      <c r="H314" s="75"/>
      <c r="I314" s="75"/>
      <c r="J314" s="76"/>
    </row>
    <row r="315" spans="1:17" ht="16.899999999999999" customHeight="1" x14ac:dyDescent="0.25">
      <c r="B315" s="19"/>
      <c r="C315" s="77" t="s">
        <v>55</v>
      </c>
      <c r="D315" s="78"/>
      <c r="E315" s="78"/>
      <c r="F315" s="75">
        <f>ROUND(SUMIF(K295:K311, IF(K294="","",K294), J295:J311) * 0.2, 2)</f>
        <v>0</v>
      </c>
      <c r="G315" s="75"/>
      <c r="H315" s="75"/>
      <c r="I315" s="75"/>
      <c r="J315" s="76"/>
    </row>
    <row r="316" spans="1:17" x14ac:dyDescent="0.25">
      <c r="B316" s="19"/>
      <c r="C316" s="81" t="s">
        <v>56</v>
      </c>
      <c r="D316" s="82"/>
      <c r="E316" s="82"/>
      <c r="F316" s="79">
        <f>SUM(F314:F315)</f>
        <v>0</v>
      </c>
      <c r="G316" s="79"/>
      <c r="H316" s="79"/>
      <c r="I316" s="79"/>
      <c r="J316" s="80"/>
    </row>
    <row r="317" spans="1:17" ht="18.600000000000001" customHeight="1" x14ac:dyDescent="0.25">
      <c r="A317" s="7">
        <v>3</v>
      </c>
      <c r="B317" s="16" t="s">
        <v>246</v>
      </c>
      <c r="C317" s="65" t="s">
        <v>247</v>
      </c>
      <c r="D317" s="65"/>
      <c r="E317" s="65"/>
      <c r="F317" s="17"/>
      <c r="G317" s="17"/>
      <c r="H317" s="17"/>
      <c r="I317" s="17"/>
      <c r="J317" s="17"/>
      <c r="K317" s="7"/>
    </row>
    <row r="318" spans="1:17" x14ac:dyDescent="0.25">
      <c r="A318" s="7">
        <v>9</v>
      </c>
      <c r="B318" s="18" t="s">
        <v>248</v>
      </c>
      <c r="C318" s="66" t="s">
        <v>249</v>
      </c>
      <c r="D318" s="67"/>
      <c r="E318" s="67"/>
      <c r="F318" s="20" t="s">
        <v>44</v>
      </c>
      <c r="G318" s="21">
        <v>1</v>
      </c>
      <c r="H318" s="21"/>
      <c r="I318" s="22"/>
      <c r="J318" s="23">
        <f>IF(AND(G318= "",H318= ""), 0, ROUND(ROUND(I318, 2) * ROUND(IF(H318="",G318,H318),  0), 2))</f>
        <v>0</v>
      </c>
      <c r="K318" s="7"/>
      <c r="M318" s="24">
        <v>0.2</v>
      </c>
      <c r="Q318" s="7">
        <v>15</v>
      </c>
    </row>
    <row r="319" spans="1:17" hidden="1" x14ac:dyDescent="0.25">
      <c r="A319" s="7" t="s">
        <v>45</v>
      </c>
    </row>
    <row r="320" spans="1:17" hidden="1" x14ac:dyDescent="0.25">
      <c r="A320" s="7" t="s">
        <v>46</v>
      </c>
    </row>
    <row r="321" spans="1:10" x14ac:dyDescent="0.25">
      <c r="A321" s="7" t="s">
        <v>38</v>
      </c>
      <c r="B321" s="19"/>
      <c r="C321" s="67"/>
      <c r="D321" s="67"/>
      <c r="E321" s="67"/>
      <c r="F321" s="19"/>
      <c r="G321" s="19"/>
      <c r="H321" s="19"/>
      <c r="I321" s="19"/>
      <c r="J321" s="19"/>
    </row>
    <row r="322" spans="1:10" x14ac:dyDescent="0.25">
      <c r="B322" s="19"/>
      <c r="C322" s="71" t="s">
        <v>247</v>
      </c>
      <c r="D322" s="72"/>
      <c r="E322" s="72"/>
      <c r="F322" s="69"/>
      <c r="G322" s="69"/>
      <c r="H322" s="69"/>
      <c r="I322" s="69"/>
      <c r="J322" s="70"/>
    </row>
    <row r="323" spans="1:10" x14ac:dyDescent="0.25">
      <c r="B323" s="19"/>
      <c r="C323" s="74"/>
      <c r="D323" s="47"/>
      <c r="E323" s="47"/>
      <c r="F323" s="47"/>
      <c r="G323" s="47"/>
      <c r="H323" s="47"/>
      <c r="I323" s="47"/>
      <c r="J323" s="73"/>
    </row>
    <row r="324" spans="1:10" x14ac:dyDescent="0.25">
      <c r="B324" s="19"/>
      <c r="C324" s="77" t="s">
        <v>54</v>
      </c>
      <c r="D324" s="78"/>
      <c r="E324" s="78"/>
      <c r="F324" s="75">
        <f>SUMIF(K318:K321, IF(K317="","",K317), J318:J321)</f>
        <v>0</v>
      </c>
      <c r="G324" s="75"/>
      <c r="H324" s="75"/>
      <c r="I324" s="75"/>
      <c r="J324" s="76"/>
    </row>
    <row r="325" spans="1:10" ht="16.899999999999999" customHeight="1" x14ac:dyDescent="0.25">
      <c r="B325" s="19"/>
      <c r="C325" s="77" t="s">
        <v>55</v>
      </c>
      <c r="D325" s="78"/>
      <c r="E325" s="78"/>
      <c r="F325" s="75">
        <f>ROUND(SUMIF(K318:K321, IF(K317="","",K317), J318:J321) * 0.2, 2)</f>
        <v>0</v>
      </c>
      <c r="G325" s="75"/>
      <c r="H325" s="75"/>
      <c r="I325" s="75"/>
      <c r="J325" s="76"/>
    </row>
    <row r="326" spans="1:10" x14ac:dyDescent="0.25">
      <c r="B326" s="19"/>
      <c r="C326" s="81" t="s">
        <v>56</v>
      </c>
      <c r="D326" s="82"/>
      <c r="E326" s="82"/>
      <c r="F326" s="79">
        <f>SUM(F324:F325)</f>
        <v>0</v>
      </c>
      <c r="G326" s="79"/>
      <c r="H326" s="79"/>
      <c r="I326" s="79"/>
      <c r="J326" s="80"/>
    </row>
    <row r="327" spans="1:10" ht="37.15" customHeight="1" x14ac:dyDescent="0.25">
      <c r="B327" s="3"/>
      <c r="C327" s="87" t="s">
        <v>250</v>
      </c>
      <c r="D327" s="87"/>
      <c r="E327" s="87"/>
      <c r="F327" s="87"/>
      <c r="G327" s="87"/>
      <c r="H327" s="87"/>
      <c r="I327" s="87"/>
      <c r="J327" s="87"/>
    </row>
    <row r="329" spans="1:10" ht="15.75" x14ac:dyDescent="0.25">
      <c r="C329" s="88" t="s">
        <v>251</v>
      </c>
      <c r="D329" s="88"/>
      <c r="E329" s="88"/>
      <c r="F329" s="88"/>
      <c r="G329" s="88"/>
      <c r="H329" s="88"/>
      <c r="I329" s="88"/>
      <c r="J329" s="88"/>
    </row>
    <row r="330" spans="1:10" ht="33.75" customHeight="1" x14ac:dyDescent="0.25">
      <c r="C330" s="90" t="s">
        <v>252</v>
      </c>
      <c r="D330" s="91"/>
      <c r="E330" s="91"/>
      <c r="F330" s="89">
        <f>SUMIF(K9:K16, "", J9:J16)</f>
        <v>0</v>
      </c>
      <c r="G330" s="89"/>
      <c r="H330" s="89"/>
      <c r="I330" s="89"/>
      <c r="J330" s="89"/>
    </row>
    <row r="331" spans="1:10" ht="33.75" customHeight="1" x14ac:dyDescent="0.25">
      <c r="C331" s="90" t="s">
        <v>253</v>
      </c>
      <c r="D331" s="91"/>
      <c r="E331" s="91"/>
      <c r="F331" s="89">
        <f>SUMIF(K31:K70, "", J31:J70)</f>
        <v>0</v>
      </c>
      <c r="G331" s="89"/>
      <c r="H331" s="89"/>
      <c r="I331" s="89"/>
      <c r="J331" s="89"/>
    </row>
    <row r="332" spans="1:10" ht="16.899999999999999" customHeight="1" x14ac:dyDescent="0.25">
      <c r="C332" s="90" t="s">
        <v>254</v>
      </c>
      <c r="D332" s="91"/>
      <c r="E332" s="91"/>
      <c r="F332" s="89">
        <f>SUMIF(K85:K85, "", J85:J85)</f>
        <v>0</v>
      </c>
      <c r="G332" s="89"/>
      <c r="H332" s="89"/>
      <c r="I332" s="89"/>
      <c r="J332" s="89"/>
    </row>
    <row r="333" spans="1:10" ht="16.899999999999999" customHeight="1" x14ac:dyDescent="0.25">
      <c r="C333" s="90" t="s">
        <v>255</v>
      </c>
      <c r="D333" s="91"/>
      <c r="E333" s="91"/>
      <c r="F333" s="89">
        <f>SUMIF(K111:K207, "", J111:J207)</f>
        <v>0</v>
      </c>
      <c r="G333" s="89"/>
      <c r="H333" s="89"/>
      <c r="I333" s="89"/>
      <c r="J333" s="89"/>
    </row>
    <row r="334" spans="1:10" ht="33.75" customHeight="1" x14ac:dyDescent="0.25">
      <c r="C334" s="90" t="s">
        <v>256</v>
      </c>
      <c r="D334" s="91"/>
      <c r="E334" s="91"/>
      <c r="F334" s="89">
        <f>SUMIF(K222:K284, "", J222:J284)</f>
        <v>0</v>
      </c>
      <c r="G334" s="89"/>
      <c r="H334" s="89"/>
      <c r="I334" s="89"/>
      <c r="J334" s="89"/>
    </row>
    <row r="335" spans="1:10" ht="33.75" customHeight="1" x14ac:dyDescent="0.25">
      <c r="C335" s="90" t="s">
        <v>257</v>
      </c>
      <c r="D335" s="91"/>
      <c r="E335" s="91"/>
      <c r="F335" s="89">
        <f>SUMIF(K296:K308, "", J296:J308)</f>
        <v>0</v>
      </c>
      <c r="G335" s="89"/>
      <c r="H335" s="89"/>
      <c r="I335" s="89"/>
      <c r="J335" s="89"/>
    </row>
    <row r="336" spans="1:10" ht="16.899999999999999" customHeight="1" x14ac:dyDescent="0.25">
      <c r="C336" s="90" t="s">
        <v>258</v>
      </c>
      <c r="D336" s="91"/>
      <c r="E336" s="91"/>
      <c r="F336" s="89">
        <f>SUMIF(K318:K318, "", J318:J318)</f>
        <v>0</v>
      </c>
      <c r="G336" s="89"/>
      <c r="H336" s="89"/>
      <c r="I336" s="89"/>
      <c r="J336" s="89"/>
    </row>
    <row r="337" spans="1:10" x14ac:dyDescent="0.25">
      <c r="C337" s="92" t="s">
        <v>259</v>
      </c>
      <c r="D337" s="93"/>
      <c r="E337" s="93"/>
      <c r="F337" s="32"/>
      <c r="G337" s="32"/>
      <c r="H337" s="32"/>
      <c r="I337" s="32"/>
      <c r="J337" s="33"/>
    </row>
    <row r="338" spans="1:10" x14ac:dyDescent="0.25">
      <c r="C338" s="94"/>
      <c r="D338" s="95"/>
      <c r="E338" s="95"/>
      <c r="F338" s="95"/>
      <c r="G338" s="95"/>
      <c r="H338" s="95"/>
      <c r="I338" s="95"/>
      <c r="J338" s="96"/>
    </row>
    <row r="339" spans="1:10" x14ac:dyDescent="0.25">
      <c r="A339" s="29"/>
      <c r="C339" s="97" t="s">
        <v>54</v>
      </c>
      <c r="D339" s="47"/>
      <c r="E339" s="47"/>
      <c r="F339" s="98">
        <f>SUMIF(K5:K327, IF(K4="","",K4), J5:J327)</f>
        <v>0</v>
      </c>
      <c r="G339" s="99"/>
      <c r="H339" s="99"/>
      <c r="I339" s="99"/>
      <c r="J339" s="100"/>
    </row>
    <row r="340" spans="1:10" x14ac:dyDescent="0.25">
      <c r="A340" s="29"/>
      <c r="C340" s="97" t="s">
        <v>55</v>
      </c>
      <c r="D340" s="47"/>
      <c r="E340" s="47"/>
      <c r="F340" s="98">
        <f>ROUND(SUMIF(K5:K327, IF(K4="","",K4), J5:J327) * 0.2, 2)</f>
        <v>0</v>
      </c>
      <c r="G340" s="99"/>
      <c r="H340" s="99"/>
      <c r="I340" s="99"/>
      <c r="J340" s="100"/>
    </row>
    <row r="341" spans="1:10" x14ac:dyDescent="0.25">
      <c r="C341" s="101" t="s">
        <v>56</v>
      </c>
      <c r="D341" s="102"/>
      <c r="E341" s="102"/>
      <c r="F341" s="103">
        <f>SUM(F339:F340)</f>
        <v>0</v>
      </c>
      <c r="G341" s="104"/>
      <c r="H341" s="104"/>
      <c r="I341" s="104"/>
      <c r="J341" s="105"/>
    </row>
    <row r="342" spans="1:10" x14ac:dyDescent="0.25">
      <c r="C342" s="106"/>
      <c r="D342" s="107"/>
      <c r="E342" s="107"/>
      <c r="F342" s="107"/>
      <c r="G342" s="107"/>
      <c r="H342" s="107"/>
      <c r="I342" s="107"/>
      <c r="J342" s="107"/>
    </row>
    <row r="343" spans="1:10" x14ac:dyDescent="0.25">
      <c r="C343" s="108" t="s">
        <v>260</v>
      </c>
      <c r="D343" s="107"/>
      <c r="E343" s="107"/>
      <c r="F343" s="107"/>
      <c r="G343" s="107"/>
      <c r="H343" s="107"/>
      <c r="I343" s="107"/>
      <c r="J343" s="107"/>
    </row>
    <row r="344" spans="1:10" x14ac:dyDescent="0.25">
      <c r="C344" s="102" t="str">
        <f>IF(Paramètres!AA2&lt;&gt;"",Paramètres!AA2,"")</f>
        <v xml:space="preserve">Zéro euro </v>
      </c>
      <c r="D344" s="102"/>
      <c r="E344" s="102"/>
      <c r="F344" s="102"/>
      <c r="G344" s="102"/>
      <c r="H344" s="102"/>
      <c r="I344" s="102"/>
      <c r="J344" s="102"/>
    </row>
    <row r="345" spans="1:10" x14ac:dyDescent="0.25">
      <c r="C345" s="102"/>
      <c r="D345" s="102"/>
      <c r="E345" s="102"/>
      <c r="F345" s="102"/>
      <c r="G345" s="102"/>
      <c r="H345" s="102"/>
      <c r="I345" s="102"/>
      <c r="J345" s="102"/>
    </row>
    <row r="346" spans="1:10" ht="56.65" customHeight="1" x14ac:dyDescent="0.25">
      <c r="F346" s="109" t="s">
        <v>261</v>
      </c>
      <c r="G346" s="109"/>
      <c r="H346" s="109"/>
      <c r="I346" s="109"/>
      <c r="J346" s="109"/>
    </row>
    <row r="348" spans="1:10" ht="85.15" customHeight="1" x14ac:dyDescent="0.25">
      <c r="C348" s="110" t="s">
        <v>262</v>
      </c>
      <c r="D348" s="110"/>
      <c r="F348" s="110" t="s">
        <v>263</v>
      </c>
      <c r="G348" s="110"/>
      <c r="H348" s="110"/>
      <c r="I348" s="110"/>
      <c r="J348" s="110"/>
    </row>
    <row r="349" spans="1:10" x14ac:dyDescent="0.25">
      <c r="C349" s="111" t="s">
        <v>264</v>
      </c>
      <c r="D349" s="111"/>
      <c r="E349" s="111"/>
      <c r="F349" s="111"/>
      <c r="G349" s="111"/>
      <c r="H349" s="111"/>
      <c r="I349" s="111"/>
      <c r="J349" s="111"/>
    </row>
  </sheetData>
  <mergeCells count="224">
    <mergeCell ref="C348:D348"/>
    <mergeCell ref="F348:J348"/>
    <mergeCell ref="C349:J349"/>
    <mergeCell ref="C340:E340"/>
    <mergeCell ref="F340:J340"/>
    <mergeCell ref="C341:E341"/>
    <mergeCell ref="F341:J341"/>
    <mergeCell ref="C342:J342"/>
    <mergeCell ref="C343:J343"/>
    <mergeCell ref="C344:J344"/>
    <mergeCell ref="C345:J345"/>
    <mergeCell ref="F346:J346"/>
    <mergeCell ref="F334:J334"/>
    <mergeCell ref="C334:E334"/>
    <mergeCell ref="F335:J335"/>
    <mergeCell ref="C335:E335"/>
    <mergeCell ref="F336:J336"/>
    <mergeCell ref="C336:E336"/>
    <mergeCell ref="C337:E337"/>
    <mergeCell ref="C338:J338"/>
    <mergeCell ref="C339:E339"/>
    <mergeCell ref="F339:J339"/>
    <mergeCell ref="C329:J329"/>
    <mergeCell ref="F330:J330"/>
    <mergeCell ref="C330:E330"/>
    <mergeCell ref="F331:J331"/>
    <mergeCell ref="C331:E331"/>
    <mergeCell ref="F332:J332"/>
    <mergeCell ref="C332:E332"/>
    <mergeCell ref="F333:J333"/>
    <mergeCell ref="C333:E333"/>
    <mergeCell ref="F323:J323"/>
    <mergeCell ref="C323:E323"/>
    <mergeCell ref="F324:J324"/>
    <mergeCell ref="C324:E324"/>
    <mergeCell ref="F325:J325"/>
    <mergeCell ref="C325:E325"/>
    <mergeCell ref="F326:J326"/>
    <mergeCell ref="C326:E326"/>
    <mergeCell ref="C327:J327"/>
    <mergeCell ref="F315:J315"/>
    <mergeCell ref="C315:E315"/>
    <mergeCell ref="F316:J316"/>
    <mergeCell ref="C316:E316"/>
    <mergeCell ref="C317:E317"/>
    <mergeCell ref="C318:E318"/>
    <mergeCell ref="C321:E321"/>
    <mergeCell ref="F322:J322"/>
    <mergeCell ref="C322:E322"/>
    <mergeCell ref="C303:E303"/>
    <mergeCell ref="C304:E304"/>
    <mergeCell ref="C307:E307"/>
    <mergeCell ref="C311:E311"/>
    <mergeCell ref="F312:J312"/>
    <mergeCell ref="C312:E312"/>
    <mergeCell ref="F313:J313"/>
    <mergeCell ref="C313:E313"/>
    <mergeCell ref="F314:J314"/>
    <mergeCell ref="C314:E314"/>
    <mergeCell ref="F292:J292"/>
    <mergeCell ref="C292:E292"/>
    <mergeCell ref="F293:J293"/>
    <mergeCell ref="C293:E293"/>
    <mergeCell ref="C294:E294"/>
    <mergeCell ref="C295:E295"/>
    <mergeCell ref="C296:E296"/>
    <mergeCell ref="C299:E299"/>
    <mergeCell ref="C300:E300"/>
    <mergeCell ref="C278:E278"/>
    <mergeCell ref="C281:E281"/>
    <mergeCell ref="C284:E284"/>
    <mergeCell ref="C288:E288"/>
    <mergeCell ref="F289:J289"/>
    <mergeCell ref="C289:E289"/>
    <mergeCell ref="F290:J290"/>
    <mergeCell ref="C290:E290"/>
    <mergeCell ref="F291:J291"/>
    <mergeCell ref="C291:E291"/>
    <mergeCell ref="C258:E258"/>
    <mergeCell ref="C260:E260"/>
    <mergeCell ref="C262:E262"/>
    <mergeCell ref="C264:E264"/>
    <mergeCell ref="C266:E266"/>
    <mergeCell ref="C269:E269"/>
    <mergeCell ref="C270:E270"/>
    <mergeCell ref="C273:E273"/>
    <mergeCell ref="C276:E276"/>
    <mergeCell ref="C239:E239"/>
    <mergeCell ref="C241:E241"/>
    <mergeCell ref="C243:E243"/>
    <mergeCell ref="C245:E245"/>
    <mergeCell ref="C247:E247"/>
    <mergeCell ref="C250:E250"/>
    <mergeCell ref="C252:E252"/>
    <mergeCell ref="C254:E254"/>
    <mergeCell ref="C256:E256"/>
    <mergeCell ref="C220:E220"/>
    <mergeCell ref="C222:E222"/>
    <mergeCell ref="C224:E224"/>
    <mergeCell ref="C226:E226"/>
    <mergeCell ref="C228:E228"/>
    <mergeCell ref="C230:E230"/>
    <mergeCell ref="C232:E232"/>
    <mergeCell ref="C235:E235"/>
    <mergeCell ref="C237:E237"/>
    <mergeCell ref="F215:J215"/>
    <mergeCell ref="C215:E215"/>
    <mergeCell ref="F216:J216"/>
    <mergeCell ref="C216:E216"/>
    <mergeCell ref="F217:J217"/>
    <mergeCell ref="C217:E217"/>
    <mergeCell ref="F218:J218"/>
    <mergeCell ref="C218:E218"/>
    <mergeCell ref="C219:E219"/>
    <mergeCell ref="C191:E191"/>
    <mergeCell ref="C194:E194"/>
    <mergeCell ref="C204:E204"/>
    <mergeCell ref="C205:E205"/>
    <mergeCell ref="C207:E207"/>
    <mergeCell ref="C208:E208"/>
    <mergeCell ref="C213:E213"/>
    <mergeCell ref="F214:J214"/>
    <mergeCell ref="C214:E214"/>
    <mergeCell ref="C171:E171"/>
    <mergeCell ref="C172:E172"/>
    <mergeCell ref="C174:E174"/>
    <mergeCell ref="C175:E175"/>
    <mergeCell ref="C177:E177"/>
    <mergeCell ref="C178:E178"/>
    <mergeCell ref="C185:E185"/>
    <mergeCell ref="C186:E186"/>
    <mergeCell ref="C189:E189"/>
    <mergeCell ref="C154:E154"/>
    <mergeCell ref="C155:E155"/>
    <mergeCell ref="C156:E156"/>
    <mergeCell ref="C158:E158"/>
    <mergeCell ref="C160:E160"/>
    <mergeCell ref="C161:E161"/>
    <mergeCell ref="C162:E162"/>
    <mergeCell ref="C167:E167"/>
    <mergeCell ref="C169:E169"/>
    <mergeCell ref="C121:E121"/>
    <mergeCell ref="C132:E132"/>
    <mergeCell ref="C137:E137"/>
    <mergeCell ref="C139:E139"/>
    <mergeCell ref="C141:E141"/>
    <mergeCell ref="C146:E146"/>
    <mergeCell ref="C147:E147"/>
    <mergeCell ref="C151:E151"/>
    <mergeCell ref="C152:E152"/>
    <mergeCell ref="C96:E96"/>
    <mergeCell ref="C100:E100"/>
    <mergeCell ref="C101:E101"/>
    <mergeCell ref="C102:E102"/>
    <mergeCell ref="C103:E103"/>
    <mergeCell ref="C111:E111"/>
    <mergeCell ref="C112:E112"/>
    <mergeCell ref="C114:E114"/>
    <mergeCell ref="C116:E116"/>
    <mergeCell ref="F91:J91"/>
    <mergeCell ref="C91:E91"/>
    <mergeCell ref="F92:J92"/>
    <mergeCell ref="C92:E92"/>
    <mergeCell ref="F93:J93"/>
    <mergeCell ref="C93:E93"/>
    <mergeCell ref="F94:J94"/>
    <mergeCell ref="C94:E94"/>
    <mergeCell ref="C95:E95"/>
    <mergeCell ref="F82:J82"/>
    <mergeCell ref="C82:E82"/>
    <mergeCell ref="F83:J83"/>
    <mergeCell ref="C83:E83"/>
    <mergeCell ref="C84:E84"/>
    <mergeCell ref="C85:E85"/>
    <mergeCell ref="C87:E87"/>
    <mergeCell ref="C89:E89"/>
    <mergeCell ref="F90:J90"/>
    <mergeCell ref="C90:E90"/>
    <mergeCell ref="C70:E70"/>
    <mergeCell ref="C72:E72"/>
    <mergeCell ref="C78:E78"/>
    <mergeCell ref="F79:J79"/>
    <mergeCell ref="C79:E79"/>
    <mergeCell ref="F80:J80"/>
    <mergeCell ref="C80:E80"/>
    <mergeCell ref="F81:J81"/>
    <mergeCell ref="C81:E81"/>
    <mergeCell ref="C50:E50"/>
    <mergeCell ref="C53:E53"/>
    <mergeCell ref="C57:E57"/>
    <mergeCell ref="C60:E60"/>
    <mergeCell ref="C62:E62"/>
    <mergeCell ref="C64:E64"/>
    <mergeCell ref="C67:E67"/>
    <mergeCell ref="C68:E68"/>
    <mergeCell ref="C69:E69"/>
    <mergeCell ref="C26:E26"/>
    <mergeCell ref="C28:E28"/>
    <mergeCell ref="C29:E29"/>
    <mergeCell ref="C31:E31"/>
    <mergeCell ref="C37:E37"/>
    <mergeCell ref="C40:E40"/>
    <mergeCell ref="C42:E42"/>
    <mergeCell ref="C46:E46"/>
    <mergeCell ref="C48:E48"/>
    <mergeCell ref="F21:J21"/>
    <mergeCell ref="C21:E21"/>
    <mergeCell ref="F22:J22"/>
    <mergeCell ref="C22:E22"/>
    <mergeCell ref="F23:J23"/>
    <mergeCell ref="C23:E23"/>
    <mergeCell ref="F24:J24"/>
    <mergeCell ref="C24:E24"/>
    <mergeCell ref="F25:J25"/>
    <mergeCell ref="C25:E25"/>
    <mergeCell ref="C3:E3"/>
    <mergeCell ref="C4:E4"/>
    <mergeCell ref="C7:E7"/>
    <mergeCell ref="C9:E9"/>
    <mergeCell ref="C12:E12"/>
    <mergeCell ref="C14:E14"/>
    <mergeCell ref="C16:E16"/>
    <mergeCell ref="C18:E18"/>
    <mergeCell ref="C20:E2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&amp;LAF2485 - AF2485-CENTRE DE DEMINAGE-MONTPELLIER-PB CVC
 &amp;RDPGF - Lot n°04 PLOMBERIE-CVC-INSTALLATIONS 
DCE</oddHeader>
    <oddFooter>&amp;L&amp;G&amp;RPage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6" t="s">
        <v>265</v>
      </c>
      <c r="AA1" s="7">
        <f>IF(AO!F341&lt;&gt;"",AO!F341,"0")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5" t="s">
        <v>266</v>
      </c>
      <c r="B3" s="34" t="s">
        <v>267</v>
      </c>
      <c r="C3" s="112" t="s">
        <v>292</v>
      </c>
      <c r="D3" s="112"/>
      <c r="E3" s="112"/>
      <c r="F3" s="112"/>
      <c r="G3" s="112"/>
      <c r="H3" s="112"/>
      <c r="I3" s="112"/>
      <c r="J3" s="112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5" t="s">
        <v>268</v>
      </c>
      <c r="B5" s="34" t="s">
        <v>269</v>
      </c>
      <c r="C5" s="112" t="s">
        <v>293</v>
      </c>
      <c r="D5" s="112"/>
      <c r="E5" s="112"/>
      <c r="F5" s="112"/>
      <c r="G5" s="112"/>
      <c r="H5" s="112"/>
      <c r="I5" s="112"/>
      <c r="J5" s="112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5" t="s">
        <v>278</v>
      </c>
      <c r="B7" s="34" t="s">
        <v>279</v>
      </c>
      <c r="C7" s="36" t="s">
        <v>294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5" t="s">
        <v>280</v>
      </c>
      <c r="B9" s="34" t="s">
        <v>281</v>
      </c>
      <c r="C9" s="36" t="s">
        <v>36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5" t="s">
        <v>270</v>
      </c>
      <c r="B11" s="34" t="s">
        <v>271</v>
      </c>
      <c r="C11" s="112" t="s">
        <v>37</v>
      </c>
      <c r="D11" s="112"/>
      <c r="E11" s="112"/>
      <c r="F11" s="112"/>
      <c r="G11" s="112"/>
      <c r="H11" s="112"/>
      <c r="I11" s="112"/>
      <c r="J11" s="112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5" t="s">
        <v>282</v>
      </c>
      <c r="B13" s="34" t="s">
        <v>283</v>
      </c>
      <c r="C13" s="36"/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5" t="s">
        <v>284</v>
      </c>
      <c r="B15" s="34" t="s">
        <v>285</v>
      </c>
      <c r="C15" s="36" t="s">
        <v>295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5" t="s">
        <v>286</v>
      </c>
      <c r="B17" s="34" t="s">
        <v>287</v>
      </c>
      <c r="C17" s="36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7">
        <v>0.2</v>
      </c>
      <c r="E19" s="38" t="s">
        <v>288</v>
      </c>
      <c r="AA19" s="7">
        <f>INT((AA5-AA18*100)/10)</f>
        <v>0</v>
      </c>
    </row>
    <row r="20" spans="1:27" ht="12.75" customHeight="1" x14ac:dyDescent="0.25">
      <c r="C20" s="39">
        <v>5.5E-2</v>
      </c>
      <c r="E20" s="38" t="s">
        <v>289</v>
      </c>
      <c r="AA20" s="7">
        <f>AA5-AA18*100-AA19*10</f>
        <v>0</v>
      </c>
    </row>
    <row r="21" spans="1:27" ht="12.75" customHeight="1" x14ac:dyDescent="0.25">
      <c r="C21" s="39">
        <v>0</v>
      </c>
      <c r="E21" s="38" t="s">
        <v>290</v>
      </c>
      <c r="AA21" s="7">
        <f>INT(AA6/10)</f>
        <v>0</v>
      </c>
    </row>
    <row r="22" spans="1:27" ht="12.75" customHeight="1" x14ac:dyDescent="0.25">
      <c r="C22" s="40">
        <v>0</v>
      </c>
      <c r="E22" s="38" t="s">
        <v>291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5" t="s">
        <v>272</v>
      </c>
      <c r="B24" s="34" t="s">
        <v>273</v>
      </c>
      <c r="C24" s="112"/>
      <c r="D24" s="112"/>
      <c r="E24" s="112"/>
      <c r="F24" s="112"/>
      <c r="G24" s="112"/>
      <c r="H24" s="112"/>
      <c r="I24" s="112"/>
      <c r="J24" s="112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5" t="s">
        <v>274</v>
      </c>
      <c r="B26" s="34" t="s">
        <v>275</v>
      </c>
      <c r="C26" s="112" t="s">
        <v>296</v>
      </c>
      <c r="D26" s="112"/>
      <c r="E26" s="112"/>
      <c r="F26" s="112"/>
      <c r="G26" s="112"/>
      <c r="H26" s="112"/>
      <c r="I26" s="112"/>
      <c r="J26" s="112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5" t="s">
        <v>276</v>
      </c>
      <c r="B28" s="34" t="s">
        <v>277</v>
      </c>
      <c r="C28" s="112"/>
      <c r="D28" s="112"/>
      <c r="E28" s="112"/>
      <c r="F28" s="112"/>
      <c r="G28" s="112"/>
      <c r="H28" s="112"/>
      <c r="I28" s="112"/>
      <c r="J28" s="112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297</v>
      </c>
      <c r="B1" s="7" t="s">
        <v>298</v>
      </c>
    </row>
    <row r="2" spans="1:3" x14ac:dyDescent="0.25">
      <c r="A2" s="7" t="s">
        <v>299</v>
      </c>
      <c r="B2" s="7" t="s">
        <v>300</v>
      </c>
    </row>
    <row r="3" spans="1:3" x14ac:dyDescent="0.25">
      <c r="A3" s="7" t="s">
        <v>301</v>
      </c>
      <c r="B3" s="7">
        <v>1</v>
      </c>
    </row>
    <row r="4" spans="1:3" x14ac:dyDescent="0.25">
      <c r="A4" s="7" t="s">
        <v>302</v>
      </c>
      <c r="B4" s="7">
        <v>0</v>
      </c>
    </row>
    <row r="5" spans="1:3" x14ac:dyDescent="0.25">
      <c r="A5" s="7" t="s">
        <v>303</v>
      </c>
      <c r="B5" s="7">
        <v>0</v>
      </c>
    </row>
    <row r="6" spans="1:3" x14ac:dyDescent="0.25">
      <c r="A6" s="7" t="s">
        <v>304</v>
      </c>
      <c r="B6" s="7">
        <v>1</v>
      </c>
    </row>
    <row r="7" spans="1:3" x14ac:dyDescent="0.25">
      <c r="A7" s="7" t="s">
        <v>305</v>
      </c>
      <c r="B7" s="7">
        <v>1</v>
      </c>
    </row>
    <row r="8" spans="1:3" x14ac:dyDescent="0.25">
      <c r="A8" s="7" t="s">
        <v>306</v>
      </c>
      <c r="B8" s="7">
        <v>0</v>
      </c>
    </row>
    <row r="9" spans="1:3" x14ac:dyDescent="0.25">
      <c r="A9" s="7" t="s">
        <v>307</v>
      </c>
      <c r="B9" s="7">
        <v>0</v>
      </c>
    </row>
    <row r="10" spans="1:3" x14ac:dyDescent="0.25">
      <c r="A10" s="7" t="s">
        <v>308</v>
      </c>
      <c r="C10" s="7" t="s">
        <v>309</v>
      </c>
    </row>
    <row r="11" spans="1:3" x14ac:dyDescent="0.25">
      <c r="A11" s="7" t="s">
        <v>310</v>
      </c>
      <c r="B11" s="7">
        <v>0</v>
      </c>
    </row>
    <row r="12" spans="1:3" x14ac:dyDescent="0.25">
      <c r="A12" s="7" t="s">
        <v>311</v>
      </c>
      <c r="B12" s="7" t="s">
        <v>312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3" t="s">
        <v>313</v>
      </c>
      <c r="C2" s="113"/>
      <c r="D2" s="113"/>
      <c r="E2" s="113"/>
      <c r="F2" s="113"/>
      <c r="G2" s="113"/>
      <c r="H2" s="113"/>
      <c r="I2" s="113"/>
      <c r="J2" s="113"/>
    </row>
    <row r="4" spans="1:10" ht="12.75" customHeight="1" x14ac:dyDescent="0.25">
      <c r="A4" s="35" t="s">
        <v>266</v>
      </c>
      <c r="B4" s="34" t="s">
        <v>314</v>
      </c>
      <c r="C4" s="114"/>
      <c r="D4" s="114"/>
      <c r="E4" s="114"/>
      <c r="F4" s="114"/>
      <c r="G4" s="114"/>
      <c r="H4" s="114"/>
      <c r="I4" s="114"/>
      <c r="J4" s="114"/>
    </row>
    <row r="6" spans="1:10" ht="12.75" customHeight="1" x14ac:dyDescent="0.25">
      <c r="A6" s="35" t="s">
        <v>268</v>
      </c>
      <c r="B6" s="34" t="s">
        <v>315</v>
      </c>
      <c r="C6" s="114"/>
      <c r="D6" s="114"/>
      <c r="E6" s="114"/>
      <c r="F6" s="114"/>
      <c r="G6" s="114"/>
      <c r="H6" s="114"/>
      <c r="I6" s="114"/>
      <c r="J6" s="114"/>
    </row>
    <row r="8" spans="1:10" ht="12.75" customHeight="1" x14ac:dyDescent="0.25">
      <c r="A8" s="35" t="s">
        <v>278</v>
      </c>
      <c r="B8" s="34" t="s">
        <v>316</v>
      </c>
      <c r="C8" s="114"/>
      <c r="D8" s="114"/>
      <c r="E8" s="114"/>
      <c r="F8" s="114"/>
      <c r="G8" s="114"/>
      <c r="H8" s="114"/>
      <c r="I8" s="114"/>
      <c r="J8" s="114"/>
    </row>
    <row r="10" spans="1:10" ht="12.75" customHeight="1" x14ac:dyDescent="0.25">
      <c r="A10" s="35" t="s">
        <v>280</v>
      </c>
      <c r="B10" s="34" t="s">
        <v>317</v>
      </c>
      <c r="C10" s="115"/>
      <c r="D10" s="115"/>
      <c r="E10" s="115"/>
      <c r="F10" s="115"/>
      <c r="G10" s="115"/>
      <c r="H10" s="115"/>
      <c r="I10" s="115"/>
      <c r="J10" s="115"/>
    </row>
    <row r="12" spans="1:10" ht="12.75" customHeight="1" x14ac:dyDescent="0.25">
      <c r="A12" s="35" t="s">
        <v>270</v>
      </c>
      <c r="B12" s="34" t="s">
        <v>318</v>
      </c>
      <c r="C12" s="114"/>
      <c r="D12" s="114"/>
      <c r="E12" s="114"/>
      <c r="F12" s="114"/>
      <c r="G12" s="114"/>
      <c r="H12" s="114"/>
      <c r="I12" s="114"/>
      <c r="J12" s="114"/>
    </row>
    <row r="14" spans="1:10" ht="12.75" customHeight="1" x14ac:dyDescent="0.25">
      <c r="A14" s="35" t="s">
        <v>282</v>
      </c>
      <c r="B14" s="34" t="s">
        <v>319</v>
      </c>
      <c r="C14" s="114"/>
      <c r="D14" s="114"/>
      <c r="E14" s="114"/>
      <c r="F14" s="114"/>
      <c r="G14" s="114"/>
      <c r="H14" s="114"/>
      <c r="I14" s="114"/>
      <c r="J14" s="114"/>
    </row>
    <row r="16" spans="1:10" ht="12.75" customHeight="1" x14ac:dyDescent="0.25">
      <c r="A16" s="35" t="s">
        <v>284</v>
      </c>
      <c r="B16" s="34" t="s">
        <v>320</v>
      </c>
      <c r="C16" s="114"/>
      <c r="D16" s="114"/>
      <c r="E16" s="114"/>
      <c r="F16" s="114"/>
      <c r="G16" s="114"/>
      <c r="H16" s="114"/>
      <c r="I16" s="114"/>
      <c r="J16" s="114"/>
    </row>
    <row r="18" spans="1:10" ht="12.75" customHeight="1" x14ac:dyDescent="0.25">
      <c r="A18" s="35" t="s">
        <v>286</v>
      </c>
      <c r="B18" s="34" t="s">
        <v>321</v>
      </c>
      <c r="C18" s="116"/>
      <c r="D18" s="116"/>
      <c r="E18" s="116"/>
      <c r="F18" s="116"/>
      <c r="G18" s="116"/>
      <c r="H18" s="116"/>
      <c r="I18" s="116"/>
      <c r="J18" s="116"/>
    </row>
    <row r="20" spans="1:10" ht="12.75" customHeight="1" x14ac:dyDescent="0.25">
      <c r="A20" s="35" t="s">
        <v>322</v>
      </c>
      <c r="B20" s="34" t="s">
        <v>323</v>
      </c>
      <c r="C20" s="116"/>
      <c r="D20" s="116"/>
      <c r="E20" s="116"/>
      <c r="F20" s="116"/>
      <c r="G20" s="116"/>
      <c r="H20" s="116"/>
      <c r="I20" s="116"/>
      <c r="J20" s="116"/>
    </row>
    <row r="22" spans="1:10" ht="12.75" customHeight="1" x14ac:dyDescent="0.25">
      <c r="A22" s="35" t="s">
        <v>272</v>
      </c>
      <c r="B22" s="34" t="s">
        <v>324</v>
      </c>
      <c r="C22" s="116"/>
      <c r="D22" s="116"/>
      <c r="E22" s="116"/>
      <c r="F22" s="116"/>
      <c r="G22" s="116"/>
      <c r="H22" s="116"/>
      <c r="I22" s="116"/>
      <c r="J22" s="116"/>
    </row>
    <row r="24" spans="1:10" ht="12.75" customHeight="1" x14ac:dyDescent="0.25">
      <c r="A24" s="35" t="s">
        <v>274</v>
      </c>
      <c r="B24" s="34" t="s">
        <v>325</v>
      </c>
      <c r="C24" s="114"/>
      <c r="D24" s="114"/>
      <c r="E24" s="114"/>
      <c r="F24" s="114"/>
      <c r="G24" s="114"/>
      <c r="H24" s="114"/>
      <c r="I24" s="114"/>
      <c r="J24" s="114"/>
    </row>
    <row r="28" spans="1:10" ht="60" customHeight="1" x14ac:dyDescent="0.25">
      <c r="A28" s="35" t="s">
        <v>276</v>
      </c>
      <c r="B28" s="34" t="s">
        <v>326</v>
      </c>
      <c r="C28" s="114"/>
      <c r="D28" s="114"/>
      <c r="E28" s="114"/>
      <c r="F28" s="114"/>
      <c r="G28" s="114"/>
      <c r="H28" s="114"/>
      <c r="I28" s="114"/>
      <c r="J28" s="114"/>
    </row>
  </sheetData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7" t="s">
        <v>327</v>
      </c>
      <c r="C2" s="117"/>
      <c r="D2" s="117"/>
      <c r="E2" s="117"/>
      <c r="F2" s="117"/>
    </row>
    <row r="4" spans="2:6" ht="12.75" customHeight="1" x14ac:dyDescent="0.25">
      <c r="B4" s="41" t="s">
        <v>328</v>
      </c>
      <c r="C4" s="41" t="s">
        <v>329</v>
      </c>
      <c r="D4" s="41" t="s">
        <v>330</v>
      </c>
      <c r="E4" s="41" t="s">
        <v>331</v>
      </c>
      <c r="F4" s="41" t="s">
        <v>332</v>
      </c>
    </row>
    <row r="6" spans="2:6" ht="12.75" customHeight="1" x14ac:dyDescent="0.25">
      <c r="B6" s="42"/>
      <c r="C6" s="43"/>
      <c r="D6" s="44"/>
      <c r="E6" s="45"/>
      <c r="F6" s="46" t="str">
        <f>IF(AND(E6= "",D6= ""), "", ROUND(ROUND(E6, 2) * ROUND(D6, 3), 2))</f>
        <v/>
      </c>
    </row>
    <row r="8" spans="2:6" ht="12.75" customHeight="1" x14ac:dyDescent="0.25">
      <c r="B8" s="42"/>
      <c r="C8" s="43"/>
      <c r="D8" s="44"/>
      <c r="E8" s="45"/>
      <c r="F8" s="46" t="str">
        <f>IF(AND(E8= "",D8= ""), "", ROUND(ROUND(E8, 2) * ROUND(D8, 3), 2))</f>
        <v/>
      </c>
    </row>
    <row r="10" spans="2:6" ht="12.75" customHeight="1" x14ac:dyDescent="0.25">
      <c r="B10" s="42"/>
      <c r="C10" s="43"/>
      <c r="D10" s="44"/>
      <c r="E10" s="45"/>
      <c r="F10" s="46" t="str">
        <f>IF(AND(E10= "",D10= ""), "", ROUND(ROUND(E10, 2) * ROUND(D10, 3), 2))</f>
        <v/>
      </c>
    </row>
    <row r="12" spans="2:6" ht="12.75" customHeight="1" x14ac:dyDescent="0.25">
      <c r="B12" s="42"/>
      <c r="C12" s="43"/>
      <c r="D12" s="44"/>
      <c r="E12" s="45"/>
      <c r="F12" s="46" t="str">
        <f>IF(AND(E12= "",D12= ""), "", ROUND(ROUND(E12, 2) * ROUND(D12, 3), 2))</f>
        <v/>
      </c>
    </row>
    <row r="14" spans="2:6" ht="12.75" customHeight="1" x14ac:dyDescent="0.25">
      <c r="B14" s="42"/>
      <c r="C14" s="43"/>
      <c r="D14" s="44"/>
      <c r="E14" s="45"/>
      <c r="F14" s="46" t="str">
        <f>IF(AND(E14= "",D14= ""), "", ROUND(ROUND(E14, 2) * ROUND(D14, 3), 2))</f>
        <v/>
      </c>
    </row>
    <row r="16" spans="2:6" ht="12.75" customHeight="1" x14ac:dyDescent="0.25">
      <c r="B16" s="42"/>
      <c r="C16" s="43"/>
      <c r="D16" s="44"/>
      <c r="E16" s="45"/>
      <c r="F16" s="46" t="str">
        <f>IF(AND(E16= "",D16= ""), "", ROUND(ROUND(E16, 2) * ROUND(D16, 3), 2))</f>
        <v/>
      </c>
    </row>
    <row r="18" spans="2:6" ht="12.75" customHeight="1" x14ac:dyDescent="0.25">
      <c r="B18" s="42"/>
      <c r="C18" s="43"/>
      <c r="D18" s="44"/>
      <c r="E18" s="45"/>
      <c r="F18" s="46" t="str">
        <f>IF(AND(E18= "",D18= ""), "", ROUND(ROUND(E18, 2) * ROUND(D18, 3), 2))</f>
        <v/>
      </c>
    </row>
    <row r="20" spans="2:6" ht="12.75" customHeight="1" x14ac:dyDescent="0.25">
      <c r="B20" s="42"/>
      <c r="C20" s="43"/>
      <c r="D20" s="44"/>
      <c r="E20" s="45"/>
      <c r="F20" s="46" t="str">
        <f>IF(AND(E20= "",D20= ""), "", ROUND(ROUND(E20, 2) * ROUND(D20, 3), 2))</f>
        <v/>
      </c>
    </row>
    <row r="22" spans="2:6" ht="12.75" customHeight="1" x14ac:dyDescent="0.25">
      <c r="B22" s="42"/>
      <c r="C22" s="43"/>
      <c r="D22" s="44"/>
      <c r="E22" s="45"/>
      <c r="F22" s="46" t="str">
        <f>IF(AND(E22= "",D22= ""), "", ROUND(ROUND(E22, 2) * ROUND(D22, 3), 2))</f>
        <v/>
      </c>
    </row>
    <row r="24" spans="2:6" ht="12.75" customHeight="1" x14ac:dyDescent="0.25">
      <c r="B24" s="42"/>
      <c r="C24" s="43"/>
      <c r="D24" s="44"/>
      <c r="E24" s="45"/>
      <c r="F24" s="46" t="str">
        <f>IF(AND(E24= "",D24= ""), "", ROUND(ROUND(E24, 2) * ROUND(D24, 3), 2))</f>
        <v/>
      </c>
    </row>
    <row r="26" spans="2:6" ht="12.75" customHeight="1" x14ac:dyDescent="0.25">
      <c r="B26" s="42"/>
      <c r="C26" s="43"/>
      <c r="D26" s="44"/>
      <c r="E26" s="45"/>
      <c r="F26" s="46" t="str">
        <f>IF(AND(E26= "",D26= ""), "", ROUND(ROUND(E26, 2) * ROUND(D26, 3), 2))</f>
        <v/>
      </c>
    </row>
    <row r="28" spans="2:6" ht="12.75" customHeight="1" x14ac:dyDescent="0.25">
      <c r="B28" s="42"/>
      <c r="C28" s="43"/>
      <c r="D28" s="44"/>
      <c r="E28" s="45"/>
      <c r="F28" s="46" t="str">
        <f>IF(AND(E28= "",D28= ""), "", ROUND(ROUND(E28, 2) * ROUND(D28, 3), 2))</f>
        <v/>
      </c>
    </row>
    <row r="30" spans="2:6" ht="12.75" customHeight="1" x14ac:dyDescent="0.25">
      <c r="B30" s="42"/>
      <c r="C30" s="43"/>
      <c r="D30" s="44"/>
      <c r="E30" s="45"/>
      <c r="F30" s="46" t="str">
        <f>IF(AND(E30= "",D30= ""), "", ROUND(ROUND(E30, 2) * ROUND(D30, 3), 2))</f>
        <v/>
      </c>
    </row>
    <row r="32" spans="2:6" ht="12.75" customHeight="1" x14ac:dyDescent="0.25">
      <c r="B32" s="42"/>
      <c r="C32" s="43"/>
      <c r="D32" s="44"/>
      <c r="E32" s="45"/>
      <c r="F32" s="46" t="str">
        <f>IF(AND(E32= "",D32= ""), "", ROUND(ROUND(E32, 2) * ROUND(D32, 3), 2))</f>
        <v/>
      </c>
    </row>
    <row r="34" spans="2:6" ht="12.75" customHeight="1" x14ac:dyDescent="0.25">
      <c r="B34" s="42"/>
      <c r="C34" s="43"/>
      <c r="D34" s="44"/>
      <c r="E34" s="45"/>
      <c r="F34" s="46" t="str">
        <f>IF(AND(E34= "",D34= ""), "", ROUND(ROUND(E34, 2) * ROUND(D34, 3), 2))</f>
        <v/>
      </c>
    </row>
    <row r="36" spans="2:6" ht="12.75" customHeight="1" x14ac:dyDescent="0.25">
      <c r="B36" s="42"/>
      <c r="C36" s="43"/>
      <c r="D36" s="44"/>
      <c r="E36" s="45"/>
      <c r="F36" s="46" t="str">
        <f>IF(AND(E36= "",D36= ""), "", ROUND(ROUND(E36, 2) * ROUND(D36, 3), 2))</f>
        <v/>
      </c>
    </row>
    <row r="38" spans="2:6" ht="12.75" customHeight="1" x14ac:dyDescent="0.25">
      <c r="B38" s="42"/>
      <c r="C38" s="43"/>
      <c r="D38" s="44"/>
      <c r="E38" s="45"/>
      <c r="F38" s="46" t="str">
        <f>IF(AND(E38= "",D38= ""), "", ROUND(ROUND(E38, 2) * ROUND(D38, 3), 2))</f>
        <v/>
      </c>
    </row>
    <row r="40" spans="2:6" ht="12.75" customHeight="1" x14ac:dyDescent="0.25">
      <c r="B40" s="42"/>
      <c r="C40" s="43"/>
      <c r="D40" s="44"/>
      <c r="E40" s="45"/>
      <c r="F40" s="46" t="str">
        <f>IF(AND(E40= "",D40= ""), "", ROUND(ROUND(E40, 2) * ROUND(D40, 3), 2))</f>
        <v/>
      </c>
    </row>
    <row r="42" spans="2:6" ht="12.75" customHeight="1" x14ac:dyDescent="0.25">
      <c r="B42" s="42"/>
      <c r="C42" s="43"/>
      <c r="D42" s="44"/>
      <c r="E42" s="45"/>
      <c r="F42" s="46" t="str">
        <f>IF(AND(E42= "",D42= ""), "", ROUND(ROUND(E42, 2) * ROUND(D42, 3), 2))</f>
        <v/>
      </c>
    </row>
    <row r="44" spans="2:6" ht="12.75" customHeight="1" x14ac:dyDescent="0.25">
      <c r="B44" s="42"/>
      <c r="C44" s="43"/>
      <c r="D44" s="44"/>
      <c r="E44" s="45"/>
      <c r="F44" s="46" t="str">
        <f>IF(AND(E44= "",D44= ""), "", ROUND(ROUND(E44, 2) * ROUND(D44, 3), 2))</f>
        <v/>
      </c>
    </row>
    <row r="46" spans="2:6" ht="12.75" customHeight="1" x14ac:dyDescent="0.25">
      <c r="B46" s="42"/>
      <c r="C46" s="43"/>
      <c r="D46" s="44"/>
      <c r="E46" s="45"/>
      <c r="F46" s="46" t="str">
        <f>IF(AND(E46= "",D46= ""), "", ROUND(ROUND(E46, 2) * ROUND(D46, 3), 2))</f>
        <v/>
      </c>
    </row>
    <row r="48" spans="2:6" ht="12.75" customHeight="1" x14ac:dyDescent="0.25">
      <c r="B48" s="42"/>
      <c r="C48" s="43"/>
      <c r="D48" s="44"/>
      <c r="E48" s="45"/>
      <c r="F48" s="46" t="str">
        <f>IF(AND(E48= "",D48= ""), "", ROUND(ROUND(E48, 2) * ROUND(D48, 3), 2))</f>
        <v/>
      </c>
    </row>
    <row r="50" spans="2:6" ht="12.75" customHeight="1" x14ac:dyDescent="0.25">
      <c r="B50" s="42"/>
      <c r="C50" s="43"/>
      <c r="D50" s="44"/>
      <c r="E50" s="45"/>
      <c r="F50" s="46" t="str">
        <f>IF(AND(E50= "",D50= ""), "", ROUND(ROUND(E50, 2) * ROUND(D50, 3), 2))</f>
        <v/>
      </c>
    </row>
    <row r="52" spans="2:6" ht="12.75" customHeight="1" x14ac:dyDescent="0.25">
      <c r="B52" s="42"/>
      <c r="C52" s="43"/>
      <c r="D52" s="44"/>
      <c r="E52" s="45"/>
      <c r="F52" s="46" t="str">
        <f>IF(AND(E52= "",D52= ""), "", ROUND(ROUND(E52, 2) * ROUND(D52, 3), 2))</f>
        <v/>
      </c>
    </row>
    <row r="54" spans="2:6" ht="12.75" customHeight="1" x14ac:dyDescent="0.25">
      <c r="B54" s="42"/>
      <c r="C54" s="43"/>
      <c r="D54" s="44"/>
      <c r="E54" s="45"/>
      <c r="F54" s="46" t="str">
        <f>IF(AND(E54= "",D54= ""), "", ROUND(ROUND(E54, 2) * ROUND(D54, 3), 2))</f>
        <v/>
      </c>
    </row>
  </sheetData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AO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AO!Impression_des_titres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Axelle LOTZ</dc:creator>
  <cp:lastModifiedBy>Axelle LOTZ</cp:lastModifiedBy>
  <dcterms:created xsi:type="dcterms:W3CDTF">2024-11-29T14:41:16Z</dcterms:created>
  <dcterms:modified xsi:type="dcterms:W3CDTF">2024-11-29T14:42:02Z</dcterms:modified>
</cp:coreProperties>
</file>