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33\Public\Energie R bet\ETUDES\AF2485_AUD_SECR_34_02_CENTRE DE DEMINAGE MTP\05-Pour diffusion\06-DCE IND B\DPGF\"/>
    </mc:Choice>
  </mc:AlternateContent>
  <xr:revisionPtr revIDLastSave="0" documentId="13_ncr:1_{E1A902A9-EF92-4CFC-A494-7754F4805B36}" xr6:coauthVersionLast="36" xr6:coauthVersionMax="36" xr10:uidLastSave="{00000000-0000-0000-0000-000000000000}"/>
  <bookViews>
    <workbookView xWindow="240" yWindow="15" windowWidth="16095" windowHeight="9660" activeTab="1" xr2:uid="{00000000-000D-0000-FFFF-FFFF00000000}"/>
  </bookViews>
  <sheets>
    <sheet name="Page de garde" sheetId="1" r:id="rId1"/>
    <sheet name="AO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AO!$1:$3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243" i="2"/>
  <c r="F234" i="2"/>
  <c r="J227" i="2"/>
  <c r="F233" i="2" s="1"/>
  <c r="F235" i="2" s="1"/>
  <c r="J213" i="2"/>
  <c r="J200" i="2"/>
  <c r="J189" i="2"/>
  <c r="J180" i="2"/>
  <c r="J174" i="2"/>
  <c r="J169" i="2"/>
  <c r="J162" i="2"/>
  <c r="J148" i="2"/>
  <c r="J136" i="2"/>
  <c r="J127" i="2"/>
  <c r="J114" i="2"/>
  <c r="J102" i="2"/>
  <c r="J81" i="2"/>
  <c r="F223" i="2" s="1"/>
  <c r="J67" i="2"/>
  <c r="J52" i="2"/>
  <c r="F249" i="2" s="1"/>
  <c r="F251" i="2" s="1"/>
  <c r="AA1" i="3" s="1"/>
  <c r="J47" i="2"/>
  <c r="J44" i="2"/>
  <c r="J35" i="2"/>
  <c r="J32" i="2"/>
  <c r="J29" i="2"/>
  <c r="J26" i="2"/>
  <c r="F250" i="2" s="1"/>
  <c r="F19" i="2"/>
  <c r="F18" i="2"/>
  <c r="F17" i="2"/>
  <c r="G84" i="1"/>
  <c r="G82" i="1"/>
  <c r="G80" i="1"/>
  <c r="G78" i="1"/>
  <c r="E70" i="1"/>
  <c r="E63" i="1"/>
  <c r="E60" i="1"/>
  <c r="E20" i="1"/>
  <c r="E11" i="1"/>
  <c r="AA3" i="3" l="1"/>
  <c r="AA33" i="3"/>
  <c r="AA37" i="3"/>
  <c r="AA4" i="3"/>
  <c r="F59" i="2"/>
  <c r="F61" i="2" s="1"/>
  <c r="F60" i="2"/>
  <c r="F244" i="2"/>
  <c r="F245" i="2"/>
  <c r="F246" i="2"/>
  <c r="F224" i="2"/>
  <c r="F225" i="2" s="1"/>
  <c r="AA15" i="3" l="1"/>
  <c r="AA9" i="3"/>
  <c r="AA32" i="3"/>
  <c r="AA16" i="3"/>
  <c r="AA5" i="3"/>
  <c r="AA6" i="3"/>
  <c r="AA27" i="3"/>
  <c r="AA12" i="3"/>
  <c r="AA13" i="3"/>
  <c r="AA42" i="3"/>
  <c r="AA21" i="3" l="1"/>
  <c r="AA38" i="3"/>
  <c r="AA11" i="3"/>
  <c r="AA22" i="3"/>
  <c r="AA41" i="3"/>
  <c r="AA24" i="3"/>
  <c r="AA23" i="3"/>
  <c r="AA14" i="3"/>
  <c r="AA73" i="3" s="1"/>
  <c r="AA18" i="3"/>
  <c r="AA10" i="3" s="1"/>
  <c r="AA94" i="3"/>
  <c r="AA90" i="3" s="1"/>
  <c r="AA86" i="3" s="1"/>
  <c r="AA81" i="3" s="1"/>
  <c r="AA74" i="3" s="1"/>
  <c r="AA66" i="3" s="1"/>
  <c r="AA58" i="3" s="1"/>
  <c r="AA48" i="3" s="1"/>
  <c r="AA17" i="3"/>
  <c r="AA75" i="3" s="1"/>
  <c r="AA67" i="3" s="1"/>
  <c r="AA59" i="3" s="1"/>
  <c r="AA49" i="3" s="1"/>
  <c r="AA31" i="3" s="1"/>
  <c r="AA47" i="3"/>
  <c r="AA7" i="3"/>
  <c r="AA93" i="3" s="1"/>
  <c r="AA89" i="3" s="1"/>
  <c r="AA25" i="3" s="1"/>
  <c r="AA46" i="3"/>
  <c r="AA29" i="3"/>
  <c r="AA28" i="3"/>
  <c r="AA65" i="3" l="1"/>
  <c r="AA51" i="3"/>
  <c r="AA82" i="3"/>
  <c r="AA57" i="3"/>
  <c r="AA45" i="3" s="1"/>
  <c r="AA26" i="3" s="1"/>
  <c r="AA85" i="3"/>
  <c r="AA80" i="3" s="1"/>
  <c r="AA72" i="3" s="1"/>
  <c r="AA64" i="3" s="1"/>
  <c r="AA56" i="3" s="1"/>
  <c r="AA44" i="3" s="1"/>
  <c r="AA43" i="3"/>
  <c r="AA30" i="3"/>
  <c r="AA63" i="3"/>
  <c r="AA55" i="3" s="1"/>
  <c r="AA40" i="3" s="1"/>
  <c r="AA88" i="3"/>
  <c r="AA84" i="3" s="1"/>
  <c r="AA78" i="3" s="1"/>
  <c r="AA70" i="3" s="1"/>
  <c r="AA62" i="3" s="1"/>
  <c r="AA54" i="3" s="1"/>
  <c r="AA34" i="3"/>
  <c r="AA50" i="3"/>
  <c r="AA19" i="3"/>
  <c r="AA96" i="3"/>
  <c r="AA71" i="3"/>
  <c r="AA92" i="3"/>
  <c r="AA39" i="3" s="1"/>
  <c r="AA79" i="3"/>
  <c r="AA95" i="3" l="1"/>
  <c r="AA91" i="3"/>
  <c r="AA87" i="3" s="1"/>
  <c r="AA83" i="3" s="1"/>
  <c r="AA76" i="3" s="1"/>
  <c r="AA68" i="3" s="1"/>
  <c r="AA60" i="3" s="1"/>
  <c r="AA52" i="3" s="1"/>
  <c r="AA20" i="3"/>
  <c r="AA69" i="3" s="1"/>
  <c r="AA61" i="3" s="1"/>
  <c r="AA53" i="3" s="1"/>
  <c r="AA36" i="3" s="1"/>
  <c r="AA77" i="3" l="1"/>
  <c r="AA35" i="3"/>
  <c r="AA98" i="3" s="1"/>
  <c r="AA2" i="3" s="1"/>
  <c r="C25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32" authorId="0" shapeId="0" xr:uid="{00000000-0006-0000-0100-000001000000}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<sst xmlns="http://schemas.openxmlformats.org/spreadsheetml/2006/main" count="444" uniqueCount="248">
  <si>
    <t>Dossier</t>
  </si>
  <si>
    <t>Date</t>
  </si>
  <si>
    <t>Phase</t>
  </si>
  <si>
    <t>Indice</t>
  </si>
  <si>
    <t>MAITRE D'OUVRAGE
Sécurité civile et gestion des crises
189 route des 3 Lucs
13011 Marseille</t>
  </si>
  <si>
    <t>BUREAU D'ETUDES : 
    ENERGIE R BET
    7 Rue Augustin Thierry
    66000 PERPIGNAN
    Tél : 04 68 73 85 67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</si>
  <si>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</si>
  <si>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</si>
  <si>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</si>
  <si>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</si>
  <si>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</si>
  <si>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</si>
  <si>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</si>
  <si>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</si>
  <si>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</si>
  <si>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</si>
  <si>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</si>
  <si>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</si>
  <si>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</si>
  <si>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</si>
  <si>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</si>
  <si>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</si>
  <si>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</si>
  <si>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</si>
  <si>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</si>
  <si>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</si>
  <si>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</si>
  <si>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</si>
  <si>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</si>
  <si>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PSE</t>
  </si>
  <si>
    <t>Numéro
 PSE</t>
  </si>
  <si>
    <t>Taux TVA</t>
  </si>
  <si>
    <t>Marque</t>
  </si>
  <si>
    <t>Référence</t>
  </si>
  <si>
    <t>Commentaire</t>
  </si>
  <si>
    <t>Localisation</t>
  </si>
  <si>
    <t>Lot n°03</t>
  </si>
  <si>
    <t>RAVALEMENT ITE</t>
  </si>
  <si>
    <t>03.1</t>
  </si>
  <si>
    <t>PRESCRIPTIONS PARTICULIERES</t>
  </si>
  <si>
    <t>4.&amp;</t>
  </si>
  <si>
    <t>3.&amp;</t>
  </si>
  <si>
    <t>Total H.T. :</t>
  </si>
  <si>
    <t>Total T.V.A. (20%) :</t>
  </si>
  <si>
    <t>Total T.T.C. :</t>
  </si>
  <si>
    <t>03.2</t>
  </si>
  <si>
    <t>COUT GENERAUX</t>
  </si>
  <si>
    <t>03.2.1</t>
  </si>
  <si>
    <t>Installation de chantier</t>
  </si>
  <si>
    <t>4.T</t>
  </si>
  <si>
    <t>03.2.1.1</t>
  </si>
  <si>
    <t>Panneau de chantier</t>
  </si>
  <si>
    <t>9.T</t>
  </si>
  <si>
    <t>9.&amp;</t>
  </si>
  <si>
    <t>03.2.1.2</t>
  </si>
  <si>
    <t>Branchements AEP, Electricité, Télécom, EU, EP</t>
  </si>
  <si>
    <t>03.2.1.3</t>
  </si>
  <si>
    <t>Eclairage de chantier au lot ELECTRICITE</t>
  </si>
  <si>
    <t>03.2.1.4</t>
  </si>
  <si>
    <t>Baraquements de chantier</t>
  </si>
  <si>
    <t>Mois</t>
  </si>
  <si>
    <t>9.U.IMAGE</t>
  </si>
  <si>
    <t>03.2.1.5</t>
  </si>
  <si>
    <t xml:space="preserve">Aires de stockage </t>
  </si>
  <si>
    <t>03.2.1.6</t>
  </si>
  <si>
    <t>Signalisation - Accès</t>
  </si>
  <si>
    <t>FT</t>
  </si>
  <si>
    <t>03.2.2</t>
  </si>
  <si>
    <t>Constat d'huissier</t>
  </si>
  <si>
    <t>03.2.2.1</t>
  </si>
  <si>
    <t>03.3</t>
  </si>
  <si>
    <t>Travaux de façade</t>
  </si>
  <si>
    <t>3.T</t>
  </si>
  <si>
    <t>03.3.1</t>
  </si>
  <si>
    <t xml:space="preserve">Echafaudage </t>
  </si>
  <si>
    <t>03.3.1.1</t>
  </si>
  <si>
    <t>Echafaudage</t>
  </si>
  <si>
    <t>9.L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</si>
  <si>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Ensemble de la façade</t>
    </r>
  </si>
  <si>
    <t>9.M.Z</t>
  </si>
  <si>
    <t>03.3.2</t>
  </si>
  <si>
    <t>Enduits</t>
  </si>
  <si>
    <t>03.3.2.1</t>
  </si>
  <si>
    <t>Enduits sur façade existante</t>
  </si>
  <si>
    <t>03.3.2.1.1</t>
  </si>
  <si>
    <t>Revêtements Plastiques Epais</t>
  </si>
  <si>
    <t>6.T</t>
  </si>
  <si>
    <t>03.3.2.1.1.1</t>
  </si>
  <si>
    <t>RPE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</si>
  <si>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Suivant plan de repérage des traitements de façade bat A et B</t>
    </r>
  </si>
  <si>
    <t>6.&amp;</t>
  </si>
  <si>
    <t>5.&amp;</t>
  </si>
  <si>
    <t>03.3.2.2</t>
  </si>
  <si>
    <t>Enduits sur ITE</t>
  </si>
  <si>
    <t>5.T</t>
  </si>
  <si>
    <t>03.3.2.2.1</t>
  </si>
  <si>
    <t>Isolation</t>
  </si>
  <si>
    <t>03.3.2.2.1.1</t>
  </si>
  <si>
    <t>Isolation thermique en polystyrène expansé 120mm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</si>
  <si>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En façade, au niveau des allèges en décaissé (petits carreaux de faïence)</t>
    </r>
  </si>
  <si>
    <t>03.3.2.2.1.2</t>
  </si>
  <si>
    <t>Isolation thermique en polystyrène expansé 120 mm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</si>
  <si>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Sur l'ensemble des façades des deux bâtiments (sauf au niveau des portes de garage du Bâtiment A) et suivant plan de repérage des traitements de façade</t>
    </r>
  </si>
  <si>
    <t>03.3.2.2.2</t>
  </si>
  <si>
    <t>Revêtements Minéraux Epais</t>
  </si>
  <si>
    <t>03.3.2.2.2.1</t>
  </si>
  <si>
    <t>Revêtement minéral épais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</si>
  <si>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Sur l'ensemble des façades des deux bâtiments, l'enduit se retournera en tableaux, et suivant plan de repérage des traitements de façade</t>
    </r>
  </si>
  <si>
    <t>03.3.2.2.3</t>
  </si>
  <si>
    <t>Accessoires</t>
  </si>
  <si>
    <t>03.3.2.2.3.1</t>
  </si>
  <si>
    <t>Traitement des points singuliers</t>
  </si>
  <si>
    <t>Ens</t>
  </si>
  <si>
    <t>03.3.3</t>
  </si>
  <si>
    <t>Peintures et autres ouvrages</t>
  </si>
  <si>
    <t>03.3.3.1</t>
  </si>
  <si>
    <t>Peinture sur ouvrages extérieurs existants</t>
  </si>
  <si>
    <t>03.3.3.1.1</t>
  </si>
  <si>
    <t>Eléments béton</t>
  </si>
  <si>
    <t>03.3.3.1.1.1</t>
  </si>
  <si>
    <t>Peinture pliolite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</si>
  <si>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Appuis béton, casquettes, sous face loggias des deux bâtiments</t>
    </r>
  </si>
  <si>
    <t>03.3.3.1.2</t>
  </si>
  <si>
    <t>Ouvrage métallique</t>
  </si>
  <si>
    <t>03.3.3.1.2.1</t>
  </si>
  <si>
    <t>Peinture sur ouvrages métalliques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</si>
  <si>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Sur grilles de défenses et porte métallique chaufferie</t>
    </r>
  </si>
  <si>
    <t>03.3.3.2</t>
  </si>
  <si>
    <t>Gestion des EP</t>
  </si>
  <si>
    <t>03.3.3.2.1</t>
  </si>
  <si>
    <t>Gouttières PVC</t>
  </si>
  <si>
    <t>ML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</si>
  <si>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En façade suivant plan, bâtiment A et B</t>
    </r>
  </si>
  <si>
    <t>03.3.3.2.2</t>
  </si>
  <si>
    <t>Dépose descentes EP</t>
  </si>
  <si>
    <t>Ml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</si>
  <si>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Bâtiment B seulement,  (dépose du Bâtiment A par le lot décontamination)</t>
    </r>
  </si>
  <si>
    <t>03.3.3.2.3</t>
  </si>
  <si>
    <t>Descentes d’eaux pluviales en P.V.C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</si>
  <si>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En façade suivant plan bat A et B</t>
    </r>
  </si>
  <si>
    <t>03.3.3.3</t>
  </si>
  <si>
    <t>Ouvrage divers</t>
  </si>
  <si>
    <t>03.3.3.3.1</t>
  </si>
  <si>
    <t>Bavettes</t>
  </si>
  <si>
    <t>03.3.3.3.1.1</t>
  </si>
  <si>
    <t>Bavette métallique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</si>
  <si>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Au droit de chaque menuiseries en façade recevant l'ITE</t>
    </r>
  </si>
  <si>
    <t>03.3.3.3.2</t>
  </si>
  <si>
    <t>Couvertines</t>
  </si>
  <si>
    <t>03.3.3.3.2.1</t>
  </si>
  <si>
    <t>Couvertine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</si>
  <si>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En façade au droit des arases rampantes sur pignons,en protection de l'ITE</t>
    </r>
  </si>
  <si>
    <t>03.3.3.3.3</t>
  </si>
  <si>
    <t>Baguettes d'angle</t>
  </si>
  <si>
    <t>03.3.3.3.3.1</t>
  </si>
  <si>
    <t>8.T</t>
  </si>
  <si>
    <t>8.&amp;</t>
  </si>
  <si>
    <t>03.3.3.3.4</t>
  </si>
  <si>
    <t>Capotage</t>
  </si>
  <si>
    <t>03.3.3.3.4.1</t>
  </si>
  <si>
    <t>Capotage métallique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</si>
  <si>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Sur bâtiment A, en façade.</t>
    </r>
  </si>
  <si>
    <t>03.4</t>
  </si>
  <si>
    <t>Déchets</t>
  </si>
  <si>
    <t>03.4.1</t>
  </si>
  <si>
    <t>Gestions des déchets</t>
  </si>
  <si>
    <t>03.5</t>
  </si>
  <si>
    <t>Compte prorata</t>
  </si>
  <si>
    <t>RECAPITULATIF
Lot n°03 RAVALEMENT ITE</t>
  </si>
  <si>
    <t>RECAPITULATIF DES CHAPITRES</t>
  </si>
  <si>
    <t>03.1 - PRESCRIPTIONS PARTICULIERES</t>
  </si>
  <si>
    <t>03.2 - COUT GENERAUX</t>
  </si>
  <si>
    <t>03.3 - Travaux de façade</t>
  </si>
  <si>
    <t>03.4 - Déchets</t>
  </si>
  <si>
    <t>Total du lot RAVALEMENT ITE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</si>
  <si>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</si>
  <si>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</si>
  <si>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</si>
  <si>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</si>
  <si>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</si>
  <si>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</si>
  <si>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</si>
  <si>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</si>
  <si>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</si>
  <si>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</si>
  <si>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</si>
  <si>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</si>
  <si>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</si>
  <si>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</si>
  <si>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</si>
  <si>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</si>
  <si>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</si>
  <si>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</si>
  <si>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</si>
  <si>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</si>
  <si>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</si>
  <si>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</si>
  <si>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</si>
  <si>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</si>
  <si>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</si>
  <si>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</si>
  <si>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</si>
  <si>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</si>
  <si>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</si>
  <si>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</si>
  <si>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</si>
  <si>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</si>
  <si>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</si>
  <si>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AF2485-CENTRE DE DEMINAGE-MONTPELLIER</t>
  </si>
  <si>
    <t>AF2485</t>
  </si>
  <si>
    <t>DCE</t>
  </si>
  <si>
    <t xml:space="preserve"> </t>
  </si>
  <si>
    <t>VERSION</t>
  </si>
  <si>
    <t>4.00</t>
  </si>
  <si>
    <t>TYPEDOC</t>
  </si>
  <si>
    <t>AO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</si>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</sst>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#,##0.000"/>
    <numFmt numFmtId="166" formatCode="00000"/>
    <numFmt numFmtId="167" formatCode="0#&quot; &quot;##&quot; &quot;##&quot; &quot;##&quot; &quot;##"/>
  </numFmts>
  <fonts count="1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  <font>
      <i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3" fontId="11" fillId="0" borderId="9" xfId="0" applyNumberFormat="1" applyFont="1" applyBorder="1" applyAlignment="1">
      <alignment horizontal="right" vertical="top" wrapText="1"/>
    </xf>
    <xf numFmtId="4" fontId="11" fillId="0" borderId="9" xfId="0" applyNumberFormat="1" applyFont="1" applyBorder="1" applyAlignment="1">
      <alignment vertical="top" wrapText="1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165" fontId="11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/>
    </xf>
    <xf numFmtId="4" fontId="11" fillId="0" borderId="9" xfId="0" applyNumberFormat="1" applyFont="1" applyBorder="1" applyAlignment="1">
      <alignment horizontal="right" vertical="top" wrapText="1"/>
    </xf>
    <xf numFmtId="0" fontId="12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3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24" xfId="0" applyFont="1" applyBorder="1" applyAlignment="1" applyProtection="1">
      <alignment horizontal="left" vertical="top" wrapText="1"/>
      <protection locked="0"/>
    </xf>
    <xf numFmtId="0" fontId="6" fillId="0" borderId="24" xfId="0" applyFont="1" applyBorder="1" applyAlignment="1" applyProtection="1">
      <alignment horizontal="center" vertical="top" wrapText="1"/>
      <protection locked="0"/>
    </xf>
    <xf numFmtId="165" fontId="6" fillId="0" borderId="24" xfId="0" applyNumberFormat="1" applyFont="1" applyBorder="1" applyAlignment="1" applyProtection="1">
      <alignment horizontal="right" vertical="top" wrapText="1"/>
      <protection locked="0"/>
    </xf>
    <xf numFmtId="164" fontId="6" fillId="0" borderId="24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22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8" fillId="0" borderId="17" xfId="0" applyFont="1" applyBorder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8" xfId="0" applyNumberFormat="1" applyFont="1" applyBorder="1" applyAlignment="1">
      <alignment vertical="top" wrapText="1"/>
    </xf>
    <xf numFmtId="0" fontId="8" fillId="0" borderId="1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164" fontId="8" fillId="0" borderId="20" xfId="0" applyNumberFormat="1" applyFont="1" applyBorder="1" applyAlignment="1">
      <alignment vertical="top" wrapText="1"/>
    </xf>
    <xf numFmtId="164" fontId="1" fillId="0" borderId="20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164" fontId="8" fillId="0" borderId="0" xfId="0" applyNumberFormat="1" applyFont="1" applyAlignment="1">
      <alignment horizontal="right" vertical="top" wrapText="1"/>
    </xf>
    <xf numFmtId="164" fontId="8" fillId="0" borderId="5" xfId="0" applyNumberFormat="1" applyFont="1" applyBorder="1" applyAlignment="1">
      <alignment horizontal="right" vertical="top" wrapText="1"/>
    </xf>
    <xf numFmtId="0" fontId="8" fillId="0" borderId="4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164" fontId="8" fillId="0" borderId="7" xfId="0" applyNumberFormat="1" applyFont="1" applyBorder="1" applyAlignment="1">
      <alignment horizontal="right" vertical="top" wrapText="1"/>
    </xf>
    <xf numFmtId="164" fontId="8" fillId="0" borderId="8" xfId="0" applyNumberFormat="1" applyFont="1" applyBorder="1" applyAlignment="1">
      <alignment horizontal="right" vertical="top" wrapText="1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8" fillId="0" borderId="2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right" vertical="top" wrapText="1"/>
    </xf>
    <xf numFmtId="0" fontId="8" fillId="0" borderId="1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167" fontId="6" fillId="0" borderId="24" xfId="0" applyNumberFormat="1" applyFont="1" applyBorder="1" applyAlignment="1" applyProtection="1">
      <alignment vertical="top" wrapText="1"/>
      <protection locked="0"/>
    </xf>
    <xf numFmtId="0" fontId="6" fillId="0" borderId="24" xfId="0" applyFont="1" applyBorder="1" applyAlignment="1" applyProtection="1">
      <alignment vertical="top" wrapText="1"/>
      <protection locked="0"/>
    </xf>
    <xf numFmtId="0" fontId="8" fillId="0" borderId="0" xfId="0" applyFont="1" applyAlignment="1">
      <alignment horizontal="center" vertical="top" wrapText="1"/>
    </xf>
    <xf numFmtId="166" fontId="6" fillId="0" borderId="24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442913</xdr:colOff>
      <xdr:row>27</xdr:row>
      <xdr:rowOff>0</xdr:rowOff>
    </xdr:from>
    <xdr:to>
      <xdr:col>7</xdr:col>
      <xdr:colOff>523384</xdr:colOff>
      <xdr:row>44</xdr:row>
      <xdr:rowOff>114043</xdr:rowOff>
    </xdr:to>
    <xdr:pic>
      <xdr:nvPicPr>
        <xdr:cNvPr id="2" name="Picture 1" descr="{6a5c841e-b298-4cb4-9dfc-aed90b6029c5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67088" y="3086100"/>
          <a:ext cx="2728421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50</xdr:row>
      <xdr:rowOff>66675</xdr:rowOff>
    </xdr:from>
    <xdr:to>
      <xdr:col>4</xdr:col>
      <xdr:colOff>922337</xdr:colOff>
      <xdr:row>53</xdr:row>
      <xdr:rowOff>45876</xdr:rowOff>
    </xdr:to>
    <xdr:pic>
      <xdr:nvPicPr>
        <xdr:cNvPr id="3" name="Picture 2" descr="{6940ce9c-cce2-416b-88a7-bf8fe2aa336d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7513" y="5781675"/>
          <a:ext cx="889000" cy="322101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77</xdr:row>
      <xdr:rowOff>100013</xdr:rowOff>
    </xdr:from>
    <xdr:to>
      <xdr:col>1</xdr:col>
      <xdr:colOff>641350</xdr:colOff>
      <xdr:row>83</xdr:row>
      <xdr:rowOff>17462</xdr:rowOff>
    </xdr:to>
    <xdr:pic>
      <xdr:nvPicPr>
        <xdr:cNvPr id="4" name="Picture 3" descr="{7e31619a-9dda-4393-a8d5-5a8bbfefec2d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8901113"/>
          <a:ext cx="603250" cy="603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3"/>
      <c r="F2" s="53"/>
      <c r="G2" s="53"/>
      <c r="H2" s="53"/>
      <c r="I2" s="8"/>
    </row>
    <row r="3" spans="2:9" ht="9" customHeight="1" x14ac:dyDescent="0.25">
      <c r="B3" s="5"/>
      <c r="C3" s="6"/>
      <c r="D3" s="7"/>
      <c r="E3" s="53"/>
      <c r="F3" s="53"/>
      <c r="G3" s="53"/>
      <c r="H3" s="53"/>
      <c r="I3" s="8"/>
    </row>
    <row r="4" spans="2:9" ht="9" customHeight="1" x14ac:dyDescent="0.25">
      <c r="B4" s="5"/>
      <c r="C4" s="6"/>
      <c r="D4" s="7"/>
      <c r="E4" s="53"/>
      <c r="F4" s="53"/>
      <c r="G4" s="53"/>
      <c r="H4" s="53"/>
      <c r="I4" s="8"/>
    </row>
    <row r="5" spans="2:9" ht="9" customHeight="1" x14ac:dyDescent="0.25">
      <c r="B5" s="5"/>
      <c r="C5" s="6"/>
      <c r="D5" s="7"/>
      <c r="E5" s="53"/>
      <c r="F5" s="53"/>
      <c r="G5" s="53"/>
      <c r="H5" s="53"/>
      <c r="I5" s="8"/>
    </row>
    <row r="6" spans="2:9" ht="9" customHeight="1" x14ac:dyDescent="0.25">
      <c r="B6" s="5"/>
      <c r="C6" s="6"/>
      <c r="D6" s="7"/>
      <c r="E6" s="53"/>
      <c r="F6" s="53"/>
      <c r="G6" s="53"/>
      <c r="H6" s="53"/>
      <c r="I6" s="8"/>
    </row>
    <row r="7" spans="2:9" ht="9" customHeight="1" x14ac:dyDescent="0.25">
      <c r="B7" s="5"/>
      <c r="C7" s="6"/>
      <c r="D7" s="7"/>
      <c r="E7" s="53"/>
      <c r="F7" s="53"/>
      <c r="G7" s="53"/>
      <c r="H7" s="53"/>
      <c r="I7" s="8"/>
    </row>
    <row r="8" spans="2:9" ht="9" customHeight="1" x14ac:dyDescent="0.25">
      <c r="B8" s="5"/>
      <c r="C8" s="6"/>
      <c r="D8" s="7"/>
      <c r="E8" s="53"/>
      <c r="F8" s="53"/>
      <c r="G8" s="53"/>
      <c r="H8" s="53"/>
      <c r="I8" s="8"/>
    </row>
    <row r="9" spans="2:9" ht="9" customHeight="1" x14ac:dyDescent="0.25">
      <c r="B9" s="5"/>
      <c r="C9" s="6"/>
      <c r="D9" s="7"/>
      <c r="E9" s="53"/>
      <c r="F9" s="53"/>
      <c r="G9" s="53"/>
      <c r="H9" s="53"/>
      <c r="I9" s="8"/>
    </row>
    <row r="10" spans="2:9" ht="9" customHeight="1" x14ac:dyDescent="0.25">
      <c r="B10" s="5"/>
      <c r="C10" s="6"/>
      <c r="D10" s="7"/>
      <c r="E10" s="53"/>
      <c r="F10" s="53"/>
      <c r="G10" s="53"/>
      <c r="H10" s="53"/>
      <c r="I10" s="8"/>
    </row>
    <row r="11" spans="2:9" ht="9" customHeight="1" x14ac:dyDescent="0.25">
      <c r="B11" s="5"/>
      <c r="C11" s="6"/>
      <c r="D11" s="7"/>
      <c r="E11" s="59" t="str">
        <f>IF(Paramètres!C5&lt;&gt;"",Paramètres!C5,"")</f>
        <v>AF2485-CENTRE DE DEMINAGE-MONTPELLIER</v>
      </c>
      <c r="F11" s="59"/>
      <c r="G11" s="59"/>
      <c r="H11" s="59"/>
      <c r="I11" s="8"/>
    </row>
    <row r="12" spans="2:9" ht="9" customHeight="1" x14ac:dyDescent="0.25">
      <c r="B12" s="5"/>
      <c r="C12" s="6"/>
      <c r="D12" s="7"/>
      <c r="E12" s="59"/>
      <c r="F12" s="59"/>
      <c r="G12" s="59"/>
      <c r="H12" s="59"/>
      <c r="I12" s="8"/>
    </row>
    <row r="13" spans="2:9" ht="9" customHeight="1" x14ac:dyDescent="0.25">
      <c r="B13" s="5"/>
      <c r="C13" s="6"/>
      <c r="D13" s="7"/>
      <c r="E13" s="59"/>
      <c r="F13" s="59"/>
      <c r="G13" s="59"/>
      <c r="H13" s="59"/>
      <c r="I13" s="8"/>
    </row>
    <row r="14" spans="2:9" ht="9" customHeight="1" x14ac:dyDescent="0.25">
      <c r="B14" s="5"/>
      <c r="C14" s="6"/>
      <c r="D14" s="7"/>
      <c r="E14" s="59"/>
      <c r="F14" s="59"/>
      <c r="G14" s="59"/>
      <c r="H14" s="59"/>
      <c r="I14" s="8"/>
    </row>
    <row r="15" spans="2:9" ht="9" customHeight="1" x14ac:dyDescent="0.25">
      <c r="B15" s="5"/>
      <c r="C15" s="6"/>
      <c r="D15" s="7"/>
      <c r="E15" s="59"/>
      <c r="F15" s="59"/>
      <c r="G15" s="59"/>
      <c r="H15" s="59"/>
      <c r="I15" s="8"/>
    </row>
    <row r="16" spans="2:9" ht="9" customHeight="1" x14ac:dyDescent="0.25">
      <c r="B16" s="5"/>
      <c r="C16" s="6"/>
      <c r="D16" s="7"/>
      <c r="E16" s="59"/>
      <c r="F16" s="59"/>
      <c r="G16" s="59"/>
      <c r="H16" s="59"/>
      <c r="I16" s="8"/>
    </row>
    <row r="17" spans="2:9" ht="9" customHeight="1" x14ac:dyDescent="0.25">
      <c r="B17" s="5"/>
      <c r="C17" s="6"/>
      <c r="D17" s="7"/>
      <c r="E17" s="59"/>
      <c r="F17" s="59"/>
      <c r="G17" s="59"/>
      <c r="H17" s="59"/>
      <c r="I17" s="8"/>
    </row>
    <row r="18" spans="2:9" ht="9" customHeight="1" x14ac:dyDescent="0.25">
      <c r="B18" s="5"/>
      <c r="C18" s="6"/>
      <c r="D18" s="7"/>
      <c r="E18" s="59"/>
      <c r="F18" s="59"/>
      <c r="G18" s="59"/>
      <c r="H18" s="59"/>
      <c r="I18" s="8"/>
    </row>
    <row r="19" spans="2:9" ht="9" customHeight="1" x14ac:dyDescent="0.25">
      <c r="B19" s="5"/>
      <c r="C19" s="6"/>
      <c r="D19" s="7"/>
      <c r="E19" s="59"/>
      <c r="F19" s="59"/>
      <c r="G19" s="59"/>
      <c r="H19" s="59"/>
      <c r="I19" s="8"/>
    </row>
    <row r="20" spans="2:9" ht="9" customHeight="1" x14ac:dyDescent="0.25">
      <c r="B20" s="5"/>
      <c r="C20" s="6"/>
      <c r="D20" s="7"/>
      <c r="E20" s="59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59"/>
      <c r="G20" s="59"/>
      <c r="H20" s="59"/>
      <c r="I20" s="8"/>
    </row>
    <row r="21" spans="2:9" ht="9" customHeight="1" x14ac:dyDescent="0.25">
      <c r="B21" s="5"/>
      <c r="C21" s="6"/>
      <c r="D21" s="7"/>
      <c r="E21" s="59"/>
      <c r="F21" s="59"/>
      <c r="G21" s="59"/>
      <c r="H21" s="59"/>
      <c r="I21" s="8"/>
    </row>
    <row r="22" spans="2:9" ht="9" customHeight="1" x14ac:dyDescent="0.25">
      <c r="B22" s="5"/>
      <c r="C22" s="6"/>
      <c r="D22" s="7"/>
      <c r="E22" s="59"/>
      <c r="F22" s="59"/>
      <c r="G22" s="59"/>
      <c r="H22" s="59"/>
      <c r="I22" s="8"/>
    </row>
    <row r="23" spans="2:9" ht="9" customHeight="1" x14ac:dyDescent="0.25">
      <c r="B23" s="5"/>
      <c r="C23" s="6"/>
      <c r="D23" s="7"/>
      <c r="E23" s="59"/>
      <c r="F23" s="59"/>
      <c r="G23" s="59"/>
      <c r="H23" s="59"/>
      <c r="I23" s="8"/>
    </row>
    <row r="24" spans="2:9" ht="9" customHeight="1" x14ac:dyDescent="0.25">
      <c r="B24" s="5"/>
      <c r="C24" s="6"/>
      <c r="D24" s="7"/>
      <c r="E24" s="59"/>
      <c r="F24" s="59"/>
      <c r="G24" s="59"/>
      <c r="H24" s="59"/>
      <c r="I24" s="8"/>
    </row>
    <row r="25" spans="2:9" ht="9" customHeight="1" x14ac:dyDescent="0.25">
      <c r="B25" s="5"/>
      <c r="C25" s="6"/>
      <c r="D25" s="7"/>
      <c r="E25" s="59"/>
      <c r="F25" s="59"/>
      <c r="G25" s="59"/>
      <c r="H25" s="59"/>
      <c r="I25" s="8"/>
    </row>
    <row r="26" spans="2:9" ht="9" customHeight="1" x14ac:dyDescent="0.25">
      <c r="B26" s="5"/>
      <c r="C26" s="6"/>
      <c r="D26" s="7"/>
      <c r="E26" s="59"/>
      <c r="F26" s="59"/>
      <c r="G26" s="59"/>
      <c r="H26" s="59"/>
      <c r="I26" s="8"/>
    </row>
    <row r="27" spans="2:9" ht="9" customHeight="1" x14ac:dyDescent="0.25">
      <c r="B27" s="5"/>
      <c r="C27" s="6"/>
      <c r="D27" s="7"/>
      <c r="E27" s="59"/>
      <c r="F27" s="59"/>
      <c r="G27" s="59"/>
      <c r="H27" s="59"/>
      <c r="I27" s="8"/>
    </row>
    <row r="28" spans="2:9" ht="9" customHeight="1" x14ac:dyDescent="0.25">
      <c r="B28" s="5"/>
      <c r="C28" s="6"/>
      <c r="D28" s="7"/>
      <c r="E28" s="53"/>
      <c r="F28" s="53"/>
      <c r="G28" s="53"/>
      <c r="H28" s="53"/>
      <c r="I28" s="8"/>
    </row>
    <row r="29" spans="2:9" ht="9" customHeight="1" x14ac:dyDescent="0.25">
      <c r="B29" s="5"/>
      <c r="C29" s="6"/>
      <c r="D29" s="7"/>
      <c r="E29" s="53"/>
      <c r="F29" s="53"/>
      <c r="G29" s="53"/>
      <c r="H29" s="53"/>
      <c r="I29" s="8"/>
    </row>
    <row r="30" spans="2:9" ht="9" customHeight="1" x14ac:dyDescent="0.25">
      <c r="B30" s="5"/>
      <c r="C30" s="6"/>
      <c r="D30" s="7"/>
      <c r="E30" s="53"/>
      <c r="F30" s="53"/>
      <c r="G30" s="53"/>
      <c r="H30" s="53"/>
      <c r="I30" s="8"/>
    </row>
    <row r="31" spans="2:9" ht="9" customHeight="1" x14ac:dyDescent="0.25">
      <c r="B31" s="5"/>
      <c r="C31" s="6"/>
      <c r="D31" s="7"/>
      <c r="E31" s="53"/>
      <c r="F31" s="53"/>
      <c r="G31" s="53"/>
      <c r="H31" s="53"/>
      <c r="I31" s="8"/>
    </row>
    <row r="32" spans="2:9" ht="9" customHeight="1" x14ac:dyDescent="0.25">
      <c r="B32" s="5"/>
      <c r="C32" s="6"/>
      <c r="D32" s="7"/>
      <c r="E32" s="53"/>
      <c r="F32" s="53"/>
      <c r="G32" s="53"/>
      <c r="H32" s="53"/>
      <c r="I32" s="8"/>
    </row>
    <row r="33" spans="2:9" ht="9" customHeight="1" x14ac:dyDescent="0.25">
      <c r="B33" s="5"/>
      <c r="C33" s="6"/>
      <c r="D33" s="7"/>
      <c r="E33" s="53"/>
      <c r="F33" s="53"/>
      <c r="G33" s="53"/>
      <c r="H33" s="53"/>
      <c r="I33" s="8"/>
    </row>
    <row r="34" spans="2:9" ht="9" customHeight="1" x14ac:dyDescent="0.25">
      <c r="B34" s="5"/>
      <c r="C34" s="6"/>
      <c r="D34" s="7"/>
      <c r="E34" s="53"/>
      <c r="F34" s="53"/>
      <c r="G34" s="53"/>
      <c r="H34" s="53"/>
      <c r="I34" s="8"/>
    </row>
    <row r="35" spans="2:9" ht="9" customHeight="1" x14ac:dyDescent="0.25">
      <c r="B35" s="5"/>
      <c r="C35" s="6"/>
      <c r="D35" s="7"/>
      <c r="E35" s="53"/>
      <c r="F35" s="53"/>
      <c r="G35" s="53"/>
      <c r="H35" s="53"/>
      <c r="I35" s="8"/>
    </row>
    <row r="36" spans="2:9" ht="9" customHeight="1" x14ac:dyDescent="0.25">
      <c r="B36" s="5"/>
      <c r="C36" s="6"/>
      <c r="D36" s="7"/>
      <c r="E36" s="53"/>
      <c r="F36" s="53"/>
      <c r="G36" s="53"/>
      <c r="H36" s="53"/>
      <c r="I36" s="8"/>
    </row>
    <row r="37" spans="2:9" ht="9" customHeight="1" x14ac:dyDescent="0.25">
      <c r="B37" s="5"/>
      <c r="C37" s="6"/>
      <c r="D37" s="7"/>
      <c r="E37" s="53"/>
      <c r="F37" s="53"/>
      <c r="G37" s="53"/>
      <c r="H37" s="53"/>
      <c r="I37" s="8"/>
    </row>
    <row r="38" spans="2:9" ht="9" customHeight="1" x14ac:dyDescent="0.25">
      <c r="B38" s="5"/>
      <c r="C38" s="6"/>
      <c r="D38" s="7"/>
      <c r="E38" s="53"/>
      <c r="F38" s="53"/>
      <c r="G38" s="53"/>
      <c r="H38" s="53"/>
      <c r="I38" s="8"/>
    </row>
    <row r="39" spans="2:9" ht="9" customHeight="1" x14ac:dyDescent="0.25">
      <c r="B39" s="5"/>
      <c r="C39" s="6"/>
      <c r="D39" s="7"/>
      <c r="E39" s="53"/>
      <c r="F39" s="53"/>
      <c r="G39" s="53"/>
      <c r="H39" s="53"/>
      <c r="I39" s="8"/>
    </row>
    <row r="40" spans="2:9" ht="9" customHeight="1" x14ac:dyDescent="0.25">
      <c r="B40" s="5"/>
      <c r="C40" s="6"/>
      <c r="D40" s="7"/>
      <c r="E40" s="53"/>
      <c r="F40" s="53"/>
      <c r="G40" s="53"/>
      <c r="H40" s="53"/>
      <c r="I40" s="8"/>
    </row>
    <row r="41" spans="2:9" ht="9" customHeight="1" x14ac:dyDescent="0.25">
      <c r="B41" s="5"/>
      <c r="C41" s="6"/>
      <c r="D41" s="7"/>
      <c r="E41" s="53"/>
      <c r="F41" s="53"/>
      <c r="G41" s="53"/>
      <c r="H41" s="53"/>
      <c r="I41" s="8"/>
    </row>
    <row r="42" spans="2:9" ht="9" customHeight="1" x14ac:dyDescent="0.25">
      <c r="B42" s="5"/>
      <c r="C42" s="6"/>
      <c r="D42" s="7"/>
      <c r="E42" s="53"/>
      <c r="F42" s="53"/>
      <c r="G42" s="53"/>
      <c r="H42" s="53"/>
      <c r="I42" s="8"/>
    </row>
    <row r="43" spans="2:9" ht="9" customHeight="1" x14ac:dyDescent="0.25">
      <c r="B43" s="5"/>
      <c r="C43" s="6"/>
      <c r="D43" s="7"/>
      <c r="E43" s="53"/>
      <c r="F43" s="53"/>
      <c r="G43" s="53"/>
      <c r="H43" s="53"/>
      <c r="I43" s="8"/>
    </row>
    <row r="44" spans="2:9" ht="9" customHeight="1" x14ac:dyDescent="0.25">
      <c r="B44" s="5"/>
      <c r="C44" s="6"/>
      <c r="D44" s="7"/>
      <c r="E44" s="53"/>
      <c r="F44" s="53"/>
      <c r="G44" s="53"/>
      <c r="H44" s="53"/>
      <c r="I44" s="8"/>
    </row>
    <row r="45" spans="2:9" ht="9" customHeight="1" x14ac:dyDescent="0.25">
      <c r="B45" s="5"/>
      <c r="C45" s="6"/>
      <c r="D45" s="7"/>
      <c r="E45" s="53"/>
      <c r="F45" s="53"/>
      <c r="G45" s="53"/>
      <c r="H45" s="53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3"/>
      <c r="F47" s="52" t="s">
        <v>4</v>
      </c>
      <c r="G47" s="53"/>
      <c r="H47" s="53"/>
      <c r="I47" s="8"/>
    </row>
    <row r="48" spans="2:9" ht="9" customHeight="1" x14ac:dyDescent="0.25">
      <c r="B48" s="5"/>
      <c r="C48" s="6"/>
      <c r="D48" s="7"/>
      <c r="E48" s="53"/>
      <c r="F48" s="53"/>
      <c r="G48" s="53"/>
      <c r="H48" s="53"/>
      <c r="I48" s="8"/>
    </row>
    <row r="49" spans="2:9" ht="9" customHeight="1" x14ac:dyDescent="0.25">
      <c r="B49" s="5"/>
      <c r="C49" s="6"/>
      <c r="D49" s="7"/>
      <c r="E49" s="53"/>
      <c r="F49" s="53"/>
      <c r="G49" s="53"/>
      <c r="H49" s="53"/>
      <c r="I49" s="8"/>
    </row>
    <row r="50" spans="2:9" ht="9" customHeight="1" x14ac:dyDescent="0.25">
      <c r="B50" s="5"/>
      <c r="C50" s="6"/>
      <c r="D50" s="7"/>
      <c r="E50" s="53"/>
      <c r="F50" s="53"/>
      <c r="G50" s="53"/>
      <c r="H50" s="53"/>
      <c r="I50" s="8"/>
    </row>
    <row r="51" spans="2:9" ht="9" customHeight="1" x14ac:dyDescent="0.25">
      <c r="B51" s="5"/>
      <c r="C51" s="6"/>
      <c r="D51" s="7"/>
      <c r="E51" s="53"/>
      <c r="F51" s="53"/>
      <c r="G51" s="53"/>
      <c r="H51" s="53"/>
      <c r="I51" s="8"/>
    </row>
    <row r="52" spans="2:9" ht="9" customHeight="1" x14ac:dyDescent="0.25">
      <c r="B52" s="5"/>
      <c r="C52" s="6"/>
      <c r="D52" s="7"/>
      <c r="E52" s="53"/>
      <c r="F52" s="53"/>
      <c r="G52" s="53"/>
      <c r="H52" s="53"/>
      <c r="I52" s="8"/>
    </row>
    <row r="53" spans="2:9" ht="9" customHeight="1" x14ac:dyDescent="0.25">
      <c r="B53" s="5"/>
      <c r="C53" s="6"/>
      <c r="D53" s="7"/>
      <c r="E53" s="53"/>
      <c r="F53" s="53"/>
      <c r="G53" s="53"/>
      <c r="H53" s="53"/>
      <c r="I53" s="8"/>
    </row>
    <row r="54" spans="2:9" ht="9" customHeight="1" x14ac:dyDescent="0.25">
      <c r="B54" s="5"/>
      <c r="C54" s="6"/>
      <c r="D54" s="7"/>
      <c r="E54" s="53"/>
      <c r="F54" s="53"/>
      <c r="G54" s="53"/>
      <c r="H54" s="53"/>
      <c r="I54" s="8"/>
    </row>
    <row r="55" spans="2:9" ht="9" customHeight="1" x14ac:dyDescent="0.25">
      <c r="B55" s="5"/>
      <c r="C55" s="6"/>
      <c r="D55" s="7"/>
      <c r="E55" s="53"/>
      <c r="F55" s="53"/>
      <c r="G55" s="53"/>
      <c r="H55" s="53"/>
      <c r="I55" s="8"/>
    </row>
    <row r="56" spans="2:9" ht="9" customHeight="1" x14ac:dyDescent="0.25">
      <c r="B56" s="5"/>
      <c r="C56" s="6"/>
      <c r="D56" s="7"/>
      <c r="E56" s="53"/>
      <c r="F56" s="53"/>
      <c r="G56" s="53"/>
      <c r="H56" s="53"/>
      <c r="I56" s="8"/>
    </row>
    <row r="57" spans="2:9" ht="9" customHeight="1" x14ac:dyDescent="0.25">
      <c r="B57" s="5"/>
      <c r="C57" s="6"/>
      <c r="D57" s="7"/>
      <c r="E57" s="53"/>
      <c r="F57" s="53"/>
      <c r="G57" s="53"/>
      <c r="H57" s="53"/>
      <c r="I57" s="8"/>
    </row>
    <row r="58" spans="2:9" ht="9" customHeight="1" x14ac:dyDescent="0.25">
      <c r="B58" s="5"/>
      <c r="C58" s="6"/>
      <c r="D58" s="7"/>
      <c r="E58" s="53"/>
      <c r="F58" s="53"/>
      <c r="G58" s="53"/>
      <c r="H58" s="53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54" t="str">
        <f>IF(Paramètres!C9&lt;&gt;"",Paramètres!C9,"")</f>
        <v>Lot n°03</v>
      </c>
      <c r="F60" s="54"/>
      <c r="G60" s="54"/>
      <c r="H60" s="54"/>
      <c r="I60" s="8"/>
    </row>
    <row r="61" spans="2:9" ht="9" customHeight="1" x14ac:dyDescent="0.25">
      <c r="B61" s="5"/>
      <c r="C61" s="6"/>
      <c r="D61" s="7"/>
      <c r="E61" s="54"/>
      <c r="F61" s="54"/>
      <c r="G61" s="54"/>
      <c r="H61" s="54"/>
      <c r="I61" s="8"/>
    </row>
    <row r="62" spans="2:9" ht="9" customHeight="1" x14ac:dyDescent="0.25">
      <c r="B62" s="5"/>
      <c r="C62" s="6"/>
      <c r="D62" s="7"/>
      <c r="E62" s="54"/>
      <c r="F62" s="54"/>
      <c r="G62" s="54"/>
      <c r="H62" s="54"/>
      <c r="I62" s="8"/>
    </row>
    <row r="63" spans="2:9" ht="9" customHeight="1" x14ac:dyDescent="0.25">
      <c r="B63" s="5"/>
      <c r="C63" s="6"/>
      <c r="D63" s="7"/>
      <c r="E63" s="54" t="str">
        <f>IF(Paramètres!C11&lt;&gt;"",Paramètres!C11,"")</f>
        <v>RAVALEMENT ITE</v>
      </c>
      <c r="F63" s="54"/>
      <c r="G63" s="54"/>
      <c r="H63" s="54"/>
      <c r="I63" s="8"/>
    </row>
    <row r="64" spans="2:9" ht="9" customHeight="1" x14ac:dyDescent="0.25">
      <c r="B64" s="5"/>
      <c r="C64" s="6"/>
      <c r="D64" s="7"/>
      <c r="E64" s="54"/>
      <c r="F64" s="54"/>
      <c r="G64" s="54"/>
      <c r="H64" s="54"/>
      <c r="I64" s="8"/>
    </row>
    <row r="65" spans="2:9" ht="9" customHeight="1" x14ac:dyDescent="0.25">
      <c r="B65" s="5"/>
      <c r="C65" s="6"/>
      <c r="D65" s="7"/>
      <c r="E65" s="54"/>
      <c r="F65" s="54"/>
      <c r="G65" s="54"/>
      <c r="H65" s="54"/>
      <c r="I65" s="8"/>
    </row>
    <row r="66" spans="2:9" ht="9" customHeight="1" x14ac:dyDescent="0.25">
      <c r="B66" s="5"/>
      <c r="C66" s="6"/>
      <c r="D66" s="7"/>
      <c r="E66" s="54"/>
      <c r="F66" s="54"/>
      <c r="G66" s="54"/>
      <c r="H66" s="54"/>
      <c r="I66" s="8"/>
    </row>
    <row r="67" spans="2:9" ht="9" customHeight="1" x14ac:dyDescent="0.25">
      <c r="B67" s="5"/>
      <c r="C67" s="6"/>
      <c r="D67" s="7"/>
      <c r="E67" s="54"/>
      <c r="F67" s="54"/>
      <c r="G67" s="54"/>
      <c r="H67" s="54"/>
      <c r="I67" s="8"/>
    </row>
    <row r="68" spans="2:9" ht="9" customHeight="1" x14ac:dyDescent="0.25">
      <c r="B68" s="5"/>
      <c r="C68" s="6"/>
      <c r="D68" s="7"/>
      <c r="E68" s="54"/>
      <c r="F68" s="54"/>
      <c r="G68" s="54"/>
      <c r="H68" s="54"/>
      <c r="I68" s="8"/>
    </row>
    <row r="69" spans="2:9" ht="9" customHeight="1" x14ac:dyDescent="0.25">
      <c r="B69" s="5"/>
      <c r="C69" s="6"/>
      <c r="D69" s="7"/>
      <c r="E69" s="54"/>
      <c r="F69" s="54"/>
      <c r="G69" s="54"/>
      <c r="H69" s="54"/>
      <c r="I69" s="8"/>
    </row>
    <row r="70" spans="2:9" ht="9" customHeight="1" x14ac:dyDescent="0.25">
      <c r="B70" s="5"/>
      <c r="C70" s="6"/>
      <c r="D70" s="7"/>
      <c r="E70" s="55" t="str">
        <f>IF(Paramètres!C3&lt;&gt;"",Paramètres!C3,"")</f>
        <v>DPGF</v>
      </c>
      <c r="F70" s="56"/>
      <c r="G70" s="56"/>
      <c r="H70" s="57"/>
      <c r="I70" s="8"/>
    </row>
    <row r="71" spans="2:9" ht="9" customHeight="1" x14ac:dyDescent="0.25">
      <c r="B71" s="5"/>
      <c r="C71" s="6"/>
      <c r="D71" s="7"/>
      <c r="E71" s="58"/>
      <c r="F71" s="59"/>
      <c r="G71" s="59"/>
      <c r="H71" s="60"/>
      <c r="I71" s="8"/>
    </row>
    <row r="72" spans="2:9" ht="9" customHeight="1" x14ac:dyDescent="0.25">
      <c r="B72" s="5"/>
      <c r="C72" s="6"/>
      <c r="D72" s="7"/>
      <c r="E72" s="58"/>
      <c r="F72" s="59"/>
      <c r="G72" s="59"/>
      <c r="H72" s="60"/>
      <c r="I72" s="8"/>
    </row>
    <row r="73" spans="2:9" ht="9" customHeight="1" x14ac:dyDescent="0.25">
      <c r="B73" s="5"/>
      <c r="C73" s="6"/>
      <c r="D73" s="7"/>
      <c r="E73" s="58"/>
      <c r="F73" s="59"/>
      <c r="G73" s="59"/>
      <c r="H73" s="60"/>
      <c r="I73" s="8"/>
    </row>
    <row r="74" spans="2:9" ht="9" customHeight="1" x14ac:dyDescent="0.25">
      <c r="B74" s="5"/>
      <c r="C74" s="6"/>
      <c r="D74" s="7"/>
      <c r="E74" s="58"/>
      <c r="F74" s="59"/>
      <c r="G74" s="59"/>
      <c r="H74" s="60"/>
      <c r="I74" s="8"/>
    </row>
    <row r="75" spans="2:9" ht="9" customHeight="1" x14ac:dyDescent="0.25">
      <c r="B75" s="5"/>
      <c r="C75" s="6"/>
      <c r="D75" s="7"/>
      <c r="E75" s="58"/>
      <c r="F75" s="59"/>
      <c r="G75" s="59"/>
      <c r="H75" s="60"/>
      <c r="I75" s="8"/>
    </row>
    <row r="76" spans="2:9" ht="9" customHeight="1" x14ac:dyDescent="0.25">
      <c r="B76" s="5"/>
      <c r="C76" s="6"/>
      <c r="D76" s="7"/>
      <c r="E76" s="61"/>
      <c r="F76" s="62"/>
      <c r="G76" s="62"/>
      <c r="H76" s="63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50"/>
      <c r="C78" s="48" t="s">
        <v>5</v>
      </c>
      <c r="D78" s="7"/>
      <c r="E78" s="7"/>
      <c r="F78" s="51" t="s">
        <v>0</v>
      </c>
      <c r="G78" s="51" t="str">
        <f>IF(Paramètres!C7&lt;&gt;"",Paramètres!C7,"")</f>
        <v>AF2485</v>
      </c>
      <c r="H78" s="7"/>
      <c r="I78" s="8"/>
    </row>
    <row r="79" spans="2:9" ht="9" customHeight="1" x14ac:dyDescent="0.25">
      <c r="B79" s="50"/>
      <c r="C79" s="49"/>
      <c r="D79" s="7"/>
      <c r="E79" s="7"/>
      <c r="F79" s="51"/>
      <c r="G79" s="51"/>
      <c r="H79" s="7"/>
      <c r="I79" s="8"/>
    </row>
    <row r="80" spans="2:9" ht="9" customHeight="1" x14ac:dyDescent="0.25">
      <c r="B80" s="50"/>
      <c r="C80" s="49"/>
      <c r="D80" s="7"/>
      <c r="E80" s="7"/>
      <c r="F80" s="51" t="s">
        <v>1</v>
      </c>
      <c r="G80" s="51" t="str">
        <f>IF(Paramètres!C13&lt;&gt;"",Paramètres!C13,"")</f>
        <v/>
      </c>
      <c r="H80" s="7"/>
      <c r="I80" s="8"/>
    </row>
    <row r="81" spans="2:9" ht="9" customHeight="1" x14ac:dyDescent="0.25">
      <c r="B81" s="50"/>
      <c r="C81" s="49"/>
      <c r="D81" s="7"/>
      <c r="E81" s="7"/>
      <c r="F81" s="51"/>
      <c r="G81" s="51"/>
      <c r="H81" s="7"/>
      <c r="I81" s="8"/>
    </row>
    <row r="82" spans="2:9" ht="9" customHeight="1" x14ac:dyDescent="0.25">
      <c r="B82" s="50"/>
      <c r="C82" s="49"/>
      <c r="D82" s="7"/>
      <c r="E82" s="7"/>
      <c r="F82" s="51" t="s">
        <v>2</v>
      </c>
      <c r="G82" s="51" t="str">
        <f>IF(Paramètres!C15&lt;&gt;"",Paramètres!C15,"")</f>
        <v>DCE</v>
      </c>
      <c r="H82" s="7"/>
      <c r="I82" s="8"/>
    </row>
    <row r="83" spans="2:9" ht="9" customHeight="1" x14ac:dyDescent="0.25">
      <c r="B83" s="50"/>
      <c r="C83" s="49"/>
      <c r="D83" s="7"/>
      <c r="E83" s="7"/>
      <c r="F83" s="51"/>
      <c r="G83" s="51"/>
      <c r="H83" s="7"/>
      <c r="I83" s="8"/>
    </row>
    <row r="84" spans="2:9" ht="9" customHeight="1" x14ac:dyDescent="0.25">
      <c r="B84" s="50"/>
      <c r="C84" s="49"/>
      <c r="D84" s="7"/>
      <c r="E84" s="7"/>
      <c r="F84" s="51" t="s">
        <v>3</v>
      </c>
      <c r="G84" s="51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51"/>
      <c r="G85" s="51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mergeCells count="19">
    <mergeCell ref="E2:H10"/>
    <mergeCell ref="E11:H19"/>
    <mergeCell ref="E20:H27"/>
    <mergeCell ref="E28:H45"/>
    <mergeCell ref="E60:H62"/>
    <mergeCell ref="E47:E58"/>
    <mergeCell ref="F47:H58"/>
    <mergeCell ref="E63:H69"/>
    <mergeCell ref="E70:H76"/>
    <mergeCell ref="F78:F79"/>
    <mergeCell ref="G78:G79"/>
    <mergeCell ref="C78:C84"/>
    <mergeCell ref="B78:B84"/>
    <mergeCell ref="F82:F83"/>
    <mergeCell ref="G82:G83"/>
    <mergeCell ref="F84:F85"/>
    <mergeCell ref="G84:G85"/>
    <mergeCell ref="F80:F81"/>
    <mergeCell ref="G80:G81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259"/>
  <sheetViews>
    <sheetView showGridLines="0" tabSelected="1" workbookViewId="0">
      <pane ySplit="3" topLeftCell="A26" activePane="bottomLeft" state="frozen"/>
      <selection pane="bottomLeft" activeCell="R57" sqref="R57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1" width="10.7109375" customWidth="1"/>
    <col min="12" max="17" width="0" hidden="1" customWidth="1"/>
    <col min="18" max="69" width="10.7109375" customWidth="1"/>
  </cols>
  <sheetData>
    <row r="1" spans="1:17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2.5" x14ac:dyDescent="0.25">
      <c r="A3" s="7" t="s">
        <v>22</v>
      </c>
      <c r="B3" s="13" t="s">
        <v>23</v>
      </c>
      <c r="C3" s="111" t="s">
        <v>24</v>
      </c>
      <c r="D3" s="111"/>
      <c r="E3" s="111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18.600000000000001" customHeight="1" x14ac:dyDescent="0.25">
      <c r="A4" s="7">
        <v>2</v>
      </c>
      <c r="B4" s="14" t="s">
        <v>36</v>
      </c>
      <c r="C4" s="112" t="s">
        <v>37</v>
      </c>
      <c r="D4" s="112"/>
      <c r="E4" s="112"/>
      <c r="F4" s="15"/>
      <c r="G4" s="15"/>
      <c r="H4" s="15"/>
      <c r="I4" s="15"/>
      <c r="J4" s="15"/>
      <c r="K4" s="7"/>
    </row>
    <row r="5" spans="1:17" ht="18.600000000000001" customHeight="1" x14ac:dyDescent="0.25">
      <c r="A5" s="7">
        <v>3</v>
      </c>
      <c r="B5" s="16" t="s">
        <v>38</v>
      </c>
      <c r="C5" s="98" t="s">
        <v>39</v>
      </c>
      <c r="D5" s="98"/>
      <c r="E5" s="98"/>
      <c r="F5" s="17"/>
      <c r="G5" s="17"/>
      <c r="H5" s="17"/>
      <c r="I5" s="17"/>
      <c r="J5" s="17"/>
      <c r="K5" s="7"/>
    </row>
    <row r="6" spans="1:17" hidden="1" x14ac:dyDescent="0.25">
      <c r="A6" s="7">
        <v>4</v>
      </c>
    </row>
    <row r="7" spans="1:17" hidden="1" x14ac:dyDescent="0.25">
      <c r="A7" s="7" t="s">
        <v>40</v>
      </c>
    </row>
    <row r="8" spans="1:17" hidden="1" x14ac:dyDescent="0.25">
      <c r="A8" s="7">
        <v>4</v>
      </c>
    </row>
    <row r="9" spans="1:17" hidden="1" x14ac:dyDescent="0.25">
      <c r="A9" s="7" t="s">
        <v>40</v>
      </c>
    </row>
    <row r="10" spans="1:17" hidden="1" x14ac:dyDescent="0.25">
      <c r="A10" s="7">
        <v>4</v>
      </c>
    </row>
    <row r="11" spans="1:17" hidden="1" x14ac:dyDescent="0.25">
      <c r="A11" s="7" t="s">
        <v>40</v>
      </c>
    </row>
    <row r="12" spans="1:17" hidden="1" x14ac:dyDescent="0.25">
      <c r="A12" s="7">
        <v>4</v>
      </c>
    </row>
    <row r="13" spans="1:17" hidden="1" x14ac:dyDescent="0.25">
      <c r="A13" s="7" t="s">
        <v>40</v>
      </c>
    </row>
    <row r="14" spans="1:17" x14ac:dyDescent="0.25">
      <c r="A14" s="7" t="s">
        <v>41</v>
      </c>
      <c r="B14" s="18"/>
      <c r="C14" s="100"/>
      <c r="D14" s="100"/>
      <c r="E14" s="100"/>
      <c r="F14" s="18"/>
      <c r="G14" s="18"/>
      <c r="H14" s="18"/>
      <c r="I14" s="18"/>
      <c r="J14" s="18"/>
    </row>
    <row r="15" spans="1:17" x14ac:dyDescent="0.25">
      <c r="B15" s="18"/>
      <c r="C15" s="103" t="s">
        <v>39</v>
      </c>
      <c r="D15" s="104"/>
      <c r="E15" s="104"/>
      <c r="F15" s="101"/>
      <c r="G15" s="101"/>
      <c r="H15" s="101"/>
      <c r="I15" s="101"/>
      <c r="J15" s="102"/>
    </row>
    <row r="16" spans="1:17" x14ac:dyDescent="0.25">
      <c r="B16" s="18"/>
      <c r="C16" s="106"/>
      <c r="D16" s="53"/>
      <c r="E16" s="53"/>
      <c r="F16" s="53"/>
      <c r="G16" s="53"/>
      <c r="H16" s="53"/>
      <c r="I16" s="53"/>
      <c r="J16" s="105"/>
    </row>
    <row r="17" spans="1:17" x14ac:dyDescent="0.25">
      <c r="B17" s="18"/>
      <c r="C17" s="89" t="s">
        <v>42</v>
      </c>
      <c r="D17" s="90"/>
      <c r="E17" s="90"/>
      <c r="F17" s="87">
        <f>SUMIF(K6:K14, IF(K5="","",K5), J6:J14)</f>
        <v>0</v>
      </c>
      <c r="G17" s="87"/>
      <c r="H17" s="87"/>
      <c r="I17" s="87"/>
      <c r="J17" s="88"/>
    </row>
    <row r="18" spans="1:17" ht="16.899999999999999" customHeight="1" x14ac:dyDescent="0.25">
      <c r="B18" s="18"/>
      <c r="C18" s="89" t="s">
        <v>43</v>
      </c>
      <c r="D18" s="90"/>
      <c r="E18" s="90"/>
      <c r="F18" s="87">
        <f>ROUND(SUMIF(K6:K14, IF(K5="","",K5), J6:J14) * 0.2, 2)</f>
        <v>0</v>
      </c>
      <c r="G18" s="87"/>
      <c r="H18" s="87"/>
      <c r="I18" s="87"/>
      <c r="J18" s="88"/>
    </row>
    <row r="19" spans="1:17" x14ac:dyDescent="0.25">
      <c r="B19" s="18"/>
      <c r="C19" s="93" t="s">
        <v>44</v>
      </c>
      <c r="D19" s="94"/>
      <c r="E19" s="94"/>
      <c r="F19" s="91">
        <f>SUM(F17:F18)</f>
        <v>0</v>
      </c>
      <c r="G19" s="91"/>
      <c r="H19" s="91"/>
      <c r="I19" s="91"/>
      <c r="J19" s="92"/>
    </row>
    <row r="20" spans="1:17" ht="18.600000000000001" customHeight="1" x14ac:dyDescent="0.25">
      <c r="A20" s="7">
        <v>3</v>
      </c>
      <c r="B20" s="16" t="s">
        <v>45</v>
      </c>
      <c r="C20" s="98" t="s">
        <v>46</v>
      </c>
      <c r="D20" s="98"/>
      <c r="E20" s="98"/>
      <c r="F20" s="17"/>
      <c r="G20" s="17"/>
      <c r="H20" s="17"/>
      <c r="I20" s="17"/>
      <c r="J20" s="17"/>
      <c r="K20" s="7"/>
    </row>
    <row r="21" spans="1:17" x14ac:dyDescent="0.25">
      <c r="A21" s="7">
        <v>4</v>
      </c>
      <c r="B21" s="16" t="s">
        <v>47</v>
      </c>
      <c r="C21" s="95" t="s">
        <v>48</v>
      </c>
      <c r="D21" s="95"/>
      <c r="E21" s="95"/>
      <c r="F21" s="20"/>
      <c r="G21" s="20"/>
      <c r="H21" s="20"/>
      <c r="I21" s="20"/>
      <c r="J21" s="20"/>
      <c r="K21" s="7"/>
    </row>
    <row r="22" spans="1:17" hidden="1" x14ac:dyDescent="0.25">
      <c r="A22" s="7" t="s">
        <v>49</v>
      </c>
    </row>
    <row r="23" spans="1:17" hidden="1" x14ac:dyDescent="0.25">
      <c r="A23" s="7" t="s">
        <v>49</v>
      </c>
    </row>
    <row r="24" spans="1:17" hidden="1" x14ac:dyDescent="0.25">
      <c r="A24" s="7" t="s">
        <v>49</v>
      </c>
    </row>
    <row r="25" spans="1:17" hidden="1" x14ac:dyDescent="0.25">
      <c r="A25" s="7" t="s">
        <v>49</v>
      </c>
    </row>
    <row r="26" spans="1:17" x14ac:dyDescent="0.25">
      <c r="A26" s="7">
        <v>9</v>
      </c>
      <c r="B26" s="21" t="s">
        <v>50</v>
      </c>
      <c r="C26" s="99" t="s">
        <v>51</v>
      </c>
      <c r="D26" s="100"/>
      <c r="E26" s="100"/>
      <c r="F26" s="22" t="s">
        <v>11</v>
      </c>
      <c r="G26" s="23">
        <v>1</v>
      </c>
      <c r="H26" s="23"/>
      <c r="I26" s="24"/>
      <c r="J26" s="25">
        <f>IF(AND(G26= "",H26= ""), 0, ROUND(ROUND(I26, 2) * ROUND(IF(H26="",G26,H26),  0), 2))</f>
        <v>0</v>
      </c>
      <c r="K26" s="7"/>
      <c r="M26" s="26">
        <v>0.2</v>
      </c>
      <c r="Q26" s="7">
        <v>2715</v>
      </c>
    </row>
    <row r="27" spans="1:17" hidden="1" x14ac:dyDescent="0.25">
      <c r="A27" s="7" t="s">
        <v>52</v>
      </c>
    </row>
    <row r="28" spans="1:17" hidden="1" x14ac:dyDescent="0.25">
      <c r="A28" s="7" t="s">
        <v>53</v>
      </c>
    </row>
    <row r="29" spans="1:17" x14ac:dyDescent="0.25">
      <c r="A29" s="7">
        <v>9</v>
      </c>
      <c r="B29" s="21" t="s">
        <v>54</v>
      </c>
      <c r="C29" s="99" t="s">
        <v>55</v>
      </c>
      <c r="D29" s="100"/>
      <c r="E29" s="100"/>
      <c r="F29" s="22" t="s">
        <v>11</v>
      </c>
      <c r="G29" s="23">
        <v>1</v>
      </c>
      <c r="H29" s="23"/>
      <c r="I29" s="24"/>
      <c r="J29" s="25">
        <f>IF(AND(G29= "",H29= ""), 0, ROUND(ROUND(I29, 2) * ROUND(IF(H29="",G29,H29),  0), 2))</f>
        <v>0</v>
      </c>
      <c r="K29" s="7"/>
      <c r="M29" s="26">
        <v>0.2</v>
      </c>
      <c r="Q29" s="7">
        <v>2715</v>
      </c>
    </row>
    <row r="30" spans="1:17" hidden="1" x14ac:dyDescent="0.25">
      <c r="A30" s="7" t="s">
        <v>52</v>
      </c>
    </row>
    <row r="31" spans="1:17" hidden="1" x14ac:dyDescent="0.25">
      <c r="A31" s="7" t="s">
        <v>53</v>
      </c>
    </row>
    <row r="32" spans="1:17" x14ac:dyDescent="0.25">
      <c r="A32" s="7">
        <v>9</v>
      </c>
      <c r="B32" s="21" t="s">
        <v>56</v>
      </c>
      <c r="C32" s="99" t="s">
        <v>57</v>
      </c>
      <c r="D32" s="100"/>
      <c r="E32" s="100"/>
      <c r="F32" s="22" t="s">
        <v>11</v>
      </c>
      <c r="G32" s="23">
        <v>0</v>
      </c>
      <c r="H32" s="23"/>
      <c r="I32" s="24"/>
      <c r="J32" s="25">
        <f>IF(AND(G32= "",H32= ""), 0, ROUND(ROUND(I32, 2) * ROUND(IF(H32="",G32,H32),  0), 2))</f>
        <v>0</v>
      </c>
      <c r="K32" s="7"/>
      <c r="M32" s="26">
        <v>0.2</v>
      </c>
      <c r="Q32" s="7">
        <v>2715</v>
      </c>
    </row>
    <row r="33" spans="1:17" hidden="1" x14ac:dyDescent="0.25">
      <c r="A33" s="7" t="s">
        <v>52</v>
      </c>
    </row>
    <row r="34" spans="1:17" hidden="1" x14ac:dyDescent="0.25">
      <c r="A34" s="7" t="s">
        <v>53</v>
      </c>
    </row>
    <row r="35" spans="1:17" x14ac:dyDescent="0.25">
      <c r="A35" s="7">
        <v>9</v>
      </c>
      <c r="B35" s="21" t="s">
        <v>58</v>
      </c>
      <c r="C35" s="99" t="s">
        <v>59</v>
      </c>
      <c r="D35" s="100"/>
      <c r="E35" s="100"/>
      <c r="F35" s="22" t="s">
        <v>60</v>
      </c>
      <c r="G35" s="27">
        <v>6</v>
      </c>
      <c r="H35" s="27"/>
      <c r="I35" s="24"/>
      <c r="J35" s="25">
        <f>IF(AND(G35= "",H35= ""), 0, ROUND(ROUND(I35, 2) * ROUND(IF(H35="",G35,H35),  3), 2))</f>
        <v>0</v>
      </c>
      <c r="K35" s="7"/>
      <c r="M35" s="26">
        <v>0.2</v>
      </c>
      <c r="Q35" s="7">
        <v>2715</v>
      </c>
    </row>
    <row r="36" spans="1:17" hidden="1" x14ac:dyDescent="0.25">
      <c r="A36" s="7" t="s">
        <v>52</v>
      </c>
    </row>
    <row r="37" spans="1:17" hidden="1" x14ac:dyDescent="0.25">
      <c r="A37" s="7" t="s">
        <v>52</v>
      </c>
    </row>
    <row r="38" spans="1:17" hidden="1" x14ac:dyDescent="0.25">
      <c r="A38" s="28" t="s">
        <v>61</v>
      </c>
    </row>
    <row r="39" spans="1:17" hidden="1" x14ac:dyDescent="0.25">
      <c r="A39" s="28" t="s">
        <v>61</v>
      </c>
    </row>
    <row r="40" spans="1:17" hidden="1" x14ac:dyDescent="0.25">
      <c r="A40" s="7" t="s">
        <v>52</v>
      </c>
    </row>
    <row r="41" spans="1:17" hidden="1" x14ac:dyDescent="0.25">
      <c r="A41" s="7" t="s">
        <v>52</v>
      </c>
    </row>
    <row r="42" spans="1:17" hidden="1" x14ac:dyDescent="0.25">
      <c r="A42" s="7" t="s">
        <v>52</v>
      </c>
    </row>
    <row r="43" spans="1:17" hidden="1" x14ac:dyDescent="0.25">
      <c r="A43" s="7" t="s">
        <v>53</v>
      </c>
    </row>
    <row r="44" spans="1:17" x14ac:dyDescent="0.25">
      <c r="A44" s="7">
        <v>9</v>
      </c>
      <c r="B44" s="21" t="s">
        <v>62</v>
      </c>
      <c r="C44" s="99" t="s">
        <v>63</v>
      </c>
      <c r="D44" s="100"/>
      <c r="E44" s="100"/>
      <c r="F44" s="22" t="s">
        <v>11</v>
      </c>
      <c r="G44" s="23">
        <v>1</v>
      </c>
      <c r="H44" s="23"/>
      <c r="I44" s="24"/>
      <c r="J44" s="25">
        <f>IF(AND(G44= "",H44= ""), 0, ROUND(ROUND(I44, 2) * ROUND(IF(H44="",G44,H44),  0), 2))</f>
        <v>0</v>
      </c>
      <c r="K44" s="7"/>
      <c r="M44" s="26">
        <v>0.2</v>
      </c>
      <c r="Q44" s="7">
        <v>2715</v>
      </c>
    </row>
    <row r="45" spans="1:17" hidden="1" x14ac:dyDescent="0.25">
      <c r="A45" s="7" t="s">
        <v>52</v>
      </c>
    </row>
    <row r="46" spans="1:17" hidden="1" x14ac:dyDescent="0.25">
      <c r="A46" s="7" t="s">
        <v>53</v>
      </c>
    </row>
    <row r="47" spans="1:17" x14ac:dyDescent="0.25">
      <c r="A47" s="7">
        <v>9</v>
      </c>
      <c r="B47" s="21" t="s">
        <v>64</v>
      </c>
      <c r="C47" s="99" t="s">
        <v>65</v>
      </c>
      <c r="D47" s="100"/>
      <c r="E47" s="100"/>
      <c r="F47" s="22" t="s">
        <v>66</v>
      </c>
      <c r="G47" s="23">
        <v>1</v>
      </c>
      <c r="H47" s="23"/>
      <c r="I47" s="24"/>
      <c r="J47" s="25">
        <f>IF(AND(G47= "",H47= ""), 0, ROUND(ROUND(I47, 2) * ROUND(IF(H47="",G47,H47),  0), 2))</f>
        <v>0</v>
      </c>
      <c r="K47" s="7"/>
      <c r="M47" s="26">
        <v>0.2</v>
      </c>
      <c r="Q47" s="7">
        <v>2715</v>
      </c>
    </row>
    <row r="48" spans="1:17" hidden="1" x14ac:dyDescent="0.25">
      <c r="A48" s="7" t="s">
        <v>52</v>
      </c>
    </row>
    <row r="49" spans="1:17" hidden="1" x14ac:dyDescent="0.25">
      <c r="A49" s="7" t="s">
        <v>53</v>
      </c>
    </row>
    <row r="50" spans="1:17" hidden="1" x14ac:dyDescent="0.25">
      <c r="A50" s="7" t="s">
        <v>40</v>
      </c>
    </row>
    <row r="51" spans="1:17" x14ac:dyDescent="0.25">
      <c r="A51" s="7">
        <v>4</v>
      </c>
      <c r="B51" s="16" t="s">
        <v>67</v>
      </c>
      <c r="C51" s="95" t="s">
        <v>68</v>
      </c>
      <c r="D51" s="95"/>
      <c r="E51" s="95"/>
      <c r="F51" s="20"/>
      <c r="G51" s="20"/>
      <c r="H51" s="20"/>
      <c r="I51" s="20"/>
      <c r="J51" s="20"/>
      <c r="K51" s="7"/>
    </row>
    <row r="52" spans="1:17" x14ac:dyDescent="0.25">
      <c r="A52" s="7">
        <v>9</v>
      </c>
      <c r="B52" s="21" t="s">
        <v>69</v>
      </c>
      <c r="C52" s="99" t="s">
        <v>68</v>
      </c>
      <c r="D52" s="100"/>
      <c r="E52" s="100"/>
      <c r="F52" s="22" t="s">
        <v>66</v>
      </c>
      <c r="G52" s="23">
        <v>1</v>
      </c>
      <c r="H52" s="23"/>
      <c r="I52" s="24"/>
      <c r="J52" s="25">
        <f>IF(AND(G52= "",H52= ""), 0, ROUND(ROUND(I52, 2) * ROUND(IF(H52="",G52,H52),  0), 2))</f>
        <v>0</v>
      </c>
      <c r="K52" s="7"/>
      <c r="M52" s="26">
        <v>0.2</v>
      </c>
      <c r="Q52" s="7">
        <v>2715</v>
      </c>
    </row>
    <row r="53" spans="1:17" hidden="1" x14ac:dyDescent="0.25">
      <c r="A53" s="7" t="s">
        <v>52</v>
      </c>
    </row>
    <row r="54" spans="1:17" hidden="1" x14ac:dyDescent="0.25">
      <c r="A54" s="7" t="s">
        <v>53</v>
      </c>
    </row>
    <row r="55" spans="1:17" hidden="1" x14ac:dyDescent="0.25">
      <c r="A55" s="7" t="s">
        <v>40</v>
      </c>
    </row>
    <row r="56" spans="1:17" x14ac:dyDescent="0.25">
      <c r="A56" s="7" t="s">
        <v>41</v>
      </c>
      <c r="B56" s="18"/>
      <c r="C56" s="100"/>
      <c r="D56" s="100"/>
      <c r="E56" s="100"/>
      <c r="F56" s="18"/>
      <c r="G56" s="18"/>
      <c r="H56" s="18"/>
      <c r="I56" s="18"/>
      <c r="J56" s="18"/>
    </row>
    <row r="57" spans="1:17" x14ac:dyDescent="0.25">
      <c r="B57" s="18"/>
      <c r="C57" s="103" t="s">
        <v>46</v>
      </c>
      <c r="D57" s="104"/>
      <c r="E57" s="104"/>
      <c r="F57" s="101"/>
      <c r="G57" s="101"/>
      <c r="H57" s="101"/>
      <c r="I57" s="101"/>
      <c r="J57" s="102"/>
    </row>
    <row r="58" spans="1:17" x14ac:dyDescent="0.25">
      <c r="B58" s="18"/>
      <c r="C58" s="106"/>
      <c r="D58" s="53"/>
      <c r="E58" s="53"/>
      <c r="F58" s="53"/>
      <c r="G58" s="53"/>
      <c r="H58" s="53"/>
      <c r="I58" s="53"/>
      <c r="J58" s="105"/>
    </row>
    <row r="59" spans="1:17" x14ac:dyDescent="0.25">
      <c r="B59" s="18"/>
      <c r="C59" s="89" t="s">
        <v>42</v>
      </c>
      <c r="D59" s="90"/>
      <c r="E59" s="90"/>
      <c r="F59" s="87">
        <f>SUMIF(K21:K56, IF(K20="","",K20), J21:J56)</f>
        <v>0</v>
      </c>
      <c r="G59" s="87"/>
      <c r="H59" s="87"/>
      <c r="I59" s="87"/>
      <c r="J59" s="88"/>
    </row>
    <row r="60" spans="1:17" ht="16.899999999999999" customHeight="1" x14ac:dyDescent="0.25">
      <c r="B60" s="18"/>
      <c r="C60" s="89" t="s">
        <v>43</v>
      </c>
      <c r="D60" s="90"/>
      <c r="E60" s="90"/>
      <c r="F60" s="87">
        <f>ROUND(SUMIF(K21:K56, IF(K20="","",K20), J21:J56) * 0.2, 2)</f>
        <v>0</v>
      </c>
      <c r="G60" s="87"/>
      <c r="H60" s="87"/>
      <c r="I60" s="87"/>
      <c r="J60" s="88"/>
    </row>
    <row r="61" spans="1:17" x14ac:dyDescent="0.25">
      <c r="B61" s="18"/>
      <c r="C61" s="93" t="s">
        <v>44</v>
      </c>
      <c r="D61" s="94"/>
      <c r="E61" s="94"/>
      <c r="F61" s="91">
        <f>SUM(F59:F60)</f>
        <v>0</v>
      </c>
      <c r="G61" s="91"/>
      <c r="H61" s="91"/>
      <c r="I61" s="91"/>
      <c r="J61" s="92"/>
    </row>
    <row r="62" spans="1:17" ht="22.15" customHeight="1" x14ac:dyDescent="0.25">
      <c r="A62" s="7">
        <v>3</v>
      </c>
      <c r="B62" s="16" t="s">
        <v>70</v>
      </c>
      <c r="C62" s="98" t="s">
        <v>71</v>
      </c>
      <c r="D62" s="98"/>
      <c r="E62" s="98"/>
      <c r="F62" s="17"/>
      <c r="G62" s="17"/>
      <c r="H62" s="17"/>
      <c r="I62" s="17"/>
      <c r="J62" s="17"/>
      <c r="K62" s="7"/>
    </row>
    <row r="63" spans="1:17" hidden="1" x14ac:dyDescent="0.25">
      <c r="A63" s="7" t="s">
        <v>72</v>
      </c>
    </row>
    <row r="64" spans="1:17" ht="18" customHeight="1" x14ac:dyDescent="0.25">
      <c r="A64" s="7">
        <v>4</v>
      </c>
      <c r="B64" s="16" t="s">
        <v>73</v>
      </c>
      <c r="C64" s="95" t="s">
        <v>74</v>
      </c>
      <c r="D64" s="95"/>
      <c r="E64" s="95"/>
      <c r="F64" s="20"/>
      <c r="G64" s="20"/>
      <c r="H64" s="20"/>
      <c r="I64" s="20"/>
      <c r="J64" s="20"/>
      <c r="K64" s="7"/>
    </row>
    <row r="65" spans="1:17" hidden="1" x14ac:dyDescent="0.25">
      <c r="A65" s="7" t="s">
        <v>49</v>
      </c>
    </row>
    <row r="66" spans="1:17" hidden="1" x14ac:dyDescent="0.25">
      <c r="A66" s="7" t="s">
        <v>49</v>
      </c>
    </row>
    <row r="67" spans="1:17" x14ac:dyDescent="0.25">
      <c r="A67" s="7">
        <v>9</v>
      </c>
      <c r="B67" s="21" t="s">
        <v>75</v>
      </c>
      <c r="C67" s="99" t="s">
        <v>76</v>
      </c>
      <c r="D67" s="100"/>
      <c r="E67" s="100"/>
      <c r="F67" s="22" t="s">
        <v>10</v>
      </c>
      <c r="G67" s="29">
        <v>750.5</v>
      </c>
      <c r="H67" s="29"/>
      <c r="I67" s="24"/>
      <c r="J67" s="25">
        <f>IF(AND(G67= "",H67= ""), 0, ROUND(ROUND(I67, 2) * ROUND(IF(H67="",G67,H67),  2), 2))</f>
        <v>0</v>
      </c>
      <c r="K67" s="7"/>
      <c r="M67" s="26">
        <v>0.2</v>
      </c>
      <c r="Q67" s="7">
        <v>2715</v>
      </c>
    </row>
    <row r="68" spans="1:17" hidden="1" x14ac:dyDescent="0.25">
      <c r="A68" s="7" t="s">
        <v>52</v>
      </c>
    </row>
    <row r="69" spans="1:17" hidden="1" x14ac:dyDescent="0.25">
      <c r="A69" s="7" t="s">
        <v>52</v>
      </c>
    </row>
    <row r="70" spans="1:17" hidden="1" x14ac:dyDescent="0.25">
      <c r="A70" s="7" t="s">
        <v>52</v>
      </c>
    </row>
    <row r="71" spans="1:17" x14ac:dyDescent="0.25">
      <c r="A71" s="7" t="s">
        <v>77</v>
      </c>
      <c r="B71" s="30"/>
      <c r="C71" s="108" t="s">
        <v>78</v>
      </c>
      <c r="D71" s="108"/>
      <c r="E71" s="108"/>
      <c r="F71" s="30"/>
      <c r="G71" s="30"/>
      <c r="H71" s="30"/>
      <c r="I71" s="30"/>
      <c r="J71" s="30"/>
    </row>
    <row r="72" spans="1:17" hidden="1" x14ac:dyDescent="0.25">
      <c r="A72" s="7" t="s">
        <v>79</v>
      </c>
    </row>
    <row r="73" spans="1:17" hidden="1" x14ac:dyDescent="0.25">
      <c r="A73" s="7" t="s">
        <v>79</v>
      </c>
    </row>
    <row r="74" spans="1:17" hidden="1" x14ac:dyDescent="0.25">
      <c r="A74" s="7" t="s">
        <v>53</v>
      </c>
    </row>
    <row r="75" spans="1:17" hidden="1" x14ac:dyDescent="0.25">
      <c r="A75" s="7" t="s">
        <v>40</v>
      </c>
    </row>
    <row r="76" spans="1:17" x14ac:dyDescent="0.25">
      <c r="A76" s="7">
        <v>4</v>
      </c>
      <c r="B76" s="16" t="s">
        <v>80</v>
      </c>
      <c r="C76" s="95" t="s">
        <v>81</v>
      </c>
      <c r="D76" s="95"/>
      <c r="E76" s="95"/>
      <c r="F76" s="20"/>
      <c r="G76" s="20"/>
      <c r="H76" s="20"/>
      <c r="I76" s="20"/>
      <c r="J76" s="20"/>
      <c r="K76" s="7"/>
    </row>
    <row r="77" spans="1:17" ht="16.899999999999999" customHeight="1" x14ac:dyDescent="0.25">
      <c r="A77" s="7">
        <v>5</v>
      </c>
      <c r="B77" s="16" t="s">
        <v>82</v>
      </c>
      <c r="C77" s="110" t="s">
        <v>83</v>
      </c>
      <c r="D77" s="110"/>
      <c r="E77" s="110"/>
      <c r="F77" s="31"/>
      <c r="G77" s="31"/>
      <c r="H77" s="31"/>
      <c r="I77" s="31"/>
      <c r="J77" s="31"/>
      <c r="K77" s="7"/>
    </row>
    <row r="78" spans="1:17" ht="16.899999999999999" customHeight="1" x14ac:dyDescent="0.25">
      <c r="A78" s="7">
        <v>6</v>
      </c>
      <c r="B78" s="16" t="s">
        <v>84</v>
      </c>
      <c r="C78" s="107" t="s">
        <v>85</v>
      </c>
      <c r="D78" s="107"/>
      <c r="E78" s="107"/>
      <c r="F78" s="32"/>
      <c r="G78" s="32"/>
      <c r="H78" s="32"/>
      <c r="I78" s="32"/>
      <c r="J78" s="32"/>
      <c r="K78" s="7"/>
    </row>
    <row r="79" spans="1:17" hidden="1" x14ac:dyDescent="0.25">
      <c r="A79" s="7" t="s">
        <v>86</v>
      </c>
    </row>
    <row r="80" spans="1:17" hidden="1" x14ac:dyDescent="0.25">
      <c r="A80" s="7" t="s">
        <v>86</v>
      </c>
    </row>
    <row r="81" spans="1:17" x14ac:dyDescent="0.25">
      <c r="A81" s="7">
        <v>9</v>
      </c>
      <c r="B81" s="21" t="s">
        <v>87</v>
      </c>
      <c r="C81" s="99" t="s">
        <v>88</v>
      </c>
      <c r="D81" s="100"/>
      <c r="E81" s="100"/>
      <c r="F81" s="22" t="s">
        <v>10</v>
      </c>
      <c r="G81" s="29">
        <v>208</v>
      </c>
      <c r="H81" s="29"/>
      <c r="I81" s="24"/>
      <c r="J81" s="25">
        <f>IF(AND(G81= "",H81= ""), 0, ROUND(ROUND(I81, 2) * ROUND(IF(H81="",G81,H81),  2), 2))</f>
        <v>0</v>
      </c>
      <c r="K81" s="7"/>
      <c r="M81" s="26">
        <v>0.2</v>
      </c>
      <c r="Q81" s="7">
        <v>2715</v>
      </c>
    </row>
    <row r="82" spans="1:17" hidden="1" x14ac:dyDescent="0.25">
      <c r="A82" s="7" t="s">
        <v>52</v>
      </c>
    </row>
    <row r="83" spans="1:17" hidden="1" x14ac:dyDescent="0.25">
      <c r="A83" s="7" t="s">
        <v>52</v>
      </c>
    </row>
    <row r="84" spans="1:17" hidden="1" x14ac:dyDescent="0.25">
      <c r="A84" s="7" t="s">
        <v>52</v>
      </c>
    </row>
    <row r="85" spans="1:17" hidden="1" x14ac:dyDescent="0.25">
      <c r="A85" s="7" t="s">
        <v>52</v>
      </c>
    </row>
    <row r="86" spans="1:17" ht="24.75" customHeight="1" x14ac:dyDescent="0.25">
      <c r="A86" s="7" t="s">
        <v>77</v>
      </c>
      <c r="B86" s="30"/>
      <c r="C86" s="108" t="s">
        <v>89</v>
      </c>
      <c r="D86" s="108"/>
      <c r="E86" s="108"/>
      <c r="F86" s="30"/>
      <c r="G86" s="30"/>
      <c r="H86" s="30"/>
      <c r="I86" s="30"/>
      <c r="J86" s="30"/>
    </row>
    <row r="87" spans="1:17" hidden="1" x14ac:dyDescent="0.25">
      <c r="A87" s="7" t="s">
        <v>79</v>
      </c>
    </row>
    <row r="88" spans="1:17" hidden="1" x14ac:dyDescent="0.25">
      <c r="A88" s="7" t="s">
        <v>79</v>
      </c>
    </row>
    <row r="89" spans="1:17" hidden="1" x14ac:dyDescent="0.25">
      <c r="A89" s="7" t="s">
        <v>79</v>
      </c>
    </row>
    <row r="90" spans="1:17" hidden="1" x14ac:dyDescent="0.25">
      <c r="A90" s="7" t="s">
        <v>79</v>
      </c>
    </row>
    <row r="91" spans="1:17" hidden="1" x14ac:dyDescent="0.25">
      <c r="A91" s="7" t="s">
        <v>79</v>
      </c>
    </row>
    <row r="92" spans="1:17" hidden="1" x14ac:dyDescent="0.25">
      <c r="A92" s="7" t="s">
        <v>53</v>
      </c>
    </row>
    <row r="93" spans="1:17" hidden="1" x14ac:dyDescent="0.25">
      <c r="A93" s="7" t="s">
        <v>90</v>
      </c>
    </row>
    <row r="94" spans="1:17" hidden="1" x14ac:dyDescent="0.25">
      <c r="A94" s="7" t="s">
        <v>91</v>
      </c>
    </row>
    <row r="95" spans="1:17" x14ac:dyDescent="0.25">
      <c r="A95" s="7">
        <v>5</v>
      </c>
      <c r="B95" s="16" t="s">
        <v>92</v>
      </c>
      <c r="C95" s="110" t="s">
        <v>93</v>
      </c>
      <c r="D95" s="110"/>
      <c r="E95" s="110"/>
      <c r="F95" s="31"/>
      <c r="G95" s="31"/>
      <c r="H95" s="31"/>
      <c r="I95" s="31"/>
      <c r="J95" s="31"/>
      <c r="K95" s="7"/>
    </row>
    <row r="96" spans="1:17" hidden="1" x14ac:dyDescent="0.25">
      <c r="A96" s="7" t="s">
        <v>94</v>
      </c>
    </row>
    <row r="97" spans="1:17" hidden="1" x14ac:dyDescent="0.25">
      <c r="A97" s="7" t="s">
        <v>94</v>
      </c>
    </row>
    <row r="98" spans="1:17" hidden="1" x14ac:dyDescent="0.25">
      <c r="A98" s="7" t="s">
        <v>94</v>
      </c>
    </row>
    <row r="99" spans="1:17" x14ac:dyDescent="0.25">
      <c r="A99" s="7">
        <v>6</v>
      </c>
      <c r="B99" s="16" t="s">
        <v>95</v>
      </c>
      <c r="C99" s="107" t="s">
        <v>96</v>
      </c>
      <c r="D99" s="107"/>
      <c r="E99" s="107"/>
      <c r="F99" s="32"/>
      <c r="G99" s="32"/>
      <c r="H99" s="32"/>
      <c r="I99" s="32"/>
      <c r="J99" s="32"/>
      <c r="K99" s="7"/>
    </row>
    <row r="100" spans="1:17" hidden="1" x14ac:dyDescent="0.25">
      <c r="A100" s="7" t="s">
        <v>86</v>
      </c>
    </row>
    <row r="101" spans="1:17" hidden="1" x14ac:dyDescent="0.25">
      <c r="A101" s="7" t="s">
        <v>86</v>
      </c>
    </row>
    <row r="102" spans="1:17" ht="16.5" x14ac:dyDescent="0.25">
      <c r="A102" s="7">
        <v>9</v>
      </c>
      <c r="B102" s="21" t="s">
        <v>97</v>
      </c>
      <c r="C102" s="99" t="s">
        <v>98</v>
      </c>
      <c r="D102" s="100"/>
      <c r="E102" s="100"/>
      <c r="F102" s="22" t="s">
        <v>10</v>
      </c>
      <c r="G102" s="29">
        <v>71.8</v>
      </c>
      <c r="H102" s="29"/>
      <c r="I102" s="24"/>
      <c r="J102" s="25">
        <f>IF(AND(G102= "",H102= ""), 0, ROUND(ROUND(I102, 2) * ROUND(IF(H102="",G102,H102),  2), 2))</f>
        <v>0</v>
      </c>
      <c r="K102" s="7"/>
      <c r="M102" s="26">
        <v>0.2</v>
      </c>
      <c r="Q102" s="7">
        <v>2715</v>
      </c>
    </row>
    <row r="103" spans="1:17" hidden="1" x14ac:dyDescent="0.25">
      <c r="A103" s="7" t="s">
        <v>52</v>
      </c>
    </row>
    <row r="104" spans="1:17" hidden="1" x14ac:dyDescent="0.25">
      <c r="A104" s="7" t="s">
        <v>52</v>
      </c>
    </row>
    <row r="105" spans="1:17" hidden="1" x14ac:dyDescent="0.25">
      <c r="A105" s="7" t="s">
        <v>52</v>
      </c>
    </row>
    <row r="106" spans="1:17" hidden="1" x14ac:dyDescent="0.25">
      <c r="A106" s="7" t="s">
        <v>52</v>
      </c>
    </row>
    <row r="107" spans="1:17" hidden="1" x14ac:dyDescent="0.25">
      <c r="A107" s="7" t="s">
        <v>52</v>
      </c>
    </row>
    <row r="108" spans="1:17" hidden="1" x14ac:dyDescent="0.25">
      <c r="A108" s="28" t="s">
        <v>61</v>
      </c>
    </row>
    <row r="109" spans="1:17" hidden="1" x14ac:dyDescent="0.25">
      <c r="A109" s="28" t="s">
        <v>61</v>
      </c>
    </row>
    <row r="110" spans="1:17" ht="24.75" customHeight="1" x14ac:dyDescent="0.25">
      <c r="A110" s="7" t="s">
        <v>77</v>
      </c>
      <c r="B110" s="30"/>
      <c r="C110" s="108" t="s">
        <v>99</v>
      </c>
      <c r="D110" s="108"/>
      <c r="E110" s="108"/>
      <c r="F110" s="30"/>
      <c r="G110" s="30"/>
      <c r="H110" s="30"/>
      <c r="I110" s="30"/>
      <c r="J110" s="30"/>
    </row>
    <row r="111" spans="1:17" hidden="1" x14ac:dyDescent="0.25">
      <c r="A111" s="7" t="s">
        <v>79</v>
      </c>
    </row>
    <row r="112" spans="1:17" hidden="1" x14ac:dyDescent="0.25">
      <c r="A112" s="7" t="s">
        <v>79</v>
      </c>
    </row>
    <row r="113" spans="1:17" hidden="1" x14ac:dyDescent="0.25">
      <c r="A113" s="7" t="s">
        <v>53</v>
      </c>
    </row>
    <row r="114" spans="1:17" ht="16.5" x14ac:dyDescent="0.25">
      <c r="A114" s="7">
        <v>9</v>
      </c>
      <c r="B114" s="21" t="s">
        <v>100</v>
      </c>
      <c r="C114" s="99" t="s">
        <v>101</v>
      </c>
      <c r="D114" s="100"/>
      <c r="E114" s="100"/>
      <c r="F114" s="22" t="s">
        <v>10</v>
      </c>
      <c r="G114" s="29">
        <v>466</v>
      </c>
      <c r="H114" s="29"/>
      <c r="I114" s="24"/>
      <c r="J114" s="25">
        <f>IF(AND(G114= "",H114= ""), 0, ROUND(ROUND(I114, 2) * ROUND(IF(H114="",G114,H114),  2), 2))</f>
        <v>0</v>
      </c>
      <c r="K114" s="7"/>
      <c r="M114" s="26">
        <v>0.2</v>
      </c>
      <c r="Q114" s="7">
        <v>2715</v>
      </c>
    </row>
    <row r="115" spans="1:17" hidden="1" x14ac:dyDescent="0.25">
      <c r="A115" s="7" t="s">
        <v>52</v>
      </c>
    </row>
    <row r="116" spans="1:17" hidden="1" x14ac:dyDescent="0.25">
      <c r="A116" s="7" t="s">
        <v>52</v>
      </c>
    </row>
    <row r="117" spans="1:17" hidden="1" x14ac:dyDescent="0.25">
      <c r="A117" s="7" t="s">
        <v>52</v>
      </c>
    </row>
    <row r="118" spans="1:17" hidden="1" x14ac:dyDescent="0.25">
      <c r="A118" s="7" t="s">
        <v>52</v>
      </c>
    </row>
    <row r="119" spans="1:17" hidden="1" x14ac:dyDescent="0.25">
      <c r="A119" s="7" t="s">
        <v>52</v>
      </c>
    </row>
    <row r="120" spans="1:17" hidden="1" x14ac:dyDescent="0.25">
      <c r="A120" s="7" t="s">
        <v>52</v>
      </c>
    </row>
    <row r="121" spans="1:17" ht="35.85" customHeight="1" x14ac:dyDescent="0.25">
      <c r="A121" s="7" t="s">
        <v>77</v>
      </c>
      <c r="B121" s="30"/>
      <c r="C121" s="108" t="s">
        <v>102</v>
      </c>
      <c r="D121" s="108"/>
      <c r="E121" s="108"/>
      <c r="F121" s="30"/>
      <c r="G121" s="30"/>
      <c r="H121" s="30"/>
      <c r="I121" s="30"/>
      <c r="J121" s="30"/>
    </row>
    <row r="122" spans="1:17" hidden="1" x14ac:dyDescent="0.25">
      <c r="A122" s="7" t="s">
        <v>79</v>
      </c>
    </row>
    <row r="123" spans="1:17" hidden="1" x14ac:dyDescent="0.25">
      <c r="A123" s="7" t="s">
        <v>79</v>
      </c>
    </row>
    <row r="124" spans="1:17" hidden="1" x14ac:dyDescent="0.25">
      <c r="A124" s="7" t="s">
        <v>53</v>
      </c>
    </row>
    <row r="125" spans="1:17" hidden="1" x14ac:dyDescent="0.25">
      <c r="A125" s="7" t="s">
        <v>90</v>
      </c>
    </row>
    <row r="126" spans="1:17" ht="16.899999999999999" customHeight="1" x14ac:dyDescent="0.25">
      <c r="A126" s="7">
        <v>6</v>
      </c>
      <c r="B126" s="16" t="s">
        <v>103</v>
      </c>
      <c r="C126" s="107" t="s">
        <v>104</v>
      </c>
      <c r="D126" s="107"/>
      <c r="E126" s="107"/>
      <c r="F126" s="32"/>
      <c r="G126" s="32"/>
      <c r="H126" s="32"/>
      <c r="I126" s="32"/>
      <c r="J126" s="32"/>
      <c r="K126" s="7"/>
    </row>
    <row r="127" spans="1:17" ht="16.5" x14ac:dyDescent="0.25">
      <c r="A127" s="7">
        <v>9</v>
      </c>
      <c r="B127" s="21" t="s">
        <v>105</v>
      </c>
      <c r="C127" s="99" t="s">
        <v>106</v>
      </c>
      <c r="D127" s="100"/>
      <c r="E127" s="100"/>
      <c r="F127" s="22" t="s">
        <v>10</v>
      </c>
      <c r="G127" s="29">
        <v>538.79999999999995</v>
      </c>
      <c r="H127" s="29"/>
      <c r="I127" s="24"/>
      <c r="J127" s="25">
        <f>IF(AND(G127= "",H127= ""), 0, ROUND(ROUND(I127, 2) * ROUND(IF(H127="",G127,H127),  2), 2))</f>
        <v>0</v>
      </c>
      <c r="K127" s="7"/>
      <c r="M127" s="26">
        <v>0.2</v>
      </c>
      <c r="Q127" s="7">
        <v>2715</v>
      </c>
    </row>
    <row r="128" spans="1:17" hidden="1" x14ac:dyDescent="0.25">
      <c r="A128" s="7" t="s">
        <v>52</v>
      </c>
    </row>
    <row r="129" spans="1:17" hidden="1" x14ac:dyDescent="0.25">
      <c r="A129" s="7" t="s">
        <v>52</v>
      </c>
    </row>
    <row r="130" spans="1:17" ht="35.85" customHeight="1" x14ac:dyDescent="0.25">
      <c r="A130" s="7" t="s">
        <v>77</v>
      </c>
      <c r="B130" s="30"/>
      <c r="C130" s="108" t="s">
        <v>107</v>
      </c>
      <c r="D130" s="108"/>
      <c r="E130" s="108"/>
      <c r="F130" s="30"/>
      <c r="G130" s="30"/>
      <c r="H130" s="30"/>
      <c r="I130" s="30"/>
      <c r="J130" s="30"/>
    </row>
    <row r="131" spans="1:17" hidden="1" x14ac:dyDescent="0.25">
      <c r="A131" s="7" t="s">
        <v>79</v>
      </c>
    </row>
    <row r="132" spans="1:17" hidden="1" x14ac:dyDescent="0.25">
      <c r="A132" s="7" t="s">
        <v>79</v>
      </c>
    </row>
    <row r="133" spans="1:17" hidden="1" x14ac:dyDescent="0.25">
      <c r="A133" s="7" t="s">
        <v>53</v>
      </c>
    </row>
    <row r="134" spans="1:17" hidden="1" x14ac:dyDescent="0.25">
      <c r="A134" s="7" t="s">
        <v>90</v>
      </c>
    </row>
    <row r="135" spans="1:17" x14ac:dyDescent="0.25">
      <c r="A135" s="7">
        <v>6</v>
      </c>
      <c r="B135" s="16" t="s">
        <v>108</v>
      </c>
      <c r="C135" s="107" t="s">
        <v>109</v>
      </c>
      <c r="D135" s="107"/>
      <c r="E135" s="107"/>
      <c r="F135" s="32"/>
      <c r="G135" s="32"/>
      <c r="H135" s="32"/>
      <c r="I135" s="32"/>
      <c r="J135" s="32"/>
      <c r="K135" s="7"/>
    </row>
    <row r="136" spans="1:17" ht="16.5" x14ac:dyDescent="0.25">
      <c r="A136" s="7">
        <v>9</v>
      </c>
      <c r="B136" s="21" t="s">
        <v>110</v>
      </c>
      <c r="C136" s="99" t="s">
        <v>111</v>
      </c>
      <c r="D136" s="100"/>
      <c r="E136" s="100"/>
      <c r="F136" s="22" t="s">
        <v>112</v>
      </c>
      <c r="G136" s="23">
        <v>1</v>
      </c>
      <c r="H136" s="23"/>
      <c r="I136" s="24"/>
      <c r="J136" s="25">
        <f>IF(AND(G136= "",H136= ""), 0, ROUND(ROUND(I136, 2) * ROUND(IF(H136="",G136,H136),  0), 2))</f>
        <v>0</v>
      </c>
      <c r="K136" s="7"/>
      <c r="M136" s="26">
        <v>0.2</v>
      </c>
      <c r="Q136" s="7">
        <v>2715</v>
      </c>
    </row>
    <row r="137" spans="1:17" hidden="1" x14ac:dyDescent="0.25">
      <c r="A137" s="7" t="s">
        <v>52</v>
      </c>
    </row>
    <row r="138" spans="1:17" hidden="1" x14ac:dyDescent="0.25">
      <c r="A138" s="7" t="s">
        <v>52</v>
      </c>
    </row>
    <row r="139" spans="1:17" hidden="1" x14ac:dyDescent="0.25">
      <c r="A139" s="7" t="s">
        <v>53</v>
      </c>
    </row>
    <row r="140" spans="1:17" hidden="1" x14ac:dyDescent="0.25">
      <c r="A140" s="7" t="s">
        <v>90</v>
      </c>
    </row>
    <row r="141" spans="1:17" hidden="1" x14ac:dyDescent="0.25">
      <c r="A141" s="7" t="s">
        <v>91</v>
      </c>
    </row>
    <row r="142" spans="1:17" hidden="1" x14ac:dyDescent="0.25">
      <c r="A142" s="7" t="s">
        <v>40</v>
      </c>
    </row>
    <row r="143" spans="1:17" ht="18" customHeight="1" x14ac:dyDescent="0.25">
      <c r="A143" s="7">
        <v>4</v>
      </c>
      <c r="B143" s="16" t="s">
        <v>113</v>
      </c>
      <c r="C143" s="95" t="s">
        <v>114</v>
      </c>
      <c r="D143" s="95"/>
      <c r="E143" s="95"/>
      <c r="F143" s="20"/>
      <c r="G143" s="20"/>
      <c r="H143" s="20"/>
      <c r="I143" s="20"/>
      <c r="J143" s="20"/>
      <c r="K143" s="7"/>
    </row>
    <row r="144" spans="1:17" ht="16.899999999999999" customHeight="1" x14ac:dyDescent="0.25">
      <c r="A144" s="7">
        <v>5</v>
      </c>
      <c r="B144" s="16" t="s">
        <v>115</v>
      </c>
      <c r="C144" s="110" t="s">
        <v>116</v>
      </c>
      <c r="D144" s="110"/>
      <c r="E144" s="110"/>
      <c r="F144" s="31"/>
      <c r="G144" s="31"/>
      <c r="H144" s="31"/>
      <c r="I144" s="31"/>
      <c r="J144" s="31"/>
      <c r="K144" s="7"/>
    </row>
    <row r="145" spans="1:17" hidden="1" x14ac:dyDescent="0.25">
      <c r="A145" s="7" t="s">
        <v>94</v>
      </c>
    </row>
    <row r="146" spans="1:17" hidden="1" x14ac:dyDescent="0.25">
      <c r="A146" s="7" t="s">
        <v>94</v>
      </c>
    </row>
    <row r="147" spans="1:17" x14ac:dyDescent="0.25">
      <c r="A147" s="7">
        <v>6</v>
      </c>
      <c r="B147" s="16" t="s">
        <v>117</v>
      </c>
      <c r="C147" s="107" t="s">
        <v>118</v>
      </c>
      <c r="D147" s="107"/>
      <c r="E147" s="107"/>
      <c r="F147" s="32"/>
      <c r="G147" s="32"/>
      <c r="H147" s="32"/>
      <c r="I147" s="32"/>
      <c r="J147" s="32"/>
      <c r="K147" s="7"/>
    </row>
    <row r="148" spans="1:17" x14ac:dyDescent="0.25">
      <c r="A148" s="7">
        <v>9</v>
      </c>
      <c r="B148" s="21" t="s">
        <v>119</v>
      </c>
      <c r="C148" s="99" t="s">
        <v>120</v>
      </c>
      <c r="D148" s="100"/>
      <c r="E148" s="100"/>
      <c r="F148" s="22" t="s">
        <v>10</v>
      </c>
      <c r="G148" s="29">
        <v>69</v>
      </c>
      <c r="H148" s="29"/>
      <c r="I148" s="24"/>
      <c r="J148" s="25">
        <f>IF(AND(G148= "",H148= ""), 0, ROUND(ROUND(I148, 2) * ROUND(IF(H148="",G148,H148),  2), 2))</f>
        <v>0</v>
      </c>
      <c r="K148" s="7"/>
      <c r="M148" s="26">
        <v>0.2</v>
      </c>
      <c r="Q148" s="7">
        <v>2715</v>
      </c>
    </row>
    <row r="149" spans="1:17" hidden="1" x14ac:dyDescent="0.25">
      <c r="A149" s="7" t="s">
        <v>52</v>
      </c>
    </row>
    <row r="150" spans="1:17" ht="24.75" customHeight="1" x14ac:dyDescent="0.25">
      <c r="A150" s="7" t="s">
        <v>77</v>
      </c>
      <c r="B150" s="30"/>
      <c r="C150" s="108" t="s">
        <v>121</v>
      </c>
      <c r="D150" s="108"/>
      <c r="E150" s="108"/>
      <c r="F150" s="30"/>
      <c r="G150" s="30"/>
      <c r="H150" s="30"/>
      <c r="I150" s="30"/>
      <c r="J150" s="30"/>
    </row>
    <row r="151" spans="1:17" hidden="1" x14ac:dyDescent="0.25">
      <c r="A151" s="7" t="s">
        <v>79</v>
      </c>
    </row>
    <row r="152" spans="1:17" hidden="1" x14ac:dyDescent="0.25">
      <c r="A152" s="7" t="s">
        <v>79</v>
      </c>
    </row>
    <row r="153" spans="1:17" hidden="1" x14ac:dyDescent="0.25">
      <c r="A153" s="7" t="s">
        <v>79</v>
      </c>
    </row>
    <row r="154" spans="1:17" hidden="1" x14ac:dyDescent="0.25">
      <c r="A154" s="7" t="s">
        <v>79</v>
      </c>
    </row>
    <row r="155" spans="1:17" hidden="1" x14ac:dyDescent="0.25">
      <c r="A155" s="7" t="s">
        <v>79</v>
      </c>
    </row>
    <row r="156" spans="1:17" hidden="1" x14ac:dyDescent="0.25">
      <c r="A156" s="7" t="s">
        <v>79</v>
      </c>
    </row>
    <row r="157" spans="1:17" hidden="1" x14ac:dyDescent="0.25">
      <c r="A157" s="7" t="s">
        <v>79</v>
      </c>
    </row>
    <row r="158" spans="1:17" hidden="1" x14ac:dyDescent="0.25">
      <c r="A158" s="7" t="s">
        <v>79</v>
      </c>
    </row>
    <row r="159" spans="1:17" hidden="1" x14ac:dyDescent="0.25">
      <c r="A159" s="7" t="s">
        <v>53</v>
      </c>
    </row>
    <row r="160" spans="1:17" hidden="1" x14ac:dyDescent="0.25">
      <c r="A160" s="7" t="s">
        <v>90</v>
      </c>
    </row>
    <row r="161" spans="1:17" ht="16.899999999999999" customHeight="1" x14ac:dyDescent="0.25">
      <c r="A161" s="7">
        <v>6</v>
      </c>
      <c r="B161" s="16" t="s">
        <v>122</v>
      </c>
      <c r="C161" s="107" t="s">
        <v>123</v>
      </c>
      <c r="D161" s="107"/>
      <c r="E161" s="107"/>
      <c r="F161" s="32"/>
      <c r="G161" s="32"/>
      <c r="H161" s="32"/>
      <c r="I161" s="32"/>
      <c r="J161" s="32"/>
      <c r="K161" s="7"/>
    </row>
    <row r="162" spans="1:17" ht="16.5" x14ac:dyDescent="0.25">
      <c r="A162" s="7">
        <v>9</v>
      </c>
      <c r="B162" s="21" t="s">
        <v>124</v>
      </c>
      <c r="C162" s="99" t="s">
        <v>125</v>
      </c>
      <c r="D162" s="100"/>
      <c r="E162" s="100"/>
      <c r="F162" s="22" t="s">
        <v>112</v>
      </c>
      <c r="G162" s="23">
        <v>1</v>
      </c>
      <c r="H162" s="23"/>
      <c r="I162" s="24"/>
      <c r="J162" s="25">
        <f>IF(AND(G162= "",H162= ""), 0, ROUND(ROUND(I162, 2) * ROUND(IF(H162="",G162,H162),  0), 2))</f>
        <v>0</v>
      </c>
      <c r="K162" s="7"/>
      <c r="M162" s="26">
        <v>0.2</v>
      </c>
      <c r="Q162" s="7">
        <v>2715</v>
      </c>
    </row>
    <row r="163" spans="1:17" hidden="1" x14ac:dyDescent="0.25">
      <c r="A163" s="7" t="s">
        <v>52</v>
      </c>
    </row>
    <row r="164" spans="1:17" ht="24.75" customHeight="1" x14ac:dyDescent="0.25">
      <c r="A164" s="7" t="s">
        <v>77</v>
      </c>
      <c r="B164" s="30"/>
      <c r="C164" s="108" t="s">
        <v>126</v>
      </c>
      <c r="D164" s="108"/>
      <c r="E164" s="108"/>
      <c r="F164" s="30"/>
      <c r="G164" s="30"/>
      <c r="H164" s="30"/>
      <c r="I164" s="30"/>
      <c r="J164" s="30"/>
    </row>
    <row r="165" spans="1:17" hidden="1" x14ac:dyDescent="0.25">
      <c r="A165" s="7" t="s">
        <v>53</v>
      </c>
    </row>
    <row r="166" spans="1:17" hidden="1" x14ac:dyDescent="0.25">
      <c r="A166" s="7" t="s">
        <v>90</v>
      </c>
    </row>
    <row r="167" spans="1:17" hidden="1" x14ac:dyDescent="0.25">
      <c r="A167" s="7" t="s">
        <v>91</v>
      </c>
    </row>
    <row r="168" spans="1:17" x14ac:dyDescent="0.25">
      <c r="A168" s="7">
        <v>5</v>
      </c>
      <c r="B168" s="16" t="s">
        <v>127</v>
      </c>
      <c r="C168" s="110" t="s">
        <v>128</v>
      </c>
      <c r="D168" s="110"/>
      <c r="E168" s="110"/>
      <c r="F168" s="31"/>
      <c r="G168" s="31"/>
      <c r="H168" s="31"/>
      <c r="I168" s="31"/>
      <c r="J168" s="31"/>
      <c r="K168" s="7"/>
    </row>
    <row r="169" spans="1:17" x14ac:dyDescent="0.25">
      <c r="A169" s="7">
        <v>9</v>
      </c>
      <c r="B169" s="21" t="s">
        <v>129</v>
      </c>
      <c r="C169" s="99" t="s">
        <v>130</v>
      </c>
      <c r="D169" s="100"/>
      <c r="E169" s="100"/>
      <c r="F169" s="22" t="s">
        <v>131</v>
      </c>
      <c r="G169" s="29">
        <v>20</v>
      </c>
      <c r="H169" s="29"/>
      <c r="I169" s="24"/>
      <c r="J169" s="25">
        <f>IF(AND(G169= "",H169= ""), 0, ROUND(ROUND(I169, 2) * ROUND(IF(H169="",G169,H169),  2), 2))</f>
        <v>0</v>
      </c>
      <c r="K169" s="7"/>
      <c r="M169" s="26">
        <v>0.2</v>
      </c>
      <c r="Q169" s="7">
        <v>2715</v>
      </c>
    </row>
    <row r="170" spans="1:17" hidden="1" x14ac:dyDescent="0.25">
      <c r="A170" s="7" t="s">
        <v>52</v>
      </c>
    </row>
    <row r="171" spans="1:17" x14ac:dyDescent="0.25">
      <c r="A171" s="7" t="s">
        <v>77</v>
      </c>
      <c r="B171" s="30"/>
      <c r="C171" s="108" t="s">
        <v>132</v>
      </c>
      <c r="D171" s="108"/>
      <c r="E171" s="108"/>
      <c r="F171" s="30"/>
      <c r="G171" s="30"/>
      <c r="H171" s="30"/>
      <c r="I171" s="30"/>
      <c r="J171" s="30"/>
    </row>
    <row r="172" spans="1:17" hidden="1" x14ac:dyDescent="0.25">
      <c r="A172" s="7" t="s">
        <v>79</v>
      </c>
    </row>
    <row r="173" spans="1:17" hidden="1" x14ac:dyDescent="0.25">
      <c r="A173" s="7" t="s">
        <v>53</v>
      </c>
    </row>
    <row r="174" spans="1:17" x14ac:dyDescent="0.25">
      <c r="A174" s="7">
        <v>9</v>
      </c>
      <c r="B174" s="21" t="s">
        <v>133</v>
      </c>
      <c r="C174" s="99" t="s">
        <v>134</v>
      </c>
      <c r="D174" s="100"/>
      <c r="E174" s="100"/>
      <c r="F174" s="22" t="s">
        <v>135</v>
      </c>
      <c r="G174" s="29">
        <v>36</v>
      </c>
      <c r="H174" s="29"/>
      <c r="I174" s="24"/>
      <c r="J174" s="25">
        <f>IF(AND(G174= "",H174= ""), 0, ROUND(ROUND(I174, 2) * ROUND(IF(H174="",G174,H174),  2), 2))</f>
        <v>0</v>
      </c>
      <c r="K174" s="7"/>
      <c r="M174" s="26">
        <v>0.2</v>
      </c>
      <c r="Q174" s="7">
        <v>2715</v>
      </c>
    </row>
    <row r="175" spans="1:17" hidden="1" x14ac:dyDescent="0.25">
      <c r="A175" s="7" t="s">
        <v>52</v>
      </c>
    </row>
    <row r="176" spans="1:17" hidden="1" x14ac:dyDescent="0.25">
      <c r="A176" s="7" t="s">
        <v>79</v>
      </c>
    </row>
    <row r="177" spans="1:17" ht="24.75" customHeight="1" x14ac:dyDescent="0.25">
      <c r="A177" s="7" t="s">
        <v>77</v>
      </c>
      <c r="B177" s="30"/>
      <c r="C177" s="108" t="s">
        <v>136</v>
      </c>
      <c r="D177" s="108"/>
      <c r="E177" s="108"/>
      <c r="F177" s="30"/>
      <c r="G177" s="30"/>
      <c r="H177" s="30"/>
      <c r="I177" s="30"/>
      <c r="J177" s="30"/>
    </row>
    <row r="178" spans="1:17" hidden="1" x14ac:dyDescent="0.25">
      <c r="A178" s="7" t="s">
        <v>52</v>
      </c>
    </row>
    <row r="179" spans="1:17" hidden="1" x14ac:dyDescent="0.25">
      <c r="A179" s="7" t="s">
        <v>53</v>
      </c>
    </row>
    <row r="180" spans="1:17" x14ac:dyDescent="0.25">
      <c r="A180" s="7">
        <v>9</v>
      </c>
      <c r="B180" s="21" t="s">
        <v>137</v>
      </c>
      <c r="C180" s="99" t="s">
        <v>138</v>
      </c>
      <c r="D180" s="100"/>
      <c r="E180" s="100"/>
      <c r="F180" s="22" t="s">
        <v>131</v>
      </c>
      <c r="G180" s="29">
        <v>74</v>
      </c>
      <c r="H180" s="29"/>
      <c r="I180" s="24"/>
      <c r="J180" s="25">
        <f>IF(AND(G180= "",H180= ""), 0, ROUND(ROUND(I180, 2) * ROUND(IF(H180="",G180,H180),  2), 2))</f>
        <v>0</v>
      </c>
      <c r="K180" s="7"/>
      <c r="M180" s="26">
        <v>0.2</v>
      </c>
      <c r="Q180" s="7">
        <v>2715</v>
      </c>
    </row>
    <row r="181" spans="1:17" hidden="1" x14ac:dyDescent="0.25">
      <c r="A181" s="7" t="s">
        <v>52</v>
      </c>
    </row>
    <row r="182" spans="1:17" x14ac:dyDescent="0.25">
      <c r="A182" s="7" t="s">
        <v>77</v>
      </c>
      <c r="B182" s="30"/>
      <c r="C182" s="108" t="s">
        <v>139</v>
      </c>
      <c r="D182" s="108"/>
      <c r="E182" s="108"/>
      <c r="F182" s="30"/>
      <c r="G182" s="30"/>
      <c r="H182" s="30"/>
      <c r="I182" s="30"/>
      <c r="J182" s="30"/>
    </row>
    <row r="183" spans="1:17" hidden="1" x14ac:dyDescent="0.25">
      <c r="A183" s="7" t="s">
        <v>79</v>
      </c>
    </row>
    <row r="184" spans="1:17" hidden="1" x14ac:dyDescent="0.25">
      <c r="A184" s="7" t="s">
        <v>79</v>
      </c>
    </row>
    <row r="185" spans="1:17" hidden="1" x14ac:dyDescent="0.25">
      <c r="A185" s="7" t="s">
        <v>53</v>
      </c>
    </row>
    <row r="186" spans="1:17" hidden="1" x14ac:dyDescent="0.25">
      <c r="A186" s="7" t="s">
        <v>91</v>
      </c>
    </row>
    <row r="187" spans="1:17" ht="16.899999999999999" customHeight="1" x14ac:dyDescent="0.25">
      <c r="A187" s="7">
        <v>5</v>
      </c>
      <c r="B187" s="16" t="s">
        <v>140</v>
      </c>
      <c r="C187" s="110" t="s">
        <v>141</v>
      </c>
      <c r="D187" s="110"/>
      <c r="E187" s="110"/>
      <c r="F187" s="31"/>
      <c r="G187" s="31"/>
      <c r="H187" s="31"/>
      <c r="I187" s="31"/>
      <c r="J187" s="31"/>
      <c r="K187" s="7"/>
    </row>
    <row r="188" spans="1:17" x14ac:dyDescent="0.25">
      <c r="A188" s="7">
        <v>6</v>
      </c>
      <c r="B188" s="16" t="s">
        <v>142</v>
      </c>
      <c r="C188" s="107" t="s">
        <v>143</v>
      </c>
      <c r="D188" s="107"/>
      <c r="E188" s="107"/>
      <c r="F188" s="32"/>
      <c r="G188" s="32"/>
      <c r="H188" s="32"/>
      <c r="I188" s="32"/>
      <c r="J188" s="32"/>
      <c r="K188" s="7"/>
    </row>
    <row r="189" spans="1:17" ht="16.5" x14ac:dyDescent="0.25">
      <c r="A189" s="7">
        <v>9</v>
      </c>
      <c r="B189" s="21" t="s">
        <v>144</v>
      </c>
      <c r="C189" s="99" t="s">
        <v>145</v>
      </c>
      <c r="D189" s="100"/>
      <c r="E189" s="100"/>
      <c r="F189" s="22" t="s">
        <v>11</v>
      </c>
      <c r="G189" s="23">
        <v>90</v>
      </c>
      <c r="H189" s="23"/>
      <c r="I189" s="24"/>
      <c r="J189" s="25">
        <f>IF(AND(G189= "",H189= ""), 0, ROUND(ROUND(I189, 2) * ROUND(IF(H189="",G189,H189),  0), 2))</f>
        <v>0</v>
      </c>
      <c r="K189" s="7"/>
      <c r="M189" s="26">
        <v>0.2</v>
      </c>
      <c r="Q189" s="7">
        <v>2715</v>
      </c>
    </row>
    <row r="190" spans="1:17" hidden="1" x14ac:dyDescent="0.25">
      <c r="A190" s="7" t="s">
        <v>52</v>
      </c>
    </row>
    <row r="191" spans="1:17" hidden="1" x14ac:dyDescent="0.25">
      <c r="A191" s="7" t="s">
        <v>52</v>
      </c>
    </row>
    <row r="192" spans="1:17" hidden="1" x14ac:dyDescent="0.25">
      <c r="A192" s="28" t="s">
        <v>61</v>
      </c>
    </row>
    <row r="193" spans="1:17" hidden="1" x14ac:dyDescent="0.25">
      <c r="A193" s="28" t="s">
        <v>61</v>
      </c>
    </row>
    <row r="194" spans="1:17" ht="24.75" customHeight="1" x14ac:dyDescent="0.25">
      <c r="A194" s="7" t="s">
        <v>77</v>
      </c>
      <c r="B194" s="30"/>
      <c r="C194" s="108" t="s">
        <v>146</v>
      </c>
      <c r="D194" s="108"/>
      <c r="E194" s="108"/>
      <c r="F194" s="30"/>
      <c r="G194" s="30"/>
      <c r="H194" s="30"/>
      <c r="I194" s="30"/>
      <c r="J194" s="30"/>
    </row>
    <row r="195" spans="1:17" hidden="1" x14ac:dyDescent="0.25">
      <c r="A195" s="7" t="s">
        <v>79</v>
      </c>
    </row>
    <row r="196" spans="1:17" hidden="1" x14ac:dyDescent="0.25">
      <c r="A196" s="7" t="s">
        <v>79</v>
      </c>
    </row>
    <row r="197" spans="1:17" hidden="1" x14ac:dyDescent="0.25">
      <c r="A197" s="7" t="s">
        <v>53</v>
      </c>
    </row>
    <row r="198" spans="1:17" hidden="1" x14ac:dyDescent="0.25">
      <c r="A198" s="7" t="s">
        <v>90</v>
      </c>
    </row>
    <row r="199" spans="1:17" x14ac:dyDescent="0.25">
      <c r="A199" s="7">
        <v>6</v>
      </c>
      <c r="B199" s="16" t="s">
        <v>147</v>
      </c>
      <c r="C199" s="107" t="s">
        <v>148</v>
      </c>
      <c r="D199" s="107"/>
      <c r="E199" s="107"/>
      <c r="F199" s="32"/>
      <c r="G199" s="32"/>
      <c r="H199" s="32"/>
      <c r="I199" s="32"/>
      <c r="J199" s="32"/>
      <c r="K199" s="7"/>
    </row>
    <row r="200" spans="1:17" ht="16.5" x14ac:dyDescent="0.25">
      <c r="A200" s="7">
        <v>9</v>
      </c>
      <c r="B200" s="21" t="s">
        <v>149</v>
      </c>
      <c r="C200" s="99" t="s">
        <v>150</v>
      </c>
      <c r="D200" s="100"/>
      <c r="E200" s="100"/>
      <c r="F200" s="22" t="s">
        <v>131</v>
      </c>
      <c r="G200" s="29">
        <v>49.8</v>
      </c>
      <c r="H200" s="29"/>
      <c r="I200" s="24"/>
      <c r="J200" s="25">
        <f>IF(AND(G200= "",H200= ""), 0, ROUND(ROUND(I200, 2) * ROUND(IF(H200="",G200,H200),  2), 2))</f>
        <v>0</v>
      </c>
      <c r="K200" s="7"/>
      <c r="M200" s="26">
        <v>0.2</v>
      </c>
      <c r="Q200" s="7">
        <v>2715</v>
      </c>
    </row>
    <row r="201" spans="1:17" hidden="1" x14ac:dyDescent="0.25">
      <c r="A201" s="7" t="s">
        <v>52</v>
      </c>
    </row>
    <row r="202" spans="1:17" ht="24.75" customHeight="1" x14ac:dyDescent="0.25">
      <c r="A202" s="7" t="s">
        <v>77</v>
      </c>
      <c r="B202" s="30"/>
      <c r="C202" s="108" t="s">
        <v>151</v>
      </c>
      <c r="D202" s="108"/>
      <c r="E202" s="108"/>
      <c r="F202" s="30"/>
      <c r="G202" s="30"/>
      <c r="H202" s="30"/>
      <c r="I202" s="30"/>
      <c r="J202" s="30"/>
    </row>
    <row r="203" spans="1:17" hidden="1" x14ac:dyDescent="0.25">
      <c r="A203" s="7" t="s">
        <v>79</v>
      </c>
    </row>
    <row r="204" spans="1:17" hidden="1" x14ac:dyDescent="0.25">
      <c r="A204" s="7" t="s">
        <v>79</v>
      </c>
    </row>
    <row r="205" spans="1:17" hidden="1" x14ac:dyDescent="0.25">
      <c r="A205" s="7" t="s">
        <v>53</v>
      </c>
    </row>
    <row r="206" spans="1:17" hidden="1" x14ac:dyDescent="0.25">
      <c r="A206" s="7" t="s">
        <v>90</v>
      </c>
    </row>
    <row r="207" spans="1:17" ht="16.899999999999999" customHeight="1" x14ac:dyDescent="0.25">
      <c r="A207" s="7">
        <v>6</v>
      </c>
      <c r="B207" s="16" t="s">
        <v>152</v>
      </c>
      <c r="C207" s="107" t="s">
        <v>153</v>
      </c>
      <c r="D207" s="107"/>
      <c r="E207" s="107"/>
      <c r="F207" s="32"/>
      <c r="G207" s="32"/>
      <c r="H207" s="32"/>
      <c r="I207" s="32"/>
      <c r="J207" s="32"/>
      <c r="K207" s="7"/>
    </row>
    <row r="208" spans="1:17" ht="16.5" x14ac:dyDescent="0.25">
      <c r="A208" s="7">
        <v>8</v>
      </c>
      <c r="B208" s="21" t="s">
        <v>154</v>
      </c>
      <c r="C208" s="109" t="s">
        <v>153</v>
      </c>
      <c r="D208" s="109"/>
      <c r="E208" s="109"/>
      <c r="F208" s="18"/>
      <c r="G208" s="18"/>
      <c r="H208" s="18"/>
      <c r="I208" s="18"/>
      <c r="J208" s="18"/>
      <c r="K208" s="7"/>
    </row>
    <row r="209" spans="1:17" hidden="1" x14ac:dyDescent="0.25">
      <c r="A209" s="7" t="s">
        <v>155</v>
      </c>
    </row>
    <row r="210" spans="1:17" hidden="1" x14ac:dyDescent="0.25">
      <c r="A210" s="7" t="s">
        <v>156</v>
      </c>
    </row>
    <row r="211" spans="1:17" hidden="1" x14ac:dyDescent="0.25">
      <c r="A211" s="7" t="s">
        <v>90</v>
      </c>
    </row>
    <row r="212" spans="1:17" ht="16.899999999999999" customHeight="1" x14ac:dyDescent="0.25">
      <c r="A212" s="7">
        <v>6</v>
      </c>
      <c r="B212" s="16" t="s">
        <v>157</v>
      </c>
      <c r="C212" s="107" t="s">
        <v>158</v>
      </c>
      <c r="D212" s="107"/>
      <c r="E212" s="107"/>
      <c r="F212" s="32"/>
      <c r="G212" s="32"/>
      <c r="H212" s="32"/>
      <c r="I212" s="32"/>
      <c r="J212" s="32"/>
      <c r="K212" s="7"/>
    </row>
    <row r="213" spans="1:17" ht="16.5" x14ac:dyDescent="0.25">
      <c r="A213" s="7">
        <v>9</v>
      </c>
      <c r="B213" s="21" t="s">
        <v>159</v>
      </c>
      <c r="C213" s="99" t="s">
        <v>160</v>
      </c>
      <c r="D213" s="100"/>
      <c r="E213" s="100"/>
      <c r="F213" s="22" t="s">
        <v>135</v>
      </c>
      <c r="G213" s="29">
        <v>3</v>
      </c>
      <c r="H213" s="29"/>
      <c r="I213" s="24"/>
      <c r="J213" s="25">
        <f>IF(AND(G213= "",H213= ""), 0, ROUND(ROUND(I213, 2) * ROUND(IF(H213="",G213,H213),  2), 2))</f>
        <v>0</v>
      </c>
      <c r="K213" s="7"/>
      <c r="M213" s="26">
        <v>0.2</v>
      </c>
      <c r="Q213" s="7">
        <v>2715</v>
      </c>
    </row>
    <row r="214" spans="1:17" hidden="1" x14ac:dyDescent="0.25">
      <c r="A214" s="7" t="s">
        <v>52</v>
      </c>
    </row>
    <row r="215" spans="1:17" x14ac:dyDescent="0.25">
      <c r="A215" s="7" t="s">
        <v>77</v>
      </c>
      <c r="B215" s="30"/>
      <c r="C215" s="108" t="s">
        <v>161</v>
      </c>
      <c r="D215" s="108"/>
      <c r="E215" s="108"/>
      <c r="F215" s="30"/>
      <c r="G215" s="30"/>
      <c r="H215" s="30"/>
      <c r="I215" s="30"/>
      <c r="J215" s="30"/>
    </row>
    <row r="216" spans="1:17" hidden="1" x14ac:dyDescent="0.25">
      <c r="A216" s="7" t="s">
        <v>53</v>
      </c>
    </row>
    <row r="217" spans="1:17" hidden="1" x14ac:dyDescent="0.25">
      <c r="A217" s="7" t="s">
        <v>90</v>
      </c>
    </row>
    <row r="218" spans="1:17" hidden="1" x14ac:dyDescent="0.25">
      <c r="A218" s="7" t="s">
        <v>91</v>
      </c>
    </row>
    <row r="219" spans="1:17" hidden="1" x14ac:dyDescent="0.25">
      <c r="A219" s="7" t="s">
        <v>40</v>
      </c>
    </row>
    <row r="220" spans="1:17" x14ac:dyDescent="0.25">
      <c r="A220" s="7" t="s">
        <v>41</v>
      </c>
      <c r="B220" s="18"/>
      <c r="C220" s="100"/>
      <c r="D220" s="100"/>
      <c r="E220" s="100"/>
      <c r="F220" s="18"/>
      <c r="G220" s="18"/>
      <c r="H220" s="18"/>
      <c r="I220" s="18"/>
      <c r="J220" s="18"/>
    </row>
    <row r="221" spans="1:17" ht="16.899999999999999" customHeight="1" x14ac:dyDescent="0.25">
      <c r="B221" s="18"/>
      <c r="C221" s="103" t="s">
        <v>71</v>
      </c>
      <c r="D221" s="104"/>
      <c r="E221" s="104"/>
      <c r="F221" s="101"/>
      <c r="G221" s="101"/>
      <c r="H221" s="101"/>
      <c r="I221" s="101"/>
      <c r="J221" s="102"/>
    </row>
    <row r="222" spans="1:17" x14ac:dyDescent="0.25">
      <c r="B222" s="18"/>
      <c r="C222" s="106"/>
      <c r="D222" s="53"/>
      <c r="E222" s="53"/>
      <c r="F222" s="53"/>
      <c r="G222" s="53"/>
      <c r="H222" s="53"/>
      <c r="I222" s="53"/>
      <c r="J222" s="105"/>
    </row>
    <row r="223" spans="1:17" x14ac:dyDescent="0.25">
      <c r="B223" s="18"/>
      <c r="C223" s="89" t="s">
        <v>42</v>
      </c>
      <c r="D223" s="90"/>
      <c r="E223" s="90"/>
      <c r="F223" s="87">
        <f>SUMIF(K63:K220, IF(K62="","",K62), J63:J220)</f>
        <v>0</v>
      </c>
      <c r="G223" s="87"/>
      <c r="H223" s="87"/>
      <c r="I223" s="87"/>
      <c r="J223" s="88"/>
    </row>
    <row r="224" spans="1:17" ht="16.899999999999999" customHeight="1" x14ac:dyDescent="0.25">
      <c r="B224" s="18"/>
      <c r="C224" s="89" t="s">
        <v>43</v>
      </c>
      <c r="D224" s="90"/>
      <c r="E224" s="90"/>
      <c r="F224" s="87">
        <f>ROUND(SUMIF(K63:K220, IF(K62="","",K62), J63:J220) * 0.2, 2)</f>
        <v>0</v>
      </c>
      <c r="G224" s="87"/>
      <c r="H224" s="87"/>
      <c r="I224" s="87"/>
      <c r="J224" s="88"/>
    </row>
    <row r="225" spans="1:17" x14ac:dyDescent="0.25">
      <c r="B225" s="18"/>
      <c r="C225" s="93" t="s">
        <v>44</v>
      </c>
      <c r="D225" s="94"/>
      <c r="E225" s="94"/>
      <c r="F225" s="91">
        <f>SUM(F223:F224)</f>
        <v>0</v>
      </c>
      <c r="G225" s="91"/>
      <c r="H225" s="91"/>
      <c r="I225" s="91"/>
      <c r="J225" s="92"/>
    </row>
    <row r="226" spans="1:17" ht="18.600000000000001" customHeight="1" x14ac:dyDescent="0.25">
      <c r="A226" s="7">
        <v>3</v>
      </c>
      <c r="B226" s="16" t="s">
        <v>162</v>
      </c>
      <c r="C226" s="98" t="s">
        <v>163</v>
      </c>
      <c r="D226" s="98"/>
      <c r="E226" s="98"/>
      <c r="F226" s="17"/>
      <c r="G226" s="17"/>
      <c r="H226" s="17"/>
      <c r="I226" s="17"/>
      <c r="J226" s="17"/>
      <c r="K226" s="7"/>
    </row>
    <row r="227" spans="1:17" x14ac:dyDescent="0.25">
      <c r="A227" s="7">
        <v>9</v>
      </c>
      <c r="B227" s="21" t="s">
        <v>164</v>
      </c>
      <c r="C227" s="99" t="s">
        <v>165</v>
      </c>
      <c r="D227" s="100"/>
      <c r="E227" s="100"/>
      <c r="F227" s="22" t="s">
        <v>112</v>
      </c>
      <c r="G227" s="23">
        <v>1</v>
      </c>
      <c r="H227" s="23"/>
      <c r="I227" s="24"/>
      <c r="J227" s="25">
        <f>IF(AND(G227= "",H227= ""), 0, ROUND(ROUND(I227, 2) * ROUND(IF(H227="",G227,H227),  0), 2))</f>
        <v>0</v>
      </c>
      <c r="K227" s="7"/>
      <c r="M227" s="26">
        <v>0.2</v>
      </c>
      <c r="Q227" s="7">
        <v>2715</v>
      </c>
    </row>
    <row r="228" spans="1:17" hidden="1" x14ac:dyDescent="0.25">
      <c r="A228" s="7" t="s">
        <v>52</v>
      </c>
    </row>
    <row r="229" spans="1:17" hidden="1" x14ac:dyDescent="0.25">
      <c r="A229" s="7" t="s">
        <v>53</v>
      </c>
    </row>
    <row r="230" spans="1:17" x14ac:dyDescent="0.25">
      <c r="A230" s="7" t="s">
        <v>41</v>
      </c>
      <c r="B230" s="18"/>
      <c r="C230" s="100"/>
      <c r="D230" s="100"/>
      <c r="E230" s="100"/>
      <c r="F230" s="18"/>
      <c r="G230" s="18"/>
      <c r="H230" s="18"/>
      <c r="I230" s="18"/>
      <c r="J230" s="18"/>
    </row>
    <row r="231" spans="1:17" x14ac:dyDescent="0.25">
      <c r="B231" s="18"/>
      <c r="C231" s="103" t="s">
        <v>163</v>
      </c>
      <c r="D231" s="104"/>
      <c r="E231" s="104"/>
      <c r="F231" s="101"/>
      <c r="G231" s="101"/>
      <c r="H231" s="101"/>
      <c r="I231" s="101"/>
      <c r="J231" s="102"/>
    </row>
    <row r="232" spans="1:17" x14ac:dyDescent="0.25">
      <c r="B232" s="18"/>
      <c r="C232" s="106"/>
      <c r="D232" s="53"/>
      <c r="E232" s="53"/>
      <c r="F232" s="53"/>
      <c r="G232" s="53"/>
      <c r="H232" s="53"/>
      <c r="I232" s="53"/>
      <c r="J232" s="105"/>
    </row>
    <row r="233" spans="1:17" x14ac:dyDescent="0.25">
      <c r="B233" s="18"/>
      <c r="C233" s="89" t="s">
        <v>42</v>
      </c>
      <c r="D233" s="90"/>
      <c r="E233" s="90"/>
      <c r="F233" s="87">
        <f>SUMIF(K227:K230, IF(K226="","",K226), J227:J230)</f>
        <v>0</v>
      </c>
      <c r="G233" s="87"/>
      <c r="H233" s="87"/>
      <c r="I233" s="87"/>
      <c r="J233" s="88"/>
    </row>
    <row r="234" spans="1:17" ht="16.899999999999999" customHeight="1" x14ac:dyDescent="0.25">
      <c r="B234" s="18"/>
      <c r="C234" s="89" t="s">
        <v>43</v>
      </c>
      <c r="D234" s="90"/>
      <c r="E234" s="90"/>
      <c r="F234" s="87">
        <f>ROUND(SUMIF(K227:K230, IF(K226="","",K226), J227:J230) * 0.2, 2)</f>
        <v>0</v>
      </c>
      <c r="G234" s="87"/>
      <c r="H234" s="87"/>
      <c r="I234" s="87"/>
      <c r="J234" s="88"/>
    </row>
    <row r="235" spans="1:17" x14ac:dyDescent="0.25">
      <c r="B235" s="18"/>
      <c r="C235" s="93" t="s">
        <v>44</v>
      </c>
      <c r="D235" s="94"/>
      <c r="E235" s="94"/>
      <c r="F235" s="91">
        <f>SUM(F233:F234)</f>
        <v>0</v>
      </c>
      <c r="G235" s="91"/>
      <c r="H235" s="91"/>
      <c r="I235" s="91"/>
      <c r="J235" s="92"/>
    </row>
    <row r="236" spans="1:17" ht="18" customHeight="1" x14ac:dyDescent="0.25">
      <c r="A236" s="7">
        <v>4</v>
      </c>
      <c r="B236" s="16" t="s">
        <v>166</v>
      </c>
      <c r="C236" s="95" t="s">
        <v>167</v>
      </c>
      <c r="D236" s="95"/>
      <c r="E236" s="95"/>
      <c r="F236" s="20"/>
      <c r="G236" s="20"/>
      <c r="H236" s="20"/>
      <c r="I236" s="20"/>
      <c r="J236" s="20"/>
      <c r="K236" s="7"/>
    </row>
    <row r="237" spans="1:17" hidden="1" x14ac:dyDescent="0.25">
      <c r="A237" s="7">
        <v>9</v>
      </c>
    </row>
    <row r="238" spans="1:17" hidden="1" x14ac:dyDescent="0.25">
      <c r="A238" s="7" t="s">
        <v>53</v>
      </c>
    </row>
    <row r="239" spans="1:17" hidden="1" x14ac:dyDescent="0.25">
      <c r="A239" s="7" t="s">
        <v>40</v>
      </c>
    </row>
    <row r="240" spans="1:17" ht="37.15" customHeight="1" x14ac:dyDescent="0.25">
      <c r="B240" s="3"/>
      <c r="C240" s="96" t="s">
        <v>168</v>
      </c>
      <c r="D240" s="96"/>
      <c r="E240" s="96"/>
      <c r="F240" s="96"/>
      <c r="G240" s="96"/>
      <c r="H240" s="96"/>
      <c r="I240" s="96"/>
      <c r="J240" s="96"/>
    </row>
    <row r="242" spans="1:10" ht="15.75" x14ac:dyDescent="0.25">
      <c r="C242" s="97" t="s">
        <v>169</v>
      </c>
      <c r="D242" s="97"/>
      <c r="E242" s="97"/>
      <c r="F242" s="97"/>
      <c r="G242" s="97"/>
      <c r="H242" s="97"/>
      <c r="I242" s="97"/>
      <c r="J242" s="97"/>
    </row>
    <row r="243" spans="1:10" ht="33.75" customHeight="1" x14ac:dyDescent="0.25">
      <c r="C243" s="80" t="s">
        <v>170</v>
      </c>
      <c r="D243" s="81"/>
      <c r="E243" s="81"/>
      <c r="F243" s="79">
        <f>0</f>
        <v>0</v>
      </c>
      <c r="G243" s="79"/>
      <c r="H243" s="79"/>
      <c r="I243" s="79"/>
      <c r="J243" s="79"/>
    </row>
    <row r="244" spans="1:10" ht="16.899999999999999" customHeight="1" x14ac:dyDescent="0.25">
      <c r="C244" s="80" t="s">
        <v>171</v>
      </c>
      <c r="D244" s="81"/>
      <c r="E244" s="81"/>
      <c r="F244" s="79">
        <f>SUMIF(K26:K52, "", J26:J52)</f>
        <v>0</v>
      </c>
      <c r="G244" s="79"/>
      <c r="H244" s="79"/>
      <c r="I244" s="79"/>
      <c r="J244" s="79"/>
    </row>
    <row r="245" spans="1:10" ht="20.25" customHeight="1" x14ac:dyDescent="0.25">
      <c r="C245" s="80" t="s">
        <v>172</v>
      </c>
      <c r="D245" s="81"/>
      <c r="E245" s="81"/>
      <c r="F245" s="79">
        <f>SUMIF(K67:K213, "", J67:J213)</f>
        <v>0</v>
      </c>
      <c r="G245" s="79"/>
      <c r="H245" s="79"/>
      <c r="I245" s="79"/>
      <c r="J245" s="79"/>
    </row>
    <row r="246" spans="1:10" ht="16.899999999999999" customHeight="1" x14ac:dyDescent="0.25">
      <c r="C246" s="80" t="s">
        <v>173</v>
      </c>
      <c r="D246" s="81"/>
      <c r="E246" s="81"/>
      <c r="F246" s="79">
        <f>SUMIF(K227:K227, "", J227:J227)</f>
        <v>0</v>
      </c>
      <c r="G246" s="79"/>
      <c r="H246" s="79"/>
      <c r="I246" s="79"/>
      <c r="J246" s="79"/>
    </row>
    <row r="247" spans="1:10" x14ac:dyDescent="0.25">
      <c r="C247" s="82" t="s">
        <v>174</v>
      </c>
      <c r="D247" s="83"/>
      <c r="E247" s="83"/>
      <c r="F247" s="33"/>
      <c r="G247" s="33"/>
      <c r="H247" s="33"/>
      <c r="I247" s="33"/>
      <c r="J247" s="34"/>
    </row>
    <row r="248" spans="1:10" x14ac:dyDescent="0.25">
      <c r="C248" s="84"/>
      <c r="D248" s="85"/>
      <c r="E248" s="85"/>
      <c r="F248" s="85"/>
      <c r="G248" s="85"/>
      <c r="H248" s="85"/>
      <c r="I248" s="85"/>
      <c r="J248" s="86"/>
    </row>
    <row r="249" spans="1:10" x14ac:dyDescent="0.25">
      <c r="A249" s="28"/>
      <c r="C249" s="66" t="s">
        <v>42</v>
      </c>
      <c r="D249" s="53"/>
      <c r="E249" s="53"/>
      <c r="F249" s="67">
        <f>SUMIF(K5:K240, IF(K4="","",K4), J5:J240)</f>
        <v>0</v>
      </c>
      <c r="G249" s="68"/>
      <c r="H249" s="68"/>
      <c r="I249" s="68"/>
      <c r="J249" s="69"/>
    </row>
    <row r="250" spans="1:10" x14ac:dyDescent="0.25">
      <c r="A250" s="28"/>
      <c r="C250" s="66" t="s">
        <v>43</v>
      </c>
      <c r="D250" s="53"/>
      <c r="E250" s="53"/>
      <c r="F250" s="67">
        <f>ROUND(SUMIF(K5:K240, IF(K4="","",K4), J5:J240) * 0.2, 2)</f>
        <v>0</v>
      </c>
      <c r="G250" s="68"/>
      <c r="H250" s="68"/>
      <c r="I250" s="68"/>
      <c r="J250" s="69"/>
    </row>
    <row r="251" spans="1:10" x14ac:dyDescent="0.25">
      <c r="C251" s="70" t="s">
        <v>44</v>
      </c>
      <c r="D251" s="71"/>
      <c r="E251" s="71"/>
      <c r="F251" s="72">
        <f>SUM(F249:F250)</f>
        <v>0</v>
      </c>
      <c r="G251" s="73"/>
      <c r="H251" s="73"/>
      <c r="I251" s="73"/>
      <c r="J251" s="74"/>
    </row>
    <row r="252" spans="1:10" x14ac:dyDescent="0.25">
      <c r="C252" s="75"/>
      <c r="D252" s="76"/>
      <c r="E252" s="76"/>
      <c r="F252" s="76"/>
      <c r="G252" s="76"/>
      <c r="H252" s="76"/>
      <c r="I252" s="76"/>
      <c r="J252" s="76"/>
    </row>
    <row r="253" spans="1:10" x14ac:dyDescent="0.25">
      <c r="C253" s="77" t="s">
        <v>175</v>
      </c>
      <c r="D253" s="76"/>
      <c r="E253" s="76"/>
      <c r="F253" s="76"/>
      <c r="G253" s="76"/>
      <c r="H253" s="76"/>
      <c r="I253" s="76"/>
      <c r="J253" s="76"/>
    </row>
    <row r="254" spans="1:10" x14ac:dyDescent="0.25">
      <c r="C254" s="71" t="str">
        <f>IF(Paramètres!AA2&lt;&gt;"",Paramètres!AA2,"")</f>
        <v xml:space="preserve">Zéro euro </v>
      </c>
      <c r="D254" s="71"/>
      <c r="E254" s="71"/>
      <c r="F254" s="71"/>
      <c r="G254" s="71"/>
      <c r="H254" s="71"/>
      <c r="I254" s="71"/>
      <c r="J254" s="71"/>
    </row>
    <row r="255" spans="1:10" x14ac:dyDescent="0.25">
      <c r="C255" s="71"/>
      <c r="D255" s="71"/>
      <c r="E255" s="71"/>
      <c r="F255" s="71"/>
      <c r="G255" s="71"/>
      <c r="H255" s="71"/>
      <c r="I255" s="71"/>
      <c r="J255" s="71"/>
    </row>
    <row r="256" spans="1:10" ht="56.65" customHeight="1" x14ac:dyDescent="0.25">
      <c r="F256" s="78" t="s">
        <v>176</v>
      </c>
      <c r="G256" s="78"/>
      <c r="H256" s="78"/>
      <c r="I256" s="78"/>
      <c r="J256" s="78"/>
    </row>
    <row r="258" spans="3:10" ht="85.15" customHeight="1" x14ac:dyDescent="0.25">
      <c r="C258" s="64" t="s">
        <v>177</v>
      </c>
      <c r="D258" s="64"/>
      <c r="F258" s="64" t="s">
        <v>178</v>
      </c>
      <c r="G258" s="64"/>
      <c r="H258" s="64"/>
      <c r="I258" s="64"/>
      <c r="J258" s="64"/>
    </row>
    <row r="259" spans="3:10" x14ac:dyDescent="0.25">
      <c r="C259" s="65" t="s">
        <v>179</v>
      </c>
      <c r="D259" s="65"/>
      <c r="E259" s="65"/>
      <c r="F259" s="65"/>
      <c r="G259" s="65"/>
      <c r="H259" s="65"/>
      <c r="I259" s="65"/>
      <c r="J259" s="65"/>
    </row>
  </sheetData>
  <mergeCells count="133">
    <mergeCell ref="C3:E3"/>
    <mergeCell ref="C4:E4"/>
    <mergeCell ref="C5:E5"/>
    <mergeCell ref="C14:E14"/>
    <mergeCell ref="F15:J15"/>
    <mergeCell ref="C15:E15"/>
    <mergeCell ref="F16:J16"/>
    <mergeCell ref="C16:E16"/>
    <mergeCell ref="F17:J17"/>
    <mergeCell ref="C17:E17"/>
    <mergeCell ref="F18:J18"/>
    <mergeCell ref="C18:E18"/>
    <mergeCell ref="F19:J19"/>
    <mergeCell ref="C19:E19"/>
    <mergeCell ref="C20:E20"/>
    <mergeCell ref="C21:E21"/>
    <mergeCell ref="C26:E26"/>
    <mergeCell ref="C29:E29"/>
    <mergeCell ref="C32:E32"/>
    <mergeCell ref="C35:E35"/>
    <mergeCell ref="C44:E44"/>
    <mergeCell ref="C47:E47"/>
    <mergeCell ref="C51:E51"/>
    <mergeCell ref="C52:E52"/>
    <mergeCell ref="C56:E56"/>
    <mergeCell ref="F57:J57"/>
    <mergeCell ref="C57:E57"/>
    <mergeCell ref="F58:J58"/>
    <mergeCell ref="C58:E58"/>
    <mergeCell ref="F59:J59"/>
    <mergeCell ref="C59:E59"/>
    <mergeCell ref="F60:J60"/>
    <mergeCell ref="C60:E60"/>
    <mergeCell ref="F61:J61"/>
    <mergeCell ref="C61:E61"/>
    <mergeCell ref="C62:E62"/>
    <mergeCell ref="C64:E64"/>
    <mergeCell ref="C67:E67"/>
    <mergeCell ref="C71:E71"/>
    <mergeCell ref="C76:E76"/>
    <mergeCell ref="C77:E77"/>
    <mergeCell ref="C78:E78"/>
    <mergeCell ref="C81:E81"/>
    <mergeCell ref="C86:E86"/>
    <mergeCell ref="C95:E95"/>
    <mergeCell ref="C99:E99"/>
    <mergeCell ref="C102:E102"/>
    <mergeCell ref="C110:E110"/>
    <mergeCell ref="C114:E114"/>
    <mergeCell ref="C121:E121"/>
    <mergeCell ref="C126:E126"/>
    <mergeCell ref="C127:E127"/>
    <mergeCell ref="C130:E130"/>
    <mergeCell ref="C135:E135"/>
    <mergeCell ref="C136:E136"/>
    <mergeCell ref="C143:E143"/>
    <mergeCell ref="C144:E144"/>
    <mergeCell ref="C147:E147"/>
    <mergeCell ref="C148:E148"/>
    <mergeCell ref="C150:E150"/>
    <mergeCell ref="C161:E161"/>
    <mergeCell ref="C162:E162"/>
    <mergeCell ref="C164:E164"/>
    <mergeCell ref="C168:E168"/>
    <mergeCell ref="C169:E169"/>
    <mergeCell ref="C171:E171"/>
    <mergeCell ref="C174:E174"/>
    <mergeCell ref="C177:E177"/>
    <mergeCell ref="C180:E180"/>
    <mergeCell ref="C182:E182"/>
    <mergeCell ref="C187:E187"/>
    <mergeCell ref="C188:E188"/>
    <mergeCell ref="C189:E189"/>
    <mergeCell ref="C194:E194"/>
    <mergeCell ref="C199:E199"/>
    <mergeCell ref="C200:E200"/>
    <mergeCell ref="C202:E202"/>
    <mergeCell ref="C207:E207"/>
    <mergeCell ref="C208:E208"/>
    <mergeCell ref="C212:E212"/>
    <mergeCell ref="C213:E213"/>
    <mergeCell ref="C215:E215"/>
    <mergeCell ref="C220:E220"/>
    <mergeCell ref="F221:J221"/>
    <mergeCell ref="C221:E221"/>
    <mergeCell ref="F222:J222"/>
    <mergeCell ref="C222:E222"/>
    <mergeCell ref="F223:J223"/>
    <mergeCell ref="C223:E223"/>
    <mergeCell ref="F224:J224"/>
    <mergeCell ref="C224:E224"/>
    <mergeCell ref="F225:J225"/>
    <mergeCell ref="C225:E225"/>
    <mergeCell ref="C226:E226"/>
    <mergeCell ref="C227:E227"/>
    <mergeCell ref="C230:E230"/>
    <mergeCell ref="F231:J231"/>
    <mergeCell ref="C231:E231"/>
    <mergeCell ref="F232:J232"/>
    <mergeCell ref="C232:E232"/>
    <mergeCell ref="F233:J233"/>
    <mergeCell ref="C233:E233"/>
    <mergeCell ref="F234:J234"/>
    <mergeCell ref="C234:E234"/>
    <mergeCell ref="F235:J235"/>
    <mergeCell ref="C235:E235"/>
    <mergeCell ref="C236:E236"/>
    <mergeCell ref="C240:J240"/>
    <mergeCell ref="C242:J242"/>
    <mergeCell ref="F243:J243"/>
    <mergeCell ref="C243:E243"/>
    <mergeCell ref="F244:J244"/>
    <mergeCell ref="C244:E244"/>
    <mergeCell ref="F245:J245"/>
    <mergeCell ref="C245:E245"/>
    <mergeCell ref="F246:J246"/>
    <mergeCell ref="C246:E246"/>
    <mergeCell ref="C247:E247"/>
    <mergeCell ref="C248:J248"/>
    <mergeCell ref="C249:E249"/>
    <mergeCell ref="F249:J249"/>
    <mergeCell ref="C258:D258"/>
    <mergeCell ref="F258:J258"/>
    <mergeCell ref="C259:J259"/>
    <mergeCell ref="C250:E250"/>
    <mergeCell ref="F250:J250"/>
    <mergeCell ref="C251:E251"/>
    <mergeCell ref="F251:J251"/>
    <mergeCell ref="C252:J252"/>
    <mergeCell ref="C253:J253"/>
    <mergeCell ref="C254:J254"/>
    <mergeCell ref="C255:J255"/>
    <mergeCell ref="F256:J256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AF2485 - AF2485-CENTRE DE DEMINAGE-MONTPELLIER-TCE 
               &amp;RDPGF - Lot n°03 RAVALEMENT ITE 
DCE</oddHeader>
    <oddFooter>&amp;L&amp;G&amp;L              ENERGIE R BET&amp;RPage &amp;P/&amp;N</oddFooter>
  </headerFooter>
  <legacy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19" t="s">
        <v>180</v>
      </c>
      <c r="AA1" s="7">
        <f>IF(AO!F251&lt;&gt;"",AO!F251,"0")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6" t="s">
        <v>181</v>
      </c>
      <c r="B3" s="35" t="s">
        <v>182</v>
      </c>
      <c r="C3" s="113" t="s">
        <v>207</v>
      </c>
      <c r="D3" s="113"/>
      <c r="E3" s="113"/>
      <c r="F3" s="113"/>
      <c r="G3" s="113"/>
      <c r="H3" s="113"/>
      <c r="I3" s="113"/>
      <c r="J3" s="113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6" t="s">
        <v>183</v>
      </c>
      <c r="B5" s="35" t="s">
        <v>184</v>
      </c>
      <c r="C5" s="113" t="s">
        <v>208</v>
      </c>
      <c r="D5" s="113"/>
      <c r="E5" s="113"/>
      <c r="F5" s="113"/>
      <c r="G5" s="113"/>
      <c r="H5" s="113"/>
      <c r="I5" s="113"/>
      <c r="J5" s="113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6" t="s">
        <v>193</v>
      </c>
      <c r="B7" s="35" t="s">
        <v>194</v>
      </c>
      <c r="C7" s="37" t="s">
        <v>209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6" t="s">
        <v>195</v>
      </c>
      <c r="B9" s="35" t="s">
        <v>196</v>
      </c>
      <c r="C9" s="37" t="s">
        <v>36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6" t="s">
        <v>185</v>
      </c>
      <c r="B11" s="35" t="s">
        <v>186</v>
      </c>
      <c r="C11" s="113" t="s">
        <v>37</v>
      </c>
      <c r="D11" s="113"/>
      <c r="E11" s="113"/>
      <c r="F11" s="113"/>
      <c r="G11" s="113"/>
      <c r="H11" s="113"/>
      <c r="I11" s="113"/>
      <c r="J11" s="113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6" t="s">
        <v>197</v>
      </c>
      <c r="B13" s="35" t="s">
        <v>198</v>
      </c>
      <c r="C13" s="37"/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6" t="s">
        <v>199</v>
      </c>
      <c r="B15" s="35" t="s">
        <v>200</v>
      </c>
      <c r="C15" s="37" t="s">
        <v>210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6" t="s">
        <v>201</v>
      </c>
      <c r="B17" s="35" t="s">
        <v>202</v>
      </c>
      <c r="C17" s="37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8">
        <v>0.2</v>
      </c>
      <c r="E19" s="39" t="s">
        <v>203</v>
      </c>
      <c r="AA19" s="7">
        <f>INT((AA5-AA18*100)/10)</f>
        <v>0</v>
      </c>
    </row>
    <row r="20" spans="1:27" ht="12.75" customHeight="1" x14ac:dyDescent="0.25">
      <c r="C20" s="40">
        <v>5.5E-2</v>
      </c>
      <c r="E20" s="39" t="s">
        <v>204</v>
      </c>
      <c r="AA20" s="7">
        <f>AA5-AA18*100-AA19*10</f>
        <v>0</v>
      </c>
    </row>
    <row r="21" spans="1:27" ht="12.75" customHeight="1" x14ac:dyDescent="0.25">
      <c r="C21" s="40">
        <v>0</v>
      </c>
      <c r="E21" s="39" t="s">
        <v>205</v>
      </c>
      <c r="AA21" s="7">
        <f>INT(AA6/10)</f>
        <v>0</v>
      </c>
    </row>
    <row r="22" spans="1:27" ht="12.75" customHeight="1" x14ac:dyDescent="0.25">
      <c r="C22" s="41">
        <v>0</v>
      </c>
      <c r="E22" s="39" t="s">
        <v>206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6" t="s">
        <v>187</v>
      </c>
      <c r="B24" s="35" t="s">
        <v>188</v>
      </c>
      <c r="C24" s="113"/>
      <c r="D24" s="113"/>
      <c r="E24" s="113"/>
      <c r="F24" s="113"/>
      <c r="G24" s="113"/>
      <c r="H24" s="113"/>
      <c r="I24" s="113"/>
      <c r="J24" s="113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6" t="s">
        <v>189</v>
      </c>
      <c r="B26" s="35" t="s">
        <v>190</v>
      </c>
      <c r="C26" s="113" t="s">
        <v>211</v>
      </c>
      <c r="D26" s="113"/>
      <c r="E26" s="113"/>
      <c r="F26" s="113"/>
      <c r="G26" s="113"/>
      <c r="H26" s="113"/>
      <c r="I26" s="113"/>
      <c r="J26" s="113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6" t="s">
        <v>191</v>
      </c>
      <c r="B28" s="35" t="s">
        <v>192</v>
      </c>
      <c r="C28" s="113"/>
      <c r="D28" s="113"/>
      <c r="E28" s="113"/>
      <c r="F28" s="113"/>
      <c r="G28" s="113"/>
      <c r="H28" s="113"/>
      <c r="I28" s="113"/>
      <c r="J28" s="113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212</v>
      </c>
      <c r="B1" s="7" t="s">
        <v>213</v>
      </c>
    </row>
    <row r="2" spans="1:3" x14ac:dyDescent="0.25">
      <c r="A2" s="7" t="s">
        <v>214</v>
      </c>
      <c r="B2" s="7" t="s">
        <v>215</v>
      </c>
    </row>
    <row r="3" spans="1:3" x14ac:dyDescent="0.25">
      <c r="A3" s="7" t="s">
        <v>216</v>
      </c>
      <c r="B3" s="7">
        <v>1</v>
      </c>
    </row>
    <row r="4" spans="1:3" x14ac:dyDescent="0.25">
      <c r="A4" s="7" t="s">
        <v>217</v>
      </c>
      <c r="B4" s="7">
        <v>0</v>
      </c>
    </row>
    <row r="5" spans="1:3" x14ac:dyDescent="0.25">
      <c r="A5" s="7" t="s">
        <v>218</v>
      </c>
      <c r="B5" s="7">
        <v>0</v>
      </c>
    </row>
    <row r="6" spans="1:3" x14ac:dyDescent="0.25">
      <c r="A6" s="7" t="s">
        <v>219</v>
      </c>
      <c r="B6" s="7">
        <v>1</v>
      </c>
    </row>
    <row r="7" spans="1:3" x14ac:dyDescent="0.25">
      <c r="A7" s="7" t="s">
        <v>220</v>
      </c>
      <c r="B7" s="7">
        <v>1</v>
      </c>
    </row>
    <row r="8" spans="1:3" x14ac:dyDescent="0.25">
      <c r="A8" s="7" t="s">
        <v>221</v>
      </c>
      <c r="B8" s="7">
        <v>0</v>
      </c>
    </row>
    <row r="9" spans="1:3" x14ac:dyDescent="0.25">
      <c r="A9" s="7" t="s">
        <v>222</v>
      </c>
      <c r="B9" s="7">
        <v>0</v>
      </c>
    </row>
    <row r="10" spans="1:3" x14ac:dyDescent="0.25">
      <c r="A10" s="7" t="s">
        <v>223</v>
      </c>
      <c r="C10" s="7" t="s">
        <v>224</v>
      </c>
    </row>
    <row r="11" spans="1:3" x14ac:dyDescent="0.25">
      <c r="A11" s="7" t="s">
        <v>225</v>
      </c>
      <c r="B11" s="7">
        <v>0</v>
      </c>
    </row>
    <row r="12" spans="1:3" x14ac:dyDescent="0.25">
      <c r="A12" s="7" t="s">
        <v>226</v>
      </c>
      <c r="B12" s="7" t="s">
        <v>227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6" t="s">
        <v>228</v>
      </c>
      <c r="C2" s="116"/>
      <c r="D2" s="116"/>
      <c r="E2" s="116"/>
      <c r="F2" s="116"/>
      <c r="G2" s="116"/>
      <c r="H2" s="116"/>
      <c r="I2" s="116"/>
      <c r="J2" s="116"/>
    </row>
    <row r="4" spans="1:10" ht="12.75" customHeight="1" x14ac:dyDescent="0.25">
      <c r="A4" s="36" t="s">
        <v>181</v>
      </c>
      <c r="B4" s="35" t="s">
        <v>229</v>
      </c>
      <c r="C4" s="115"/>
      <c r="D4" s="115"/>
      <c r="E4" s="115"/>
      <c r="F4" s="115"/>
      <c r="G4" s="115"/>
      <c r="H4" s="115"/>
      <c r="I4" s="115"/>
      <c r="J4" s="115"/>
    </row>
    <row r="6" spans="1:10" ht="12.75" customHeight="1" x14ac:dyDescent="0.25">
      <c r="A6" s="36" t="s">
        <v>183</v>
      </c>
      <c r="B6" s="35" t="s">
        <v>230</v>
      </c>
      <c r="C6" s="115"/>
      <c r="D6" s="115"/>
      <c r="E6" s="115"/>
      <c r="F6" s="115"/>
      <c r="G6" s="115"/>
      <c r="H6" s="115"/>
      <c r="I6" s="115"/>
      <c r="J6" s="115"/>
    </row>
    <row r="8" spans="1:10" ht="12.75" customHeight="1" x14ac:dyDescent="0.25">
      <c r="A8" s="36" t="s">
        <v>193</v>
      </c>
      <c r="B8" s="35" t="s">
        <v>231</v>
      </c>
      <c r="C8" s="115"/>
      <c r="D8" s="115"/>
      <c r="E8" s="115"/>
      <c r="F8" s="115"/>
      <c r="G8" s="115"/>
      <c r="H8" s="115"/>
      <c r="I8" s="115"/>
      <c r="J8" s="115"/>
    </row>
    <row r="10" spans="1:10" ht="12.75" customHeight="1" x14ac:dyDescent="0.25">
      <c r="A10" s="36" t="s">
        <v>195</v>
      </c>
      <c r="B10" s="35" t="s">
        <v>232</v>
      </c>
      <c r="C10" s="117"/>
      <c r="D10" s="117"/>
      <c r="E10" s="117"/>
      <c r="F10" s="117"/>
      <c r="G10" s="117"/>
      <c r="H10" s="117"/>
      <c r="I10" s="117"/>
      <c r="J10" s="117"/>
    </row>
    <row r="12" spans="1:10" ht="12.75" customHeight="1" x14ac:dyDescent="0.25">
      <c r="A12" s="36" t="s">
        <v>185</v>
      </c>
      <c r="B12" s="35" t="s">
        <v>233</v>
      </c>
      <c r="C12" s="115"/>
      <c r="D12" s="115"/>
      <c r="E12" s="115"/>
      <c r="F12" s="115"/>
      <c r="G12" s="115"/>
      <c r="H12" s="115"/>
      <c r="I12" s="115"/>
      <c r="J12" s="115"/>
    </row>
    <row r="14" spans="1:10" ht="12.75" customHeight="1" x14ac:dyDescent="0.25">
      <c r="A14" s="36" t="s">
        <v>197</v>
      </c>
      <c r="B14" s="35" t="s">
        <v>234</v>
      </c>
      <c r="C14" s="115"/>
      <c r="D14" s="115"/>
      <c r="E14" s="115"/>
      <c r="F14" s="115"/>
      <c r="G14" s="115"/>
      <c r="H14" s="115"/>
      <c r="I14" s="115"/>
      <c r="J14" s="115"/>
    </row>
    <row r="16" spans="1:10" ht="12.75" customHeight="1" x14ac:dyDescent="0.25">
      <c r="A16" s="36" t="s">
        <v>199</v>
      </c>
      <c r="B16" s="35" t="s">
        <v>235</v>
      </c>
      <c r="C16" s="115"/>
      <c r="D16" s="115"/>
      <c r="E16" s="115"/>
      <c r="F16" s="115"/>
      <c r="G16" s="115"/>
      <c r="H16" s="115"/>
      <c r="I16" s="115"/>
      <c r="J16" s="115"/>
    </row>
    <row r="18" spans="1:10" ht="12.75" customHeight="1" x14ac:dyDescent="0.25">
      <c r="A18" s="36" t="s">
        <v>201</v>
      </c>
      <c r="B18" s="35" t="s">
        <v>236</v>
      </c>
      <c r="C18" s="114"/>
      <c r="D18" s="114"/>
      <c r="E18" s="114"/>
      <c r="F18" s="114"/>
      <c r="G18" s="114"/>
      <c r="H18" s="114"/>
      <c r="I18" s="114"/>
      <c r="J18" s="114"/>
    </row>
    <row r="20" spans="1:10" ht="12.75" customHeight="1" x14ac:dyDescent="0.25">
      <c r="A20" s="36" t="s">
        <v>237</v>
      </c>
      <c r="B20" s="35" t="s">
        <v>238</v>
      </c>
      <c r="C20" s="114"/>
      <c r="D20" s="114"/>
      <c r="E20" s="114"/>
      <c r="F20" s="114"/>
      <c r="G20" s="114"/>
      <c r="H20" s="114"/>
      <c r="I20" s="114"/>
      <c r="J20" s="114"/>
    </row>
    <row r="22" spans="1:10" ht="12.75" customHeight="1" x14ac:dyDescent="0.25">
      <c r="A22" s="36" t="s">
        <v>187</v>
      </c>
      <c r="B22" s="35" t="s">
        <v>239</v>
      </c>
      <c r="C22" s="114"/>
      <c r="D22" s="114"/>
      <c r="E22" s="114"/>
      <c r="F22" s="114"/>
      <c r="G22" s="114"/>
      <c r="H22" s="114"/>
      <c r="I22" s="114"/>
      <c r="J22" s="114"/>
    </row>
    <row r="24" spans="1:10" ht="12.75" customHeight="1" x14ac:dyDescent="0.25">
      <c r="A24" s="36" t="s">
        <v>189</v>
      </c>
      <c r="B24" s="35" t="s">
        <v>240</v>
      </c>
      <c r="C24" s="115"/>
      <c r="D24" s="115"/>
      <c r="E24" s="115"/>
      <c r="F24" s="115"/>
      <c r="G24" s="115"/>
      <c r="H24" s="115"/>
      <c r="I24" s="115"/>
      <c r="J24" s="115"/>
    </row>
    <row r="28" spans="1:10" ht="60" customHeight="1" x14ac:dyDescent="0.25">
      <c r="A28" s="36" t="s">
        <v>191</v>
      </c>
      <c r="B28" s="35" t="s">
        <v>241</v>
      </c>
      <c r="C28" s="115"/>
      <c r="D28" s="115"/>
      <c r="E28" s="115"/>
      <c r="F28" s="115"/>
      <c r="G28" s="115"/>
      <c r="H28" s="115"/>
      <c r="I28" s="115"/>
      <c r="J28" s="115"/>
    </row>
  </sheetData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18" t="s">
        <v>242</v>
      </c>
      <c r="C2" s="118"/>
      <c r="D2" s="118"/>
      <c r="E2" s="118"/>
      <c r="F2" s="118"/>
    </row>
    <row r="4" spans="2:6" ht="12.75" customHeight="1" x14ac:dyDescent="0.25">
      <c r="B4" s="42" t="s">
        <v>243</v>
      </c>
      <c r="C4" s="42" t="s">
        <v>244</v>
      </c>
      <c r="D4" s="42" t="s">
        <v>245</v>
      </c>
      <c r="E4" s="42" t="s">
        <v>246</v>
      </c>
      <c r="F4" s="42" t="s">
        <v>247</v>
      </c>
    </row>
    <row r="6" spans="2:6" ht="12.75" customHeight="1" x14ac:dyDescent="0.25">
      <c r="B6" s="43"/>
      <c r="C6" s="44"/>
      <c r="D6" s="45"/>
      <c r="E6" s="46"/>
      <c r="F6" s="47" t="str">
        <f>IF(AND(E6= "",D6= ""), "", ROUND(ROUND(E6, 2) * ROUND(D6, 3), 2))</f>
        <v/>
      </c>
    </row>
    <row r="8" spans="2:6" ht="12.75" customHeight="1" x14ac:dyDescent="0.25">
      <c r="B8" s="43"/>
      <c r="C8" s="44"/>
      <c r="D8" s="45"/>
      <c r="E8" s="46"/>
      <c r="F8" s="47" t="str">
        <f>IF(AND(E8= "",D8= ""), "", ROUND(ROUND(E8, 2) * ROUND(D8, 3), 2))</f>
        <v/>
      </c>
    </row>
    <row r="10" spans="2:6" ht="12.75" customHeight="1" x14ac:dyDescent="0.25">
      <c r="B10" s="43"/>
      <c r="C10" s="44"/>
      <c r="D10" s="45"/>
      <c r="E10" s="46"/>
      <c r="F10" s="47" t="str">
        <f>IF(AND(E10= "",D10= ""), "", ROUND(ROUND(E10, 2) * ROUND(D10, 3), 2))</f>
        <v/>
      </c>
    </row>
    <row r="12" spans="2:6" ht="12.75" customHeight="1" x14ac:dyDescent="0.25">
      <c r="B12" s="43"/>
      <c r="C12" s="44"/>
      <c r="D12" s="45"/>
      <c r="E12" s="46"/>
      <c r="F12" s="47" t="str">
        <f>IF(AND(E12= "",D12= ""), "", ROUND(ROUND(E12, 2) * ROUND(D12, 3), 2))</f>
        <v/>
      </c>
    </row>
    <row r="14" spans="2:6" ht="12.75" customHeight="1" x14ac:dyDescent="0.25">
      <c r="B14" s="43"/>
      <c r="C14" s="44"/>
      <c r="D14" s="45"/>
      <c r="E14" s="46"/>
      <c r="F14" s="47" t="str">
        <f>IF(AND(E14= "",D14= ""), "", ROUND(ROUND(E14, 2) * ROUND(D14, 3), 2))</f>
        <v/>
      </c>
    </row>
    <row r="16" spans="2:6" ht="12.75" customHeight="1" x14ac:dyDescent="0.25">
      <c r="B16" s="43"/>
      <c r="C16" s="44"/>
      <c r="D16" s="45"/>
      <c r="E16" s="46"/>
      <c r="F16" s="47" t="str">
        <f>IF(AND(E16= "",D16= ""), "", ROUND(ROUND(E16, 2) * ROUND(D16, 3), 2))</f>
        <v/>
      </c>
    </row>
    <row r="18" spans="2:6" ht="12.75" customHeight="1" x14ac:dyDescent="0.25">
      <c r="B18" s="43"/>
      <c r="C18" s="44"/>
      <c r="D18" s="45"/>
      <c r="E18" s="46"/>
      <c r="F18" s="47" t="str">
        <f>IF(AND(E18= "",D18= ""), "", ROUND(ROUND(E18, 2) * ROUND(D18, 3), 2))</f>
        <v/>
      </c>
    </row>
    <row r="20" spans="2:6" ht="12.75" customHeight="1" x14ac:dyDescent="0.25">
      <c r="B20" s="43"/>
      <c r="C20" s="44"/>
      <c r="D20" s="45"/>
      <c r="E20" s="46"/>
      <c r="F20" s="47" t="str">
        <f>IF(AND(E20= "",D20= ""), "", ROUND(ROUND(E20, 2) * ROUND(D20, 3), 2))</f>
        <v/>
      </c>
    </row>
    <row r="22" spans="2:6" ht="12.75" customHeight="1" x14ac:dyDescent="0.25">
      <c r="B22" s="43"/>
      <c r="C22" s="44"/>
      <c r="D22" s="45"/>
      <c r="E22" s="46"/>
      <c r="F22" s="47" t="str">
        <f>IF(AND(E22= "",D22= ""), "", ROUND(ROUND(E22, 2) * ROUND(D22, 3), 2))</f>
        <v/>
      </c>
    </row>
    <row r="24" spans="2:6" ht="12.75" customHeight="1" x14ac:dyDescent="0.25">
      <c r="B24" s="43"/>
      <c r="C24" s="44"/>
      <c r="D24" s="45"/>
      <c r="E24" s="46"/>
      <c r="F24" s="47" t="str">
        <f>IF(AND(E24= "",D24= ""), "", ROUND(ROUND(E24, 2) * ROUND(D24, 3), 2))</f>
        <v/>
      </c>
    </row>
    <row r="26" spans="2:6" ht="12.75" customHeight="1" x14ac:dyDescent="0.25">
      <c r="B26" s="43"/>
      <c r="C26" s="44"/>
      <c r="D26" s="45"/>
      <c r="E26" s="46"/>
      <c r="F26" s="47" t="str">
        <f>IF(AND(E26= "",D26= ""), "", ROUND(ROUND(E26, 2) * ROUND(D26, 3), 2))</f>
        <v/>
      </c>
    </row>
    <row r="28" spans="2:6" ht="12.75" customHeight="1" x14ac:dyDescent="0.25">
      <c r="B28" s="43"/>
      <c r="C28" s="44"/>
      <c r="D28" s="45"/>
      <c r="E28" s="46"/>
      <c r="F28" s="47" t="str">
        <f>IF(AND(E28= "",D28= ""), "", ROUND(ROUND(E28, 2) * ROUND(D28, 3), 2))</f>
        <v/>
      </c>
    </row>
    <row r="30" spans="2:6" ht="12.75" customHeight="1" x14ac:dyDescent="0.25">
      <c r="B30" s="43"/>
      <c r="C30" s="44"/>
      <c r="D30" s="45"/>
      <c r="E30" s="46"/>
      <c r="F30" s="47" t="str">
        <f>IF(AND(E30= "",D30= ""), "", ROUND(ROUND(E30, 2) * ROUND(D30, 3), 2))</f>
        <v/>
      </c>
    </row>
    <row r="32" spans="2:6" ht="12.75" customHeight="1" x14ac:dyDescent="0.25">
      <c r="B32" s="43"/>
      <c r="C32" s="44"/>
      <c r="D32" s="45"/>
      <c r="E32" s="46"/>
      <c r="F32" s="47" t="str">
        <f>IF(AND(E32= "",D32= ""), "", ROUND(ROUND(E32, 2) * ROUND(D32, 3), 2))</f>
        <v/>
      </c>
    </row>
    <row r="34" spans="2:6" ht="12.75" customHeight="1" x14ac:dyDescent="0.25">
      <c r="B34" s="43"/>
      <c r="C34" s="44"/>
      <c r="D34" s="45"/>
      <c r="E34" s="46"/>
      <c r="F34" s="47" t="str">
        <f>IF(AND(E34= "",D34= ""), "", ROUND(ROUND(E34, 2) * ROUND(D34, 3), 2))</f>
        <v/>
      </c>
    </row>
    <row r="36" spans="2:6" ht="12.75" customHeight="1" x14ac:dyDescent="0.25">
      <c r="B36" s="43"/>
      <c r="C36" s="44"/>
      <c r="D36" s="45"/>
      <c r="E36" s="46"/>
      <c r="F36" s="47" t="str">
        <f>IF(AND(E36= "",D36= ""), "", ROUND(ROUND(E36, 2) * ROUND(D36, 3), 2))</f>
        <v/>
      </c>
    </row>
    <row r="38" spans="2:6" ht="12.75" customHeight="1" x14ac:dyDescent="0.25">
      <c r="B38" s="43"/>
      <c r="C38" s="44"/>
      <c r="D38" s="45"/>
      <c r="E38" s="46"/>
      <c r="F38" s="47" t="str">
        <f>IF(AND(E38= "",D38= ""), "", ROUND(ROUND(E38, 2) * ROUND(D38, 3), 2))</f>
        <v/>
      </c>
    </row>
    <row r="40" spans="2:6" ht="12.75" customHeight="1" x14ac:dyDescent="0.25">
      <c r="B40" s="43"/>
      <c r="C40" s="44"/>
      <c r="D40" s="45"/>
      <c r="E40" s="46"/>
      <c r="F40" s="47" t="str">
        <f>IF(AND(E40= "",D40= ""), "", ROUND(ROUND(E40, 2) * ROUND(D40, 3), 2))</f>
        <v/>
      </c>
    </row>
    <row r="42" spans="2:6" ht="12.75" customHeight="1" x14ac:dyDescent="0.25">
      <c r="B42" s="43"/>
      <c r="C42" s="44"/>
      <c r="D42" s="45"/>
      <c r="E42" s="46"/>
      <c r="F42" s="47" t="str">
        <f>IF(AND(E42= "",D42= ""), "", ROUND(ROUND(E42, 2) * ROUND(D42, 3), 2))</f>
        <v/>
      </c>
    </row>
    <row r="44" spans="2:6" ht="12.75" customHeight="1" x14ac:dyDescent="0.25">
      <c r="B44" s="43"/>
      <c r="C44" s="44"/>
      <c r="D44" s="45"/>
      <c r="E44" s="46"/>
      <c r="F44" s="47" t="str">
        <f>IF(AND(E44= "",D44= ""), "", ROUND(ROUND(E44, 2) * ROUND(D44, 3), 2))</f>
        <v/>
      </c>
    </row>
    <row r="46" spans="2:6" ht="12.75" customHeight="1" x14ac:dyDescent="0.25">
      <c r="B46" s="43"/>
      <c r="C46" s="44"/>
      <c r="D46" s="45"/>
      <c r="E46" s="46"/>
      <c r="F46" s="47" t="str">
        <f>IF(AND(E46= "",D46= ""), "", ROUND(ROUND(E46, 2) * ROUND(D46, 3), 2))</f>
        <v/>
      </c>
    </row>
    <row r="48" spans="2:6" ht="12.75" customHeight="1" x14ac:dyDescent="0.25">
      <c r="B48" s="43"/>
      <c r="C48" s="44"/>
      <c r="D48" s="45"/>
      <c r="E48" s="46"/>
      <c r="F48" s="47" t="str">
        <f>IF(AND(E48= "",D48= ""), "", ROUND(ROUND(E48, 2) * ROUND(D48, 3), 2))</f>
        <v/>
      </c>
    </row>
    <row r="50" spans="2:6" ht="12.75" customHeight="1" x14ac:dyDescent="0.25">
      <c r="B50" s="43"/>
      <c r="C50" s="44"/>
      <c r="D50" s="45"/>
      <c r="E50" s="46"/>
      <c r="F50" s="47" t="str">
        <f>IF(AND(E50= "",D50= ""), "", ROUND(ROUND(E50, 2) * ROUND(D50, 3), 2))</f>
        <v/>
      </c>
    </row>
    <row r="52" spans="2:6" ht="12.75" customHeight="1" x14ac:dyDescent="0.25">
      <c r="B52" s="43"/>
      <c r="C52" s="44"/>
      <c r="D52" s="45"/>
      <c r="E52" s="46"/>
      <c r="F52" s="47" t="str">
        <f>IF(AND(E52= "",D52= ""), "", ROUND(ROUND(E52, 2) * ROUND(D52, 3), 2))</f>
        <v/>
      </c>
    </row>
    <row r="54" spans="2:6" ht="12.75" customHeight="1" x14ac:dyDescent="0.25">
      <c r="B54" s="43"/>
      <c r="C54" s="44"/>
      <c r="D54" s="45"/>
      <c r="E54" s="46"/>
      <c r="F54" s="47" t="str">
        <f>IF(AND(E54= "",D54= ""), "", ROUND(ROUND(E54, 2) * ROUND(D54, 3), 2))</f>
        <v/>
      </c>
    </row>
  </sheetData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AO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AO!Impression_des_titres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Axelle LOTZ</dc:creator>
  <cp:lastModifiedBy>Axelle LOTZ</cp:lastModifiedBy>
  <dcterms:created xsi:type="dcterms:W3CDTF">2024-12-04T08:58:58Z</dcterms:created>
  <dcterms:modified xsi:type="dcterms:W3CDTF">2024-12-04T13:35:00Z</dcterms:modified>
</cp:coreProperties>
</file>