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485_AUD_SECR_34_02_CENTRE DE DEMINAGE MTP\05-Pour diffusion\06-DCE IND B\DPGF\"/>
    </mc:Choice>
  </mc:AlternateContent>
  <xr:revisionPtr revIDLastSave="0" documentId="8_{169544D4-669F-4756-B528-D2E65F1C08E9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AO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AO!$1:$3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68" i="2"/>
  <c r="F58" i="2"/>
  <c r="F57" i="2"/>
  <c r="F59" i="2" s="1"/>
  <c r="J49" i="2"/>
  <c r="J45" i="2"/>
  <c r="J40" i="2"/>
  <c r="J36" i="2"/>
  <c r="J33" i="2"/>
  <c r="J18" i="2"/>
  <c r="J14" i="2"/>
  <c r="F71" i="2" s="1"/>
  <c r="G84" i="1"/>
  <c r="G82" i="1"/>
  <c r="G80" i="1"/>
  <c r="G78" i="1"/>
  <c r="E70" i="1"/>
  <c r="E63" i="1"/>
  <c r="E60" i="1"/>
  <c r="E20" i="1"/>
  <c r="E11" i="1"/>
  <c r="F67" i="2" l="1"/>
  <c r="F27" i="2"/>
  <c r="F72" i="2"/>
  <c r="F73" i="2" s="1"/>
  <c r="AA1" i="3" s="1"/>
  <c r="F26" i="2"/>
  <c r="F28" i="2" s="1"/>
  <c r="AA3" i="3" l="1"/>
  <c r="AA33" i="3"/>
  <c r="AA37" i="3"/>
  <c r="AA4" i="3"/>
  <c r="AA5" i="3" s="1"/>
  <c r="AA18" i="3" l="1"/>
  <c r="AA15" i="3"/>
  <c r="AA9" i="3"/>
  <c r="AA32" i="3"/>
  <c r="AA16" i="3"/>
  <c r="AA6" i="3"/>
  <c r="AA27" i="3"/>
  <c r="AA12" i="3"/>
  <c r="AA42" i="3"/>
  <c r="AA47" i="3" l="1"/>
  <c r="AA24" i="3"/>
  <c r="AA23" i="3"/>
  <c r="AA38" i="3"/>
  <c r="AA11" i="3"/>
  <c r="AA21" i="3"/>
  <c r="AA41" i="3"/>
  <c r="AA94" i="3"/>
  <c r="AA90" i="3"/>
  <c r="AA86" i="3" s="1"/>
  <c r="AA81" i="3" s="1"/>
  <c r="AA74" i="3" s="1"/>
  <c r="AA66" i="3" s="1"/>
  <c r="AA58" i="3" s="1"/>
  <c r="AA48" i="3" s="1"/>
  <c r="AA17" i="3"/>
  <c r="AA75" i="3" s="1"/>
  <c r="AA67" i="3" s="1"/>
  <c r="AA59" i="3" s="1"/>
  <c r="AA49" i="3" s="1"/>
  <c r="AA31" i="3" s="1"/>
  <c r="AA28" i="3"/>
  <c r="AA29" i="3"/>
  <c r="AA46" i="3"/>
  <c r="AA34" i="3"/>
  <c r="AA50" i="3"/>
  <c r="AA7" i="3"/>
  <c r="AA19" i="3"/>
  <c r="AA13" i="3"/>
  <c r="AA10" i="3"/>
  <c r="AA14" i="3"/>
  <c r="AA20" i="3"/>
  <c r="AA51" i="3" l="1"/>
  <c r="AA30" i="3"/>
  <c r="AA96" i="3"/>
  <c r="AA92" i="3" s="1"/>
  <c r="AA82" i="3"/>
  <c r="AA93" i="3"/>
  <c r="AA73" i="3"/>
  <c r="AA89" i="3"/>
  <c r="AA25" i="3" s="1"/>
  <c r="AA65" i="3"/>
  <c r="AA57" i="3" s="1"/>
  <c r="AA45" i="3" s="1"/>
  <c r="AA26" i="3" s="1"/>
  <c r="AA69" i="3"/>
  <c r="AA61" i="3" s="1"/>
  <c r="AA53" i="3" s="1"/>
  <c r="AA36" i="3" s="1"/>
  <c r="AA95" i="3"/>
  <c r="AA91" i="3" s="1"/>
  <c r="AA77" i="3"/>
  <c r="AA43" i="3"/>
  <c r="AA22" i="3"/>
  <c r="AA71" i="3" s="1"/>
  <c r="AA63" i="3" s="1"/>
  <c r="AA55" i="3" s="1"/>
  <c r="AA40" i="3" s="1"/>
  <c r="AA87" i="3" l="1"/>
  <c r="AA83" i="3" s="1"/>
  <c r="AA76" i="3" s="1"/>
  <c r="AA68" i="3" s="1"/>
  <c r="AA60" i="3" s="1"/>
  <c r="AA52" i="3" s="1"/>
  <c r="AA35" i="3"/>
  <c r="AA39" i="3"/>
  <c r="AA98" i="3" s="1"/>
  <c r="AA2" i="3" s="1"/>
  <c r="C76" i="2" s="1"/>
  <c r="AA88" i="3"/>
  <c r="AA84" i="3" s="1"/>
  <c r="AA78" i="3" s="1"/>
  <c r="AA70" i="3" s="1"/>
  <c r="AA62" i="3" s="1"/>
  <c r="AA54" i="3" s="1"/>
  <c r="AA85" i="3"/>
  <c r="AA80" i="3" s="1"/>
  <c r="AA72" i="3" s="1"/>
  <c r="AA64" i="3" s="1"/>
  <c r="AA56" i="3" s="1"/>
  <c r="AA44" i="3" s="1"/>
  <c r="AA79" i="3"/>
</calcChain>
</file>

<file path=xl/sharedStrings.xml><?xml version="1.0" encoding="utf-8"?>
<sst xmlns="http://schemas.openxmlformats.org/spreadsheetml/2006/main" count="213" uniqueCount="164">
  <si>
    <t>Dossier</t>
  </si>
  <si>
    <t>Date</t>
  </si>
  <si>
    <t>Phase</t>
  </si>
  <si>
    <t>Indice</t>
  </si>
  <si>
    <t>MAITRE D'OUVRAGE
Sécurité civile et gestion des crises
189 route des 3 Lucs
13011 Marseille</t>
  </si>
  <si>
    <t>BUREAU D'ETUDES : 
    ENERGIE R BET
    7 Rue Augustin Thierry
    66000 PERPIGNAN
    Tél : 04 68 73 85 67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</si>
  <si>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</si>
  <si>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</si>
  <si>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</si>
  <si>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</si>
  <si>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</si>
  <si>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</si>
  <si>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</si>
  <si>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</si>
  <si>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</si>
  <si>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</si>
  <si>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</si>
  <si>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</si>
  <si>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</si>
  <si>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</si>
  <si>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</si>
  <si>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</si>
  <si>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</si>
  <si>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</si>
  <si>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</si>
  <si>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</si>
  <si>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</si>
  <si>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</si>
  <si>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</si>
  <si>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</si>
  <si>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</si>
  <si>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</si>
  <si>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</si>
  <si>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</si>
  <si>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</si>
  <si>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</si>
  <si>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n°06</t>
  </si>
  <si>
    <t>COUVERTURE Bâtiment B</t>
  </si>
  <si>
    <t>3.&amp;</t>
  </si>
  <si>
    <t>06.3</t>
  </si>
  <si>
    <t>Ouvrages divers de charpentes</t>
  </si>
  <si>
    <t>06.3.1</t>
  </si>
  <si>
    <t>Mise en sécurité</t>
  </si>
  <si>
    <t>06.3.1.1</t>
  </si>
  <si>
    <t>Sécurité collective commune</t>
  </si>
  <si>
    <t>8.T</t>
  </si>
  <si>
    <t>8.&amp;</t>
  </si>
  <si>
    <t>06.3.1.2</t>
  </si>
  <si>
    <t>Crochets d'ancrage et ligne de vie</t>
  </si>
  <si>
    <t>Ft</t>
  </si>
  <si>
    <t>9.T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</si>
  <si>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</si>
  <si>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En faîtage sur l'ensemble de la toiture Bat B</t>
    </r>
  </si>
  <si>
    <t>9.&amp;</t>
  </si>
  <si>
    <t>06.3.1.3</t>
  </si>
  <si>
    <t>Échelle d'accès en toiture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</si>
  <si>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1418"/>
        <rFont val="Arial"/>
        <family val="2"/>
      </rPr>
      <t>En façade</t>
    </r>
  </si>
  <si>
    <t>5.&amp;</t>
  </si>
  <si>
    <t>Total H.T. :</t>
  </si>
  <si>
    <t>Total T.V.A. (20%) :</t>
  </si>
  <si>
    <t>Total T.T.C. :</t>
  </si>
  <si>
    <t>06.4</t>
  </si>
  <si>
    <t>Ouvrages divers de Couverture</t>
  </si>
  <si>
    <t>06.4.1</t>
  </si>
  <si>
    <t>Travaux BATIMENT B</t>
  </si>
  <si>
    <t>5.T</t>
  </si>
  <si>
    <t>5.U.IMAGE</t>
  </si>
  <si>
    <t>06.4.1.1</t>
  </si>
  <si>
    <t xml:space="preserve">Étude structure charpente </t>
  </si>
  <si>
    <t>Ens</t>
  </si>
  <si>
    <t>06.4.1.2</t>
  </si>
  <si>
    <t>Dépose des existants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</si>
  <si>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Toiture sud concernée par la mise en place du photovoltaïque, suivant plans</t>
    </r>
  </si>
  <si>
    <t>06.4.1.3</t>
  </si>
  <si>
    <t>Adaptation de la charpente existante</t>
  </si>
  <si>
    <t>Ml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</si>
  <si>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Suivant nécessité sur la partie Sud du bâtiment Bat B</t>
    </r>
  </si>
  <si>
    <t>06.4.1.4</t>
  </si>
  <si>
    <t>Couverture bac acier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</si>
  <si>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Sur charpente partie sud du Bat B pour support du système d'intégration photovoltaïque</t>
    </r>
  </si>
  <si>
    <t>06.4.1.5</t>
  </si>
  <si>
    <t>Ventilation de toiture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</si>
  <si>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Pour l'ensemble de la toiture en bac acier</t>
    </r>
  </si>
  <si>
    <t>06.5</t>
  </si>
  <si>
    <t>Compte prorata</t>
  </si>
  <si>
    <t>4.&amp;</t>
  </si>
  <si>
    <t>RECAPITULATIF
Lot n°06 COUVERTURE Bâtiment B</t>
  </si>
  <si>
    <t>RECAPITULATIF DES CHAPITRES</t>
  </si>
  <si>
    <t>06.3 - Ouvrages divers de charpentes</t>
  </si>
  <si>
    <t>06.4 - Ouvrages divers de Couverture</t>
  </si>
  <si>
    <t>Total du lot COUVERTURE Bâtiment B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</si>
  <si>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</si>
  <si>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</si>
  <si>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</si>
  <si>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</si>
  <si>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</si>
  <si>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</si>
  <si>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</si>
  <si>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</si>
  <si>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</si>
  <si>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</si>
  <si>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</si>
  <si>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</si>
  <si>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</si>
  <si>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</si>
  <si>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</si>
  <si>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</si>
  <si>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</si>
  <si>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</si>
  <si>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</si>
  <si>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</si>
  <si>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</si>
  <si>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</si>
  <si>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</si>
  <si>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</si>
  <si>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</si>
  <si>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</si>
  <si>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</si>
  <si>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</si>
  <si>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</si>
  <si>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</si>
  <si>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</si>
  <si>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</si>
  <si>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</si>
  <si>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AF2485-CENTRE DE DEMINAGE-MONTPELLIER</t>
  </si>
  <si>
    <t>AF2485</t>
  </si>
  <si>
    <t>DCE</t>
  </si>
  <si>
    <t xml:space="preserve"> </t>
  </si>
  <si>
    <t>VERSION</t>
  </si>
  <si>
    <t>4.00</t>
  </si>
  <si>
    <t>TYPEDOC</t>
  </si>
  <si>
    <t>AO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</si>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</sst>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i/>
      <sz val="8"/>
      <color rgb="FFFF0000"/>
      <name val="Arial"/>
      <family val="2"/>
    </font>
    <font>
      <i/>
      <sz val="8"/>
      <color rgb="FFFF14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" fontId="10" fillId="0" borderId="9" xfId="0" applyNumberFormat="1" applyFont="1" applyBorder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167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7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8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442913</xdr:colOff>
      <xdr:row>27</xdr:row>
      <xdr:rowOff>0</xdr:rowOff>
    </xdr:from>
    <xdr:to>
      <xdr:col>7</xdr:col>
      <xdr:colOff>523384</xdr:colOff>
      <xdr:row>44</xdr:row>
      <xdr:rowOff>114043</xdr:rowOff>
    </xdr:to>
    <xdr:pic>
      <xdr:nvPicPr>
        <xdr:cNvPr id="2" name="Picture 1" descr="{5dcb50d6-5cfe-408b-8c5d-2c0b8a673259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7088" y="3086100"/>
          <a:ext cx="2728421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66675</xdr:rowOff>
    </xdr:from>
    <xdr:to>
      <xdr:col>4</xdr:col>
      <xdr:colOff>922337</xdr:colOff>
      <xdr:row>53</xdr:row>
      <xdr:rowOff>45876</xdr:rowOff>
    </xdr:to>
    <xdr:pic>
      <xdr:nvPicPr>
        <xdr:cNvPr id="3" name="Picture 2" descr="{bc8bc15b-fcdf-4b6e-ba0f-8607874a6c79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781675"/>
          <a:ext cx="889000" cy="32210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77</xdr:row>
      <xdr:rowOff>100013</xdr:rowOff>
    </xdr:from>
    <xdr:to>
      <xdr:col>1</xdr:col>
      <xdr:colOff>641350</xdr:colOff>
      <xdr:row>83</xdr:row>
      <xdr:rowOff>17462</xdr:rowOff>
    </xdr:to>
    <xdr:pic>
      <xdr:nvPicPr>
        <xdr:cNvPr id="4" name="Picture 3" descr="{1840e8fc-e159-43f8-8900-891ae616eb3f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9011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25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25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25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25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25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25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25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25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25">
      <c r="B11" s="5"/>
      <c r="C11" s="6"/>
      <c r="D11" s="7"/>
      <c r="E11" s="47" t="str">
        <f>IF(Paramètres!C5&lt;&gt;"",Paramètres!C5,"")</f>
        <v>AF2485-CENTRE DE DEMINAGE-MONTPELLIER</v>
      </c>
      <c r="F11" s="47"/>
      <c r="G11" s="47"/>
      <c r="H11" s="47"/>
      <c r="I11" s="8"/>
    </row>
    <row r="12" spans="2:9" ht="9" customHeight="1" x14ac:dyDescent="0.25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25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25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25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25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25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25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25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25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7"/>
      <c r="G20" s="47"/>
      <c r="H20" s="47"/>
      <c r="I20" s="8"/>
    </row>
    <row r="21" spans="2:9" ht="9" customHeight="1" x14ac:dyDescent="0.25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25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25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25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25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25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25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25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25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25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25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25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25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25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25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25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25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25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25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25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25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25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25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25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25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6"/>
      <c r="F47" s="58" t="s">
        <v>4</v>
      </c>
      <c r="G47" s="46"/>
      <c r="H47" s="46"/>
      <c r="I47" s="8"/>
    </row>
    <row r="48" spans="2:9" ht="9" customHeight="1" x14ac:dyDescent="0.25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25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25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25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25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25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25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25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25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25">
      <c r="B57" s="5"/>
      <c r="C57" s="6"/>
      <c r="D57" s="7"/>
      <c r="E57" s="46"/>
      <c r="F57" s="46"/>
      <c r="G57" s="46"/>
      <c r="H57" s="46"/>
      <c r="I57" s="8"/>
    </row>
    <row r="58" spans="2:9" ht="9" customHeight="1" x14ac:dyDescent="0.25">
      <c r="B58" s="5"/>
      <c r="C58" s="6"/>
      <c r="D58" s="7"/>
      <c r="E58" s="46"/>
      <c r="F58" s="46"/>
      <c r="G58" s="46"/>
      <c r="H58" s="46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8" t="str">
        <f>IF(Paramètres!C9&lt;&gt;"",Paramètres!C9,"")</f>
        <v>Lot n°06</v>
      </c>
      <c r="F60" s="48"/>
      <c r="G60" s="48"/>
      <c r="H60" s="48"/>
      <c r="I60" s="8"/>
    </row>
    <row r="61" spans="2:9" ht="9" customHeight="1" x14ac:dyDescent="0.25">
      <c r="B61" s="5"/>
      <c r="C61" s="6"/>
      <c r="D61" s="7"/>
      <c r="E61" s="48"/>
      <c r="F61" s="48"/>
      <c r="G61" s="48"/>
      <c r="H61" s="48"/>
      <c r="I61" s="8"/>
    </row>
    <row r="62" spans="2:9" ht="9" customHeight="1" x14ac:dyDescent="0.25">
      <c r="B62" s="5"/>
      <c r="C62" s="6"/>
      <c r="D62" s="7"/>
      <c r="E62" s="48"/>
      <c r="F62" s="48"/>
      <c r="G62" s="48"/>
      <c r="H62" s="48"/>
      <c r="I62" s="8"/>
    </row>
    <row r="63" spans="2:9" ht="9" customHeight="1" x14ac:dyDescent="0.25">
      <c r="B63" s="5"/>
      <c r="C63" s="6"/>
      <c r="D63" s="7"/>
      <c r="E63" s="48" t="str">
        <f>IF(Paramètres!C11&lt;&gt;"",Paramètres!C11,"")</f>
        <v>COUVERTURE Bâtiment B</v>
      </c>
      <c r="F63" s="48"/>
      <c r="G63" s="48"/>
      <c r="H63" s="48"/>
      <c r="I63" s="8"/>
    </row>
    <row r="64" spans="2:9" ht="9" customHeight="1" x14ac:dyDescent="0.25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25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25">
      <c r="B66" s="5"/>
      <c r="C66" s="6"/>
      <c r="D66" s="7"/>
      <c r="E66" s="48"/>
      <c r="F66" s="48"/>
      <c r="G66" s="48"/>
      <c r="H66" s="48"/>
      <c r="I66" s="8"/>
    </row>
    <row r="67" spans="2:9" ht="9" customHeight="1" x14ac:dyDescent="0.25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25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25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25">
      <c r="B70" s="5"/>
      <c r="C70" s="6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25">
      <c r="B71" s="5"/>
      <c r="C71" s="6"/>
      <c r="D71" s="7"/>
      <c r="E71" s="52"/>
      <c r="F71" s="47"/>
      <c r="G71" s="47"/>
      <c r="H71" s="53"/>
      <c r="I71" s="8"/>
    </row>
    <row r="72" spans="2:9" ht="9" customHeight="1" x14ac:dyDescent="0.25">
      <c r="B72" s="5"/>
      <c r="C72" s="6"/>
      <c r="D72" s="7"/>
      <c r="E72" s="52"/>
      <c r="F72" s="47"/>
      <c r="G72" s="47"/>
      <c r="H72" s="53"/>
      <c r="I72" s="8"/>
    </row>
    <row r="73" spans="2:9" ht="9" customHeight="1" x14ac:dyDescent="0.25">
      <c r="B73" s="5"/>
      <c r="C73" s="6"/>
      <c r="D73" s="7"/>
      <c r="E73" s="52"/>
      <c r="F73" s="47"/>
      <c r="G73" s="47"/>
      <c r="H73" s="53"/>
      <c r="I73" s="8"/>
    </row>
    <row r="74" spans="2:9" ht="9" customHeight="1" x14ac:dyDescent="0.25">
      <c r="B74" s="5"/>
      <c r="C74" s="6"/>
      <c r="D74" s="7"/>
      <c r="E74" s="52"/>
      <c r="F74" s="47"/>
      <c r="G74" s="47"/>
      <c r="H74" s="53"/>
      <c r="I74" s="8"/>
    </row>
    <row r="75" spans="2:9" ht="9" customHeight="1" x14ac:dyDescent="0.25">
      <c r="B75" s="5"/>
      <c r="C75" s="6"/>
      <c r="D75" s="7"/>
      <c r="E75" s="52"/>
      <c r="F75" s="47"/>
      <c r="G75" s="47"/>
      <c r="H75" s="53"/>
      <c r="I75" s="8"/>
    </row>
    <row r="76" spans="2:9" ht="9" customHeight="1" x14ac:dyDescent="0.25">
      <c r="B76" s="5"/>
      <c r="C76" s="6"/>
      <c r="D76" s="7"/>
      <c r="E76" s="54"/>
      <c r="F76" s="55"/>
      <c r="G76" s="55"/>
      <c r="H76" s="56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1"/>
      <c r="C78" s="59" t="s">
        <v>5</v>
      </c>
      <c r="D78" s="7"/>
      <c r="E78" s="7"/>
      <c r="F78" s="57" t="s">
        <v>0</v>
      </c>
      <c r="G78" s="57" t="str">
        <f>IF(Paramètres!C7&lt;&gt;"",Paramètres!C7,"")</f>
        <v>AF2485</v>
      </c>
      <c r="H78" s="7"/>
      <c r="I78" s="8"/>
    </row>
    <row r="79" spans="2:9" ht="9" customHeight="1" x14ac:dyDescent="0.25">
      <c r="B79" s="61"/>
      <c r="C79" s="60"/>
      <c r="D79" s="7"/>
      <c r="E79" s="7"/>
      <c r="F79" s="57"/>
      <c r="G79" s="57"/>
      <c r="H79" s="7"/>
      <c r="I79" s="8"/>
    </row>
    <row r="80" spans="2:9" ht="9" customHeight="1" x14ac:dyDescent="0.25">
      <c r="B80" s="61"/>
      <c r="C80" s="60"/>
      <c r="D80" s="7"/>
      <c r="E80" s="7"/>
      <c r="F80" s="57" t="s">
        <v>1</v>
      </c>
      <c r="G80" s="57" t="str">
        <f>IF(Paramètres!C13&lt;&gt;"",Paramètres!C13,"")</f>
        <v/>
      </c>
      <c r="H80" s="7"/>
      <c r="I80" s="8"/>
    </row>
    <row r="81" spans="2:9" ht="9" customHeight="1" x14ac:dyDescent="0.25">
      <c r="B81" s="61"/>
      <c r="C81" s="60"/>
      <c r="D81" s="7"/>
      <c r="E81" s="7"/>
      <c r="F81" s="57"/>
      <c r="G81" s="57"/>
      <c r="H81" s="7"/>
      <c r="I81" s="8"/>
    </row>
    <row r="82" spans="2:9" ht="9" customHeight="1" x14ac:dyDescent="0.25">
      <c r="B82" s="61"/>
      <c r="C82" s="60"/>
      <c r="D82" s="7"/>
      <c r="E82" s="7"/>
      <c r="F82" s="57" t="s">
        <v>2</v>
      </c>
      <c r="G82" s="57" t="str">
        <f>IF(Paramètres!C15&lt;&gt;"",Paramètres!C15,"")</f>
        <v>DCE</v>
      </c>
      <c r="H82" s="7"/>
      <c r="I82" s="8"/>
    </row>
    <row r="83" spans="2:9" ht="9" customHeight="1" x14ac:dyDescent="0.25">
      <c r="B83" s="61"/>
      <c r="C83" s="60"/>
      <c r="D83" s="7"/>
      <c r="E83" s="7"/>
      <c r="F83" s="57"/>
      <c r="G83" s="57"/>
      <c r="H83" s="7"/>
      <c r="I83" s="8"/>
    </row>
    <row r="84" spans="2:9" ht="9" customHeight="1" x14ac:dyDescent="0.25">
      <c r="B84" s="61"/>
      <c r="C84" s="60"/>
      <c r="D84" s="7"/>
      <c r="E84" s="7"/>
      <c r="F84" s="57" t="s">
        <v>3</v>
      </c>
      <c r="G84" s="57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7"/>
      <c r="G85" s="57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81"/>
  <sheetViews>
    <sheetView showGridLines="0" tabSelected="1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2" t="s">
        <v>24</v>
      </c>
      <c r="D3" s="62"/>
      <c r="E3" s="62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25">
      <c r="A4" s="7">
        <v>2</v>
      </c>
      <c r="B4" s="14" t="s">
        <v>36</v>
      </c>
      <c r="C4" s="63" t="s">
        <v>37</v>
      </c>
      <c r="D4" s="63"/>
      <c r="E4" s="63"/>
      <c r="F4" s="15"/>
      <c r="G4" s="15"/>
      <c r="H4" s="15"/>
      <c r="I4" s="15"/>
      <c r="J4" s="15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idden="1" x14ac:dyDescent="0.25">
      <c r="A7" s="7">
        <v>3</v>
      </c>
    </row>
    <row r="8" spans="1:17" hidden="1" x14ac:dyDescent="0.25">
      <c r="A8" s="7" t="s">
        <v>38</v>
      </c>
    </row>
    <row r="9" spans="1:17" ht="22.15" customHeight="1" x14ac:dyDescent="0.25">
      <c r="A9" s="7">
        <v>3</v>
      </c>
      <c r="B9" s="16" t="s">
        <v>39</v>
      </c>
      <c r="C9" s="64" t="s">
        <v>40</v>
      </c>
      <c r="D9" s="64"/>
      <c r="E9" s="64"/>
      <c r="F9" s="17"/>
      <c r="G9" s="17"/>
      <c r="H9" s="17"/>
      <c r="I9" s="17"/>
      <c r="J9" s="17"/>
      <c r="K9" s="7"/>
    </row>
    <row r="10" spans="1:17" x14ac:dyDescent="0.25">
      <c r="A10" s="7">
        <v>5</v>
      </c>
      <c r="B10" s="16" t="s">
        <v>41</v>
      </c>
      <c r="C10" s="65" t="s">
        <v>42</v>
      </c>
      <c r="D10" s="65"/>
      <c r="E10" s="65"/>
      <c r="F10" s="18"/>
      <c r="G10" s="18"/>
      <c r="H10" s="18"/>
      <c r="I10" s="18"/>
      <c r="J10" s="18"/>
      <c r="K10" s="7"/>
    </row>
    <row r="11" spans="1:17" x14ac:dyDescent="0.25">
      <c r="A11" s="7">
        <v>8</v>
      </c>
      <c r="B11" s="19" t="s">
        <v>43</v>
      </c>
      <c r="C11" s="66" t="s">
        <v>44</v>
      </c>
      <c r="D11" s="66"/>
      <c r="E11" s="66"/>
      <c r="F11" s="20"/>
      <c r="G11" s="20"/>
      <c r="H11" s="20"/>
      <c r="I11" s="20"/>
      <c r="J11" s="20"/>
      <c r="K11" s="7"/>
    </row>
    <row r="12" spans="1:17" hidden="1" x14ac:dyDescent="0.25">
      <c r="A12" s="7" t="s">
        <v>45</v>
      </c>
    </row>
    <row r="13" spans="1:17" hidden="1" x14ac:dyDescent="0.25">
      <c r="A13" s="7" t="s">
        <v>46</v>
      </c>
    </row>
    <row r="14" spans="1:17" x14ac:dyDescent="0.25">
      <c r="A14" s="7">
        <v>9</v>
      </c>
      <c r="B14" s="19" t="s">
        <v>47</v>
      </c>
      <c r="C14" s="67" t="s">
        <v>48</v>
      </c>
      <c r="D14" s="68"/>
      <c r="E14" s="68"/>
      <c r="F14" s="21" t="s">
        <v>49</v>
      </c>
      <c r="G14" s="22">
        <v>1</v>
      </c>
      <c r="H14" s="22"/>
      <c r="I14" s="23"/>
      <c r="J14" s="24">
        <f>IF(AND(G14= "",H14= ""), 0, ROUND(ROUND(I14, 2) * ROUND(IF(H14="",G14,H14),  0), 2))</f>
        <v>0</v>
      </c>
      <c r="K14" s="7"/>
      <c r="M14" s="25">
        <v>0.2</v>
      </c>
      <c r="Q14" s="7">
        <v>2715</v>
      </c>
    </row>
    <row r="15" spans="1:17" hidden="1" x14ac:dyDescent="0.25">
      <c r="A15" s="7" t="s">
        <v>50</v>
      </c>
    </row>
    <row r="16" spans="1:17" x14ac:dyDescent="0.25">
      <c r="A16" s="7" t="s">
        <v>51</v>
      </c>
      <c r="B16" s="26"/>
      <c r="C16" s="69" t="s">
        <v>52</v>
      </c>
      <c r="D16" s="69"/>
      <c r="E16" s="69"/>
      <c r="F16" s="26"/>
      <c r="G16" s="26"/>
      <c r="H16" s="26"/>
      <c r="I16" s="26"/>
      <c r="J16" s="26"/>
    </row>
    <row r="17" spans="1:17" hidden="1" x14ac:dyDescent="0.25">
      <c r="A17" s="7" t="s">
        <v>53</v>
      </c>
    </row>
    <row r="18" spans="1:17" x14ac:dyDescent="0.25">
      <c r="A18" s="7">
        <v>9</v>
      </c>
      <c r="B18" s="19" t="s">
        <v>54</v>
      </c>
      <c r="C18" s="67" t="s">
        <v>55</v>
      </c>
      <c r="D18" s="68"/>
      <c r="E18" s="68"/>
      <c r="F18" s="21" t="s">
        <v>11</v>
      </c>
      <c r="G18" s="22">
        <v>1</v>
      </c>
      <c r="H18" s="22"/>
      <c r="I18" s="23"/>
      <c r="J18" s="24">
        <f>IF(AND(G18= "",H18= ""), 0, ROUND(ROUND(I18, 2) * ROUND(IF(H18="",G18,H18),  0), 2))</f>
        <v>0</v>
      </c>
      <c r="K18" s="7"/>
      <c r="M18" s="25">
        <v>0.2</v>
      </c>
      <c r="Q18" s="7">
        <v>2715</v>
      </c>
    </row>
    <row r="19" spans="1:17" hidden="1" x14ac:dyDescent="0.25">
      <c r="A19" s="7" t="s">
        <v>50</v>
      </c>
    </row>
    <row r="20" spans="1:17" x14ac:dyDescent="0.25">
      <c r="A20" s="7" t="s">
        <v>51</v>
      </c>
      <c r="B20" s="26"/>
      <c r="C20" s="69" t="s">
        <v>56</v>
      </c>
      <c r="D20" s="69"/>
      <c r="E20" s="69"/>
      <c r="F20" s="26"/>
      <c r="G20" s="26"/>
      <c r="H20" s="26"/>
      <c r="I20" s="26"/>
      <c r="J20" s="26"/>
    </row>
    <row r="21" spans="1:17" hidden="1" x14ac:dyDescent="0.25">
      <c r="A21" s="7" t="s">
        <v>53</v>
      </c>
    </row>
    <row r="22" spans="1:17" hidden="1" x14ac:dyDescent="0.25">
      <c r="A22" s="7" t="s">
        <v>57</v>
      </c>
    </row>
    <row r="23" spans="1:17" x14ac:dyDescent="0.25">
      <c r="A23" s="7" t="s">
        <v>38</v>
      </c>
      <c r="B23" s="20"/>
      <c r="C23" s="68"/>
      <c r="D23" s="68"/>
      <c r="E23" s="68"/>
      <c r="F23" s="20"/>
      <c r="G23" s="20"/>
      <c r="H23" s="20"/>
      <c r="I23" s="20"/>
      <c r="J23" s="20"/>
    </row>
    <row r="24" spans="1:17" ht="16.899999999999999" customHeight="1" x14ac:dyDescent="0.25">
      <c r="B24" s="20"/>
      <c r="C24" s="72" t="s">
        <v>40</v>
      </c>
      <c r="D24" s="73"/>
      <c r="E24" s="73"/>
      <c r="F24" s="70"/>
      <c r="G24" s="70"/>
      <c r="H24" s="70"/>
      <c r="I24" s="70"/>
      <c r="J24" s="71"/>
    </row>
    <row r="25" spans="1:17" x14ac:dyDescent="0.25">
      <c r="B25" s="20"/>
      <c r="C25" s="75"/>
      <c r="D25" s="46"/>
      <c r="E25" s="46"/>
      <c r="F25" s="46"/>
      <c r="G25" s="46"/>
      <c r="H25" s="46"/>
      <c r="I25" s="46"/>
      <c r="J25" s="74"/>
    </row>
    <row r="26" spans="1:17" x14ac:dyDescent="0.25">
      <c r="B26" s="20"/>
      <c r="C26" s="78" t="s">
        <v>58</v>
      </c>
      <c r="D26" s="79"/>
      <c r="E26" s="79"/>
      <c r="F26" s="76">
        <f>SUMIF(K10:K23, IF(K9="","",K9), J10:J23)</f>
        <v>0</v>
      </c>
      <c r="G26" s="76"/>
      <c r="H26" s="76"/>
      <c r="I26" s="76"/>
      <c r="J26" s="77"/>
    </row>
    <row r="27" spans="1:17" ht="16.899999999999999" customHeight="1" x14ac:dyDescent="0.25">
      <c r="B27" s="20"/>
      <c r="C27" s="78" t="s">
        <v>59</v>
      </c>
      <c r="D27" s="79"/>
      <c r="E27" s="79"/>
      <c r="F27" s="76">
        <f>ROUND(SUMIF(K10:K23, IF(K9="","",K9), J10:J23) * 0.2, 2)</f>
        <v>0</v>
      </c>
      <c r="G27" s="76"/>
      <c r="H27" s="76"/>
      <c r="I27" s="76"/>
      <c r="J27" s="77"/>
    </row>
    <row r="28" spans="1:17" x14ac:dyDescent="0.25">
      <c r="B28" s="20"/>
      <c r="C28" s="82" t="s">
        <v>60</v>
      </c>
      <c r="D28" s="83"/>
      <c r="E28" s="83"/>
      <c r="F28" s="80">
        <f>SUM(F26:F27)</f>
        <v>0</v>
      </c>
      <c r="G28" s="80"/>
      <c r="H28" s="80"/>
      <c r="I28" s="80"/>
      <c r="J28" s="81"/>
    </row>
    <row r="29" spans="1:17" ht="22.15" customHeight="1" x14ac:dyDescent="0.25">
      <c r="A29" s="7">
        <v>3</v>
      </c>
      <c r="B29" s="16" t="s">
        <v>61</v>
      </c>
      <c r="C29" s="64" t="s">
        <v>62</v>
      </c>
      <c r="D29" s="64"/>
      <c r="E29" s="64"/>
      <c r="F29" s="17"/>
      <c r="G29" s="17"/>
      <c r="H29" s="17"/>
      <c r="I29" s="17"/>
      <c r="J29" s="17"/>
      <c r="K29" s="7"/>
    </row>
    <row r="30" spans="1:17" x14ac:dyDescent="0.25">
      <c r="A30" s="7">
        <v>5</v>
      </c>
      <c r="B30" s="16" t="s">
        <v>63</v>
      </c>
      <c r="C30" s="65" t="s">
        <v>64</v>
      </c>
      <c r="D30" s="65"/>
      <c r="E30" s="65"/>
      <c r="F30" s="18"/>
      <c r="G30" s="18"/>
      <c r="H30" s="18"/>
      <c r="I30" s="18"/>
      <c r="J30" s="18"/>
      <c r="K30" s="7"/>
    </row>
    <row r="31" spans="1:17" hidden="1" x14ac:dyDescent="0.25">
      <c r="A31" s="7" t="s">
        <v>65</v>
      </c>
    </row>
    <row r="32" spans="1:17" hidden="1" x14ac:dyDescent="0.25">
      <c r="A32" s="28" t="s">
        <v>66</v>
      </c>
    </row>
    <row r="33" spans="1:17" x14ac:dyDescent="0.25">
      <c r="A33" s="7">
        <v>9</v>
      </c>
      <c r="B33" s="19" t="s">
        <v>67</v>
      </c>
      <c r="C33" s="67" t="s">
        <v>68</v>
      </c>
      <c r="D33" s="68"/>
      <c r="E33" s="68"/>
      <c r="F33" s="21" t="s">
        <v>69</v>
      </c>
      <c r="G33" s="22">
        <v>1</v>
      </c>
      <c r="H33" s="22"/>
      <c r="I33" s="23"/>
      <c r="J33" s="24">
        <f>IF(AND(G33= "",H33= ""), 0, ROUND(ROUND(I33, 2) * ROUND(IF(H33="",G33,H33),  0), 2))</f>
        <v>0</v>
      </c>
      <c r="K33" s="7"/>
      <c r="M33" s="25">
        <v>0.2</v>
      </c>
      <c r="Q33" s="7">
        <v>2715</v>
      </c>
    </row>
    <row r="34" spans="1:17" hidden="1" x14ac:dyDescent="0.25">
      <c r="A34" s="7" t="s">
        <v>50</v>
      </c>
    </row>
    <row r="35" spans="1:17" hidden="1" x14ac:dyDescent="0.25">
      <c r="A35" s="7" t="s">
        <v>53</v>
      </c>
    </row>
    <row r="36" spans="1:17" x14ac:dyDescent="0.25">
      <c r="A36" s="7">
        <v>9</v>
      </c>
      <c r="B36" s="19" t="s">
        <v>70</v>
      </c>
      <c r="C36" s="67" t="s">
        <v>71</v>
      </c>
      <c r="D36" s="68"/>
      <c r="E36" s="68"/>
      <c r="F36" s="21" t="s">
        <v>49</v>
      </c>
      <c r="G36" s="22">
        <v>1</v>
      </c>
      <c r="H36" s="22"/>
      <c r="I36" s="23"/>
      <c r="J36" s="24">
        <f>IF(AND(G36= "",H36= ""), 0, ROUND(ROUND(I36, 2) * ROUND(IF(H36="",G36,H36),  0), 2))</f>
        <v>0</v>
      </c>
      <c r="K36" s="7"/>
      <c r="M36" s="25">
        <v>0.2</v>
      </c>
      <c r="Q36" s="7">
        <v>2715</v>
      </c>
    </row>
    <row r="37" spans="1:17" hidden="1" x14ac:dyDescent="0.25">
      <c r="A37" s="7" t="s">
        <v>50</v>
      </c>
    </row>
    <row r="38" spans="1:17" ht="24.75" customHeight="1" x14ac:dyDescent="0.25">
      <c r="A38" s="7" t="s">
        <v>51</v>
      </c>
      <c r="B38" s="26"/>
      <c r="C38" s="69" t="s">
        <v>72</v>
      </c>
      <c r="D38" s="69"/>
      <c r="E38" s="69"/>
      <c r="F38" s="26"/>
      <c r="G38" s="26"/>
      <c r="H38" s="26"/>
      <c r="I38" s="26"/>
      <c r="J38" s="26"/>
    </row>
    <row r="39" spans="1:17" hidden="1" x14ac:dyDescent="0.25">
      <c r="A39" s="7" t="s">
        <v>53</v>
      </c>
    </row>
    <row r="40" spans="1:17" x14ac:dyDescent="0.25">
      <c r="A40" s="7">
        <v>9</v>
      </c>
      <c r="B40" s="19" t="s">
        <v>73</v>
      </c>
      <c r="C40" s="67" t="s">
        <v>74</v>
      </c>
      <c r="D40" s="68"/>
      <c r="E40" s="68"/>
      <c r="F40" s="21" t="s">
        <v>75</v>
      </c>
      <c r="G40" s="29">
        <v>30</v>
      </c>
      <c r="H40" s="29"/>
      <c r="I40" s="23"/>
      <c r="J40" s="24">
        <f>IF(AND(G40= "",H40= ""), 0, ROUND(ROUND(I40, 2) * ROUND(IF(H40="",G40,H40),  2), 2))</f>
        <v>0</v>
      </c>
      <c r="K40" s="7"/>
      <c r="M40" s="25">
        <v>0.2</v>
      </c>
      <c r="Q40" s="7">
        <v>2715</v>
      </c>
    </row>
    <row r="41" spans="1:17" hidden="1" x14ac:dyDescent="0.25">
      <c r="A41" s="7" t="s">
        <v>50</v>
      </c>
    </row>
    <row r="42" spans="1:17" hidden="1" x14ac:dyDescent="0.25">
      <c r="A42" s="7" t="s">
        <v>50</v>
      </c>
    </row>
    <row r="43" spans="1:17" ht="24.75" customHeight="1" x14ac:dyDescent="0.25">
      <c r="A43" s="7" t="s">
        <v>51</v>
      </c>
      <c r="B43" s="26"/>
      <c r="C43" s="69" t="s">
        <v>76</v>
      </c>
      <c r="D43" s="69"/>
      <c r="E43" s="69"/>
      <c r="F43" s="26"/>
      <c r="G43" s="26"/>
      <c r="H43" s="26"/>
      <c r="I43" s="26"/>
      <c r="J43" s="26"/>
    </row>
    <row r="44" spans="1:17" hidden="1" x14ac:dyDescent="0.25">
      <c r="A44" s="7" t="s">
        <v>53</v>
      </c>
    </row>
    <row r="45" spans="1:17" x14ac:dyDescent="0.25">
      <c r="A45" s="7">
        <v>9</v>
      </c>
      <c r="B45" s="19" t="s">
        <v>77</v>
      </c>
      <c r="C45" s="67" t="s">
        <v>78</v>
      </c>
      <c r="D45" s="68"/>
      <c r="E45" s="68"/>
      <c r="F45" s="21" t="s">
        <v>10</v>
      </c>
      <c r="G45" s="29">
        <v>80</v>
      </c>
      <c r="H45" s="29"/>
      <c r="I45" s="23"/>
      <c r="J45" s="24">
        <f>IF(AND(G45= "",H45= ""), 0, ROUND(ROUND(I45, 2) * ROUND(IF(H45="",G45,H45),  2), 2))</f>
        <v>0</v>
      </c>
      <c r="K45" s="7"/>
      <c r="M45" s="25">
        <v>0.2</v>
      </c>
      <c r="Q45" s="7">
        <v>2715</v>
      </c>
    </row>
    <row r="46" spans="1:17" hidden="1" x14ac:dyDescent="0.25">
      <c r="A46" s="7" t="s">
        <v>50</v>
      </c>
    </row>
    <row r="47" spans="1:17" ht="24.75" customHeight="1" x14ac:dyDescent="0.25">
      <c r="A47" s="7" t="s">
        <v>51</v>
      </c>
      <c r="B47" s="26"/>
      <c r="C47" s="69" t="s">
        <v>79</v>
      </c>
      <c r="D47" s="69"/>
      <c r="E47" s="69"/>
      <c r="F47" s="26"/>
      <c r="G47" s="26"/>
      <c r="H47" s="26"/>
      <c r="I47" s="26"/>
      <c r="J47" s="26"/>
    </row>
    <row r="48" spans="1:17" hidden="1" x14ac:dyDescent="0.25">
      <c r="A48" s="7" t="s">
        <v>53</v>
      </c>
    </row>
    <row r="49" spans="1:17" x14ac:dyDescent="0.25">
      <c r="A49" s="7">
        <v>9</v>
      </c>
      <c r="B49" s="19" t="s">
        <v>80</v>
      </c>
      <c r="C49" s="67" t="s">
        <v>81</v>
      </c>
      <c r="D49" s="68"/>
      <c r="E49" s="68"/>
      <c r="F49" s="21" t="s">
        <v>49</v>
      </c>
      <c r="G49" s="22">
        <v>1</v>
      </c>
      <c r="H49" s="22"/>
      <c r="I49" s="23"/>
      <c r="J49" s="24">
        <f>IF(AND(G49= "",H49= ""), 0, ROUND(ROUND(I49, 2) * ROUND(IF(H49="",G49,H49),  0), 2))</f>
        <v>0</v>
      </c>
      <c r="K49" s="7"/>
      <c r="M49" s="25">
        <v>0.2</v>
      </c>
      <c r="Q49" s="7">
        <v>2715</v>
      </c>
    </row>
    <row r="50" spans="1:17" hidden="1" x14ac:dyDescent="0.25">
      <c r="A50" s="7" t="s">
        <v>50</v>
      </c>
    </row>
    <row r="51" spans="1:17" x14ac:dyDescent="0.25">
      <c r="A51" s="7" t="s">
        <v>51</v>
      </c>
      <c r="B51" s="26"/>
      <c r="C51" s="69" t="s">
        <v>82</v>
      </c>
      <c r="D51" s="69"/>
      <c r="E51" s="69"/>
      <c r="F51" s="26"/>
      <c r="G51" s="26"/>
      <c r="H51" s="26"/>
      <c r="I51" s="26"/>
      <c r="J51" s="26"/>
    </row>
    <row r="52" spans="1:17" hidden="1" x14ac:dyDescent="0.25">
      <c r="A52" s="7" t="s">
        <v>53</v>
      </c>
    </row>
    <row r="53" spans="1:17" hidden="1" x14ac:dyDescent="0.25">
      <c r="A53" s="7" t="s">
        <v>57</v>
      </c>
    </row>
    <row r="54" spans="1:17" x14ac:dyDescent="0.25">
      <c r="A54" s="7" t="s">
        <v>38</v>
      </c>
      <c r="B54" s="20"/>
      <c r="C54" s="68"/>
      <c r="D54" s="68"/>
      <c r="E54" s="68"/>
      <c r="F54" s="20"/>
      <c r="G54" s="20"/>
      <c r="H54" s="20"/>
      <c r="I54" s="20"/>
      <c r="J54" s="20"/>
    </row>
    <row r="55" spans="1:17" ht="16.899999999999999" customHeight="1" x14ac:dyDescent="0.25">
      <c r="B55" s="20"/>
      <c r="C55" s="72" t="s">
        <v>62</v>
      </c>
      <c r="D55" s="73"/>
      <c r="E55" s="73"/>
      <c r="F55" s="70"/>
      <c r="G55" s="70"/>
      <c r="H55" s="70"/>
      <c r="I55" s="70"/>
      <c r="J55" s="71"/>
    </row>
    <row r="56" spans="1:17" x14ac:dyDescent="0.25">
      <c r="B56" s="20"/>
      <c r="C56" s="75"/>
      <c r="D56" s="46"/>
      <c r="E56" s="46"/>
      <c r="F56" s="46"/>
      <c r="G56" s="46"/>
      <c r="H56" s="46"/>
      <c r="I56" s="46"/>
      <c r="J56" s="74"/>
    </row>
    <row r="57" spans="1:17" x14ac:dyDescent="0.25">
      <c r="B57" s="20"/>
      <c r="C57" s="78" t="s">
        <v>58</v>
      </c>
      <c r="D57" s="79"/>
      <c r="E57" s="79"/>
      <c r="F57" s="76">
        <f>SUMIF(K30:K54, IF(K29="","",K29), J30:J54)</f>
        <v>0</v>
      </c>
      <c r="G57" s="76"/>
      <c r="H57" s="76"/>
      <c r="I57" s="76"/>
      <c r="J57" s="77"/>
    </row>
    <row r="58" spans="1:17" ht="16.899999999999999" customHeight="1" x14ac:dyDescent="0.25">
      <c r="B58" s="20"/>
      <c r="C58" s="78" t="s">
        <v>59</v>
      </c>
      <c r="D58" s="79"/>
      <c r="E58" s="79"/>
      <c r="F58" s="76">
        <f>ROUND(SUMIF(K30:K54, IF(K29="","",K29), J30:J54) * 0.2, 2)</f>
        <v>0</v>
      </c>
      <c r="G58" s="76"/>
      <c r="H58" s="76"/>
      <c r="I58" s="76"/>
      <c r="J58" s="77"/>
    </row>
    <row r="59" spans="1:17" x14ac:dyDescent="0.25">
      <c r="B59" s="20"/>
      <c r="C59" s="82" t="s">
        <v>60</v>
      </c>
      <c r="D59" s="83"/>
      <c r="E59" s="83"/>
      <c r="F59" s="80">
        <f>SUM(F57:F58)</f>
        <v>0</v>
      </c>
      <c r="G59" s="80"/>
      <c r="H59" s="80"/>
      <c r="I59" s="80"/>
      <c r="J59" s="81"/>
    </row>
    <row r="60" spans="1:17" ht="18" customHeight="1" x14ac:dyDescent="0.25">
      <c r="A60" s="7">
        <v>4</v>
      </c>
      <c r="B60" s="16" t="s">
        <v>83</v>
      </c>
      <c r="C60" s="84" t="s">
        <v>84</v>
      </c>
      <c r="D60" s="84"/>
      <c r="E60" s="84"/>
      <c r="F60" s="30"/>
      <c r="G60" s="30"/>
      <c r="H60" s="30"/>
      <c r="I60" s="30"/>
      <c r="J60" s="30"/>
      <c r="K60" s="7"/>
    </row>
    <row r="61" spans="1:17" hidden="1" x14ac:dyDescent="0.25">
      <c r="A61" s="7">
        <v>9</v>
      </c>
    </row>
    <row r="62" spans="1:17" hidden="1" x14ac:dyDescent="0.25">
      <c r="A62" s="7" t="s">
        <v>53</v>
      </c>
    </row>
    <row r="63" spans="1:17" hidden="1" x14ac:dyDescent="0.25">
      <c r="A63" s="7" t="s">
        <v>85</v>
      </c>
    </row>
    <row r="64" spans="1:17" ht="37.15" customHeight="1" x14ac:dyDescent="0.25">
      <c r="B64" s="3"/>
      <c r="C64" s="85" t="s">
        <v>86</v>
      </c>
      <c r="D64" s="85"/>
      <c r="E64" s="85"/>
      <c r="F64" s="85"/>
      <c r="G64" s="85"/>
      <c r="H64" s="85"/>
      <c r="I64" s="85"/>
      <c r="J64" s="85"/>
    </row>
    <row r="66" spans="1:10" ht="15.75" x14ac:dyDescent="0.25">
      <c r="C66" s="86" t="s">
        <v>87</v>
      </c>
      <c r="D66" s="86"/>
      <c r="E66" s="86"/>
      <c r="F66" s="86"/>
      <c r="G66" s="86"/>
      <c r="H66" s="86"/>
      <c r="I66" s="86"/>
      <c r="J66" s="86"/>
    </row>
    <row r="67" spans="1:10" ht="40.35" customHeight="1" x14ac:dyDescent="0.25">
      <c r="C67" s="88" t="s">
        <v>88</v>
      </c>
      <c r="D67" s="89"/>
      <c r="E67" s="89"/>
      <c r="F67" s="87">
        <f>SUMIF(K14:K18, "", J14:J18)</f>
        <v>0</v>
      </c>
      <c r="G67" s="87"/>
      <c r="H67" s="87"/>
      <c r="I67" s="87"/>
      <c r="J67" s="87"/>
    </row>
    <row r="68" spans="1:10" ht="40.35" customHeight="1" x14ac:dyDescent="0.25">
      <c r="C68" s="88" t="s">
        <v>89</v>
      </c>
      <c r="D68" s="89"/>
      <c r="E68" s="89"/>
      <c r="F68" s="87">
        <f>SUMIF(K33:K49, "", J33:J49)</f>
        <v>0</v>
      </c>
      <c r="G68" s="87"/>
      <c r="H68" s="87"/>
      <c r="I68" s="87"/>
      <c r="J68" s="87"/>
    </row>
    <row r="69" spans="1:10" x14ac:dyDescent="0.25">
      <c r="C69" s="90" t="s">
        <v>90</v>
      </c>
      <c r="D69" s="91"/>
      <c r="E69" s="91"/>
      <c r="F69" s="31"/>
      <c r="G69" s="31"/>
      <c r="H69" s="31"/>
      <c r="I69" s="31"/>
      <c r="J69" s="32"/>
    </row>
    <row r="70" spans="1:10" x14ac:dyDescent="0.25">
      <c r="C70" s="92"/>
      <c r="D70" s="93"/>
      <c r="E70" s="93"/>
      <c r="F70" s="93"/>
      <c r="G70" s="93"/>
      <c r="H70" s="93"/>
      <c r="I70" s="93"/>
      <c r="J70" s="94"/>
    </row>
    <row r="71" spans="1:10" x14ac:dyDescent="0.25">
      <c r="A71" s="28"/>
      <c r="C71" s="95" t="s">
        <v>58</v>
      </c>
      <c r="D71" s="46"/>
      <c r="E71" s="46"/>
      <c r="F71" s="96">
        <f>SUMIF(K5:K64, IF(K4="","",K4), J5:J64)</f>
        <v>0</v>
      </c>
      <c r="G71" s="97"/>
      <c r="H71" s="97"/>
      <c r="I71" s="97"/>
      <c r="J71" s="98"/>
    </row>
    <row r="72" spans="1:10" x14ac:dyDescent="0.25">
      <c r="A72" s="28"/>
      <c r="C72" s="95" t="s">
        <v>59</v>
      </c>
      <c r="D72" s="46"/>
      <c r="E72" s="46"/>
      <c r="F72" s="96">
        <f>ROUND(SUMIF(K5:K64, IF(K4="","",K4), J5:J64) * 0.2, 2)</f>
        <v>0</v>
      </c>
      <c r="G72" s="97"/>
      <c r="H72" s="97"/>
      <c r="I72" s="97"/>
      <c r="J72" s="98"/>
    </row>
    <row r="73" spans="1:10" x14ac:dyDescent="0.25">
      <c r="C73" s="99" t="s">
        <v>60</v>
      </c>
      <c r="D73" s="100"/>
      <c r="E73" s="100"/>
      <c r="F73" s="101">
        <f>SUM(F71:F72)</f>
        <v>0</v>
      </c>
      <c r="G73" s="102"/>
      <c r="H73" s="102"/>
      <c r="I73" s="102"/>
      <c r="J73" s="103"/>
    </row>
    <row r="74" spans="1:10" x14ac:dyDescent="0.25">
      <c r="C74" s="104"/>
      <c r="D74" s="105"/>
      <c r="E74" s="105"/>
      <c r="F74" s="105"/>
      <c r="G74" s="105"/>
      <c r="H74" s="105"/>
      <c r="I74" s="105"/>
      <c r="J74" s="105"/>
    </row>
    <row r="75" spans="1:10" x14ac:dyDescent="0.25">
      <c r="C75" s="106" t="s">
        <v>91</v>
      </c>
      <c r="D75" s="105"/>
      <c r="E75" s="105"/>
      <c r="F75" s="105"/>
      <c r="G75" s="105"/>
      <c r="H75" s="105"/>
      <c r="I75" s="105"/>
      <c r="J75" s="105"/>
    </row>
    <row r="76" spans="1:10" x14ac:dyDescent="0.25">
      <c r="C76" s="100" t="str">
        <f>IF(Paramètres!AA2&lt;&gt;"",Paramètres!AA2,"")</f>
        <v xml:space="preserve">Zéro euro </v>
      </c>
      <c r="D76" s="100"/>
      <c r="E76" s="100"/>
      <c r="F76" s="100"/>
      <c r="G76" s="100"/>
      <c r="H76" s="100"/>
      <c r="I76" s="100"/>
      <c r="J76" s="100"/>
    </row>
    <row r="77" spans="1:10" x14ac:dyDescent="0.25">
      <c r="C77" s="100"/>
      <c r="D77" s="100"/>
      <c r="E77" s="100"/>
      <c r="F77" s="100"/>
      <c r="G77" s="100"/>
      <c r="H77" s="100"/>
      <c r="I77" s="100"/>
      <c r="J77" s="100"/>
    </row>
    <row r="78" spans="1:10" ht="56.65" customHeight="1" x14ac:dyDescent="0.25">
      <c r="F78" s="107" t="s">
        <v>92</v>
      </c>
      <c r="G78" s="107"/>
      <c r="H78" s="107"/>
      <c r="I78" s="107"/>
      <c r="J78" s="107"/>
    </row>
    <row r="80" spans="1:10" ht="85.15" customHeight="1" x14ac:dyDescent="0.25">
      <c r="C80" s="108" t="s">
        <v>93</v>
      </c>
      <c r="D80" s="108"/>
      <c r="F80" s="108" t="s">
        <v>94</v>
      </c>
      <c r="G80" s="108"/>
      <c r="H80" s="108"/>
      <c r="I80" s="108"/>
      <c r="J80" s="108"/>
    </row>
    <row r="81" spans="3:10" x14ac:dyDescent="0.25">
      <c r="C81" s="109" t="s">
        <v>95</v>
      </c>
      <c r="D81" s="109"/>
      <c r="E81" s="109"/>
      <c r="F81" s="109"/>
      <c r="G81" s="109"/>
      <c r="H81" s="109"/>
      <c r="I81" s="109"/>
      <c r="J81" s="109"/>
    </row>
  </sheetData>
  <mergeCells count="65">
    <mergeCell ref="C81:J81"/>
    <mergeCell ref="C75:J75"/>
    <mergeCell ref="C76:J76"/>
    <mergeCell ref="C77:J77"/>
    <mergeCell ref="F78:J78"/>
    <mergeCell ref="C80:D80"/>
    <mergeCell ref="F80:J80"/>
    <mergeCell ref="C72:E72"/>
    <mergeCell ref="F72:J72"/>
    <mergeCell ref="C73:E73"/>
    <mergeCell ref="F73:J73"/>
    <mergeCell ref="C74:J74"/>
    <mergeCell ref="F68:J68"/>
    <mergeCell ref="C68:E68"/>
    <mergeCell ref="C69:E69"/>
    <mergeCell ref="C70:J70"/>
    <mergeCell ref="C71:E71"/>
    <mergeCell ref="F71:J71"/>
    <mergeCell ref="C60:E60"/>
    <mergeCell ref="C64:J64"/>
    <mergeCell ref="C66:J66"/>
    <mergeCell ref="F67:J67"/>
    <mergeCell ref="C67:E67"/>
    <mergeCell ref="F57:J57"/>
    <mergeCell ref="C57:E57"/>
    <mergeCell ref="F58:J58"/>
    <mergeCell ref="C58:E58"/>
    <mergeCell ref="F59:J59"/>
    <mergeCell ref="C59:E59"/>
    <mergeCell ref="C54:E54"/>
    <mergeCell ref="F55:J55"/>
    <mergeCell ref="C55:E55"/>
    <mergeCell ref="F56:J56"/>
    <mergeCell ref="C56:E56"/>
    <mergeCell ref="C43:E43"/>
    <mergeCell ref="C45:E45"/>
    <mergeCell ref="C47:E47"/>
    <mergeCell ref="C49:E49"/>
    <mergeCell ref="C51:E51"/>
    <mergeCell ref="C30:E30"/>
    <mergeCell ref="C33:E33"/>
    <mergeCell ref="C36:E36"/>
    <mergeCell ref="C38:E38"/>
    <mergeCell ref="C40:E40"/>
    <mergeCell ref="F27:J27"/>
    <mergeCell ref="C27:E27"/>
    <mergeCell ref="F28:J28"/>
    <mergeCell ref="C28:E28"/>
    <mergeCell ref="C29:E29"/>
    <mergeCell ref="F24:J24"/>
    <mergeCell ref="C24:E24"/>
    <mergeCell ref="F25:J25"/>
    <mergeCell ref="C25:E25"/>
    <mergeCell ref="F26:J26"/>
    <mergeCell ref="C26:E26"/>
    <mergeCell ref="C14:E14"/>
    <mergeCell ref="C16:E16"/>
    <mergeCell ref="C18:E18"/>
    <mergeCell ref="C20:E20"/>
    <mergeCell ref="C23:E23"/>
    <mergeCell ref="C3:E3"/>
    <mergeCell ref="C4:E4"/>
    <mergeCell ref="C9:E9"/>
    <mergeCell ref="C10:E10"/>
    <mergeCell ref="C11:E1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AF2485 - AF2485-CENTRE DE DEMINAGE-MONTPELLIER-TCE 
               &amp;RDPGF - Lot n°06 COUVERTURE Bâtiment B 
DCE</oddHeader>
    <oddFooter>&amp;L&amp;G&amp;L              ENERGIE R BET&amp;RPage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7" t="s">
        <v>96</v>
      </c>
      <c r="AA1" s="7">
        <f>IF(AO!F73&lt;&gt;"",AO!F73,"0")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4" t="s">
        <v>97</v>
      </c>
      <c r="B3" s="33" t="s">
        <v>98</v>
      </c>
      <c r="C3" s="110" t="s">
        <v>123</v>
      </c>
      <c r="D3" s="110"/>
      <c r="E3" s="110"/>
      <c r="F3" s="110"/>
      <c r="G3" s="110"/>
      <c r="H3" s="110"/>
      <c r="I3" s="110"/>
      <c r="J3" s="110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4" t="s">
        <v>99</v>
      </c>
      <c r="B5" s="33" t="s">
        <v>100</v>
      </c>
      <c r="C5" s="110" t="s">
        <v>124</v>
      </c>
      <c r="D5" s="110"/>
      <c r="E5" s="110"/>
      <c r="F5" s="110"/>
      <c r="G5" s="110"/>
      <c r="H5" s="110"/>
      <c r="I5" s="110"/>
      <c r="J5" s="110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4" t="s">
        <v>109</v>
      </c>
      <c r="B7" s="33" t="s">
        <v>110</v>
      </c>
      <c r="C7" s="35" t="s">
        <v>125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4" t="s">
        <v>111</v>
      </c>
      <c r="B9" s="33" t="s">
        <v>112</v>
      </c>
      <c r="C9" s="35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4" t="s">
        <v>101</v>
      </c>
      <c r="B11" s="33" t="s">
        <v>102</v>
      </c>
      <c r="C11" s="110" t="s">
        <v>37</v>
      </c>
      <c r="D11" s="110"/>
      <c r="E11" s="110"/>
      <c r="F11" s="110"/>
      <c r="G11" s="110"/>
      <c r="H11" s="110"/>
      <c r="I11" s="110"/>
      <c r="J11" s="110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4" t="s">
        <v>113</v>
      </c>
      <c r="B13" s="33" t="s">
        <v>114</v>
      </c>
      <c r="C13" s="35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4" t="s">
        <v>115</v>
      </c>
      <c r="B15" s="33" t="s">
        <v>116</v>
      </c>
      <c r="C15" s="35" t="s">
        <v>126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4" t="s">
        <v>117</v>
      </c>
      <c r="B17" s="33" t="s">
        <v>118</v>
      </c>
      <c r="C17" s="35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6">
        <v>0.2</v>
      </c>
      <c r="E19" s="37" t="s">
        <v>119</v>
      </c>
      <c r="AA19" s="7">
        <f>INT((AA5-AA18*100)/10)</f>
        <v>0</v>
      </c>
    </row>
    <row r="20" spans="1:27" ht="12.75" customHeight="1" x14ac:dyDescent="0.25">
      <c r="C20" s="38">
        <v>5.5E-2</v>
      </c>
      <c r="E20" s="37" t="s">
        <v>120</v>
      </c>
      <c r="AA20" s="7">
        <f>AA5-AA18*100-AA19*10</f>
        <v>0</v>
      </c>
    </row>
    <row r="21" spans="1:27" ht="12.75" customHeight="1" x14ac:dyDescent="0.25">
      <c r="C21" s="38">
        <v>0</v>
      </c>
      <c r="E21" s="37" t="s">
        <v>121</v>
      </c>
      <c r="AA21" s="7">
        <f>INT(AA6/10)</f>
        <v>0</v>
      </c>
    </row>
    <row r="22" spans="1:27" ht="12.75" customHeight="1" x14ac:dyDescent="0.25">
      <c r="C22" s="39">
        <v>0</v>
      </c>
      <c r="E22" s="37" t="s">
        <v>122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4" t="s">
        <v>103</v>
      </c>
      <c r="B24" s="33" t="s">
        <v>104</v>
      </c>
      <c r="C24" s="110"/>
      <c r="D24" s="110"/>
      <c r="E24" s="110"/>
      <c r="F24" s="110"/>
      <c r="G24" s="110"/>
      <c r="H24" s="110"/>
      <c r="I24" s="110"/>
      <c r="J24" s="110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4" t="s">
        <v>105</v>
      </c>
      <c r="B26" s="33" t="s">
        <v>106</v>
      </c>
      <c r="C26" s="110" t="s">
        <v>127</v>
      </c>
      <c r="D26" s="110"/>
      <c r="E26" s="110"/>
      <c r="F26" s="110"/>
      <c r="G26" s="110"/>
      <c r="H26" s="110"/>
      <c r="I26" s="110"/>
      <c r="J26" s="110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4" t="s">
        <v>107</v>
      </c>
      <c r="B28" s="33" t="s">
        <v>108</v>
      </c>
      <c r="C28" s="110"/>
      <c r="D28" s="110"/>
      <c r="E28" s="110"/>
      <c r="F28" s="110"/>
      <c r="G28" s="110"/>
      <c r="H28" s="110"/>
      <c r="I28" s="110"/>
      <c r="J28" s="110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128</v>
      </c>
      <c r="B1" s="7" t="s">
        <v>129</v>
      </c>
    </row>
    <row r="2" spans="1:3" x14ac:dyDescent="0.25">
      <c r="A2" s="7" t="s">
        <v>130</v>
      </c>
      <c r="B2" s="7" t="s">
        <v>131</v>
      </c>
    </row>
    <row r="3" spans="1:3" x14ac:dyDescent="0.25">
      <c r="A3" s="7" t="s">
        <v>132</v>
      </c>
      <c r="B3" s="7">
        <v>1</v>
      </c>
    </row>
    <row r="4" spans="1:3" x14ac:dyDescent="0.25">
      <c r="A4" s="7" t="s">
        <v>133</v>
      </c>
      <c r="B4" s="7">
        <v>0</v>
      </c>
    </row>
    <row r="5" spans="1:3" x14ac:dyDescent="0.25">
      <c r="A5" s="7" t="s">
        <v>134</v>
      </c>
      <c r="B5" s="7">
        <v>0</v>
      </c>
    </row>
    <row r="6" spans="1:3" x14ac:dyDescent="0.25">
      <c r="A6" s="7" t="s">
        <v>135</v>
      </c>
      <c r="B6" s="7">
        <v>1</v>
      </c>
    </row>
    <row r="7" spans="1:3" x14ac:dyDescent="0.25">
      <c r="A7" s="7" t="s">
        <v>136</v>
      </c>
      <c r="B7" s="7">
        <v>1</v>
      </c>
    </row>
    <row r="8" spans="1:3" x14ac:dyDescent="0.25">
      <c r="A8" s="7" t="s">
        <v>137</v>
      </c>
      <c r="B8" s="7">
        <v>0</v>
      </c>
    </row>
    <row r="9" spans="1:3" x14ac:dyDescent="0.25">
      <c r="A9" s="7" t="s">
        <v>138</v>
      </c>
      <c r="B9" s="7">
        <v>0</v>
      </c>
    </row>
    <row r="10" spans="1:3" x14ac:dyDescent="0.25">
      <c r="A10" s="7" t="s">
        <v>139</v>
      </c>
      <c r="C10" s="7" t="s">
        <v>140</v>
      </c>
    </row>
    <row r="11" spans="1:3" x14ac:dyDescent="0.25">
      <c r="A11" s="7" t="s">
        <v>141</v>
      </c>
      <c r="B11" s="7">
        <v>0</v>
      </c>
    </row>
    <row r="12" spans="1:3" x14ac:dyDescent="0.25">
      <c r="A12" s="7" t="s">
        <v>142</v>
      </c>
      <c r="B12" s="7" t="s">
        <v>143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1" t="s">
        <v>144</v>
      </c>
      <c r="C2" s="111"/>
      <c r="D2" s="111"/>
      <c r="E2" s="111"/>
      <c r="F2" s="111"/>
      <c r="G2" s="111"/>
      <c r="H2" s="111"/>
      <c r="I2" s="111"/>
      <c r="J2" s="111"/>
    </row>
    <row r="4" spans="1:10" ht="12.75" customHeight="1" x14ac:dyDescent="0.25">
      <c r="A4" s="34" t="s">
        <v>97</v>
      </c>
      <c r="B4" s="33" t="s">
        <v>145</v>
      </c>
      <c r="C4" s="112"/>
      <c r="D4" s="112"/>
      <c r="E4" s="112"/>
      <c r="F4" s="112"/>
      <c r="G4" s="112"/>
      <c r="H4" s="112"/>
      <c r="I4" s="112"/>
      <c r="J4" s="112"/>
    </row>
    <row r="6" spans="1:10" ht="12.75" customHeight="1" x14ac:dyDescent="0.25">
      <c r="A6" s="34" t="s">
        <v>99</v>
      </c>
      <c r="B6" s="33" t="s">
        <v>146</v>
      </c>
      <c r="C6" s="112"/>
      <c r="D6" s="112"/>
      <c r="E6" s="112"/>
      <c r="F6" s="112"/>
      <c r="G6" s="112"/>
      <c r="H6" s="112"/>
      <c r="I6" s="112"/>
      <c r="J6" s="112"/>
    </row>
    <row r="8" spans="1:10" ht="12.75" customHeight="1" x14ac:dyDescent="0.25">
      <c r="A8" s="34" t="s">
        <v>109</v>
      </c>
      <c r="B8" s="33" t="s">
        <v>147</v>
      </c>
      <c r="C8" s="112"/>
      <c r="D8" s="112"/>
      <c r="E8" s="112"/>
      <c r="F8" s="112"/>
      <c r="G8" s="112"/>
      <c r="H8" s="112"/>
      <c r="I8" s="112"/>
      <c r="J8" s="112"/>
    </row>
    <row r="10" spans="1:10" ht="12.75" customHeight="1" x14ac:dyDescent="0.25">
      <c r="A10" s="34" t="s">
        <v>111</v>
      </c>
      <c r="B10" s="33" t="s">
        <v>148</v>
      </c>
      <c r="C10" s="113"/>
      <c r="D10" s="113"/>
      <c r="E10" s="113"/>
      <c r="F10" s="113"/>
      <c r="G10" s="113"/>
      <c r="H10" s="113"/>
      <c r="I10" s="113"/>
      <c r="J10" s="113"/>
    </row>
    <row r="12" spans="1:10" ht="12.75" customHeight="1" x14ac:dyDescent="0.25">
      <c r="A12" s="34" t="s">
        <v>101</v>
      </c>
      <c r="B12" s="33" t="s">
        <v>149</v>
      </c>
      <c r="C12" s="112"/>
      <c r="D12" s="112"/>
      <c r="E12" s="112"/>
      <c r="F12" s="112"/>
      <c r="G12" s="112"/>
      <c r="H12" s="112"/>
      <c r="I12" s="112"/>
      <c r="J12" s="112"/>
    </row>
    <row r="14" spans="1:10" ht="12.75" customHeight="1" x14ac:dyDescent="0.25">
      <c r="A14" s="34" t="s">
        <v>113</v>
      </c>
      <c r="B14" s="33" t="s">
        <v>150</v>
      </c>
      <c r="C14" s="112"/>
      <c r="D14" s="112"/>
      <c r="E14" s="112"/>
      <c r="F14" s="112"/>
      <c r="G14" s="112"/>
      <c r="H14" s="112"/>
      <c r="I14" s="112"/>
      <c r="J14" s="112"/>
    </row>
    <row r="16" spans="1:10" ht="12.75" customHeight="1" x14ac:dyDescent="0.25">
      <c r="A16" s="34" t="s">
        <v>115</v>
      </c>
      <c r="B16" s="33" t="s">
        <v>151</v>
      </c>
      <c r="C16" s="112"/>
      <c r="D16" s="112"/>
      <c r="E16" s="112"/>
      <c r="F16" s="112"/>
      <c r="G16" s="112"/>
      <c r="H16" s="112"/>
      <c r="I16" s="112"/>
      <c r="J16" s="112"/>
    </row>
    <row r="18" spans="1:10" ht="12.75" customHeight="1" x14ac:dyDescent="0.25">
      <c r="A18" s="34" t="s">
        <v>117</v>
      </c>
      <c r="B18" s="33" t="s">
        <v>152</v>
      </c>
      <c r="C18" s="114"/>
      <c r="D18" s="114"/>
      <c r="E18" s="114"/>
      <c r="F18" s="114"/>
      <c r="G18" s="114"/>
      <c r="H18" s="114"/>
      <c r="I18" s="114"/>
      <c r="J18" s="114"/>
    </row>
    <row r="20" spans="1:10" ht="12.75" customHeight="1" x14ac:dyDescent="0.25">
      <c r="A20" s="34" t="s">
        <v>153</v>
      </c>
      <c r="B20" s="33" t="s">
        <v>154</v>
      </c>
      <c r="C20" s="114"/>
      <c r="D20" s="114"/>
      <c r="E20" s="114"/>
      <c r="F20" s="114"/>
      <c r="G20" s="114"/>
      <c r="H20" s="114"/>
      <c r="I20" s="114"/>
      <c r="J20" s="114"/>
    </row>
    <row r="22" spans="1:10" ht="12.75" customHeight="1" x14ac:dyDescent="0.25">
      <c r="A22" s="34" t="s">
        <v>103</v>
      </c>
      <c r="B22" s="33" t="s">
        <v>155</v>
      </c>
      <c r="C22" s="114"/>
      <c r="D22" s="114"/>
      <c r="E22" s="114"/>
      <c r="F22" s="114"/>
      <c r="G22" s="114"/>
      <c r="H22" s="114"/>
      <c r="I22" s="114"/>
      <c r="J22" s="114"/>
    </row>
    <row r="24" spans="1:10" ht="12.75" customHeight="1" x14ac:dyDescent="0.25">
      <c r="A24" s="34" t="s">
        <v>105</v>
      </c>
      <c r="B24" s="33" t="s">
        <v>156</v>
      </c>
      <c r="C24" s="112"/>
      <c r="D24" s="112"/>
      <c r="E24" s="112"/>
      <c r="F24" s="112"/>
      <c r="G24" s="112"/>
      <c r="H24" s="112"/>
      <c r="I24" s="112"/>
      <c r="J24" s="112"/>
    </row>
    <row r="28" spans="1:10" ht="60" customHeight="1" x14ac:dyDescent="0.25">
      <c r="A28" s="34" t="s">
        <v>107</v>
      </c>
      <c r="B28" s="33" t="s">
        <v>157</v>
      </c>
      <c r="C28" s="112"/>
      <c r="D28" s="112"/>
      <c r="E28" s="112"/>
      <c r="F28" s="112"/>
      <c r="G28" s="112"/>
      <c r="H28" s="112"/>
      <c r="I28" s="112"/>
      <c r="J28" s="112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5" t="s">
        <v>158</v>
      </c>
      <c r="C2" s="115"/>
      <c r="D2" s="115"/>
      <c r="E2" s="115"/>
      <c r="F2" s="115"/>
    </row>
    <row r="4" spans="2:6" ht="12.75" customHeight="1" x14ac:dyDescent="0.25">
      <c r="B4" s="40" t="s">
        <v>159</v>
      </c>
      <c r="C4" s="40" t="s">
        <v>160</v>
      </c>
      <c r="D4" s="40" t="s">
        <v>161</v>
      </c>
      <c r="E4" s="40" t="s">
        <v>162</v>
      </c>
      <c r="F4" s="40" t="s">
        <v>163</v>
      </c>
    </row>
    <row r="6" spans="2:6" ht="12.75" customHeight="1" x14ac:dyDescent="0.2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2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2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2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2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2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2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2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2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2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2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2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2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2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2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2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2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2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2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2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2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2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2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2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25">
      <c r="B54" s="41"/>
      <c r="C54" s="42"/>
      <c r="D54" s="43"/>
      <c r="E54" s="44"/>
      <c r="F54" s="45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AO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AO!Impression_des_titres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LOTZ</dc:creator>
  <cp:lastModifiedBy>Axelle LOTZ</cp:lastModifiedBy>
  <dcterms:created xsi:type="dcterms:W3CDTF">2024-12-04T08:59:31Z</dcterms:created>
  <dcterms:modified xsi:type="dcterms:W3CDTF">2024-12-04T09:00:30Z</dcterms:modified>
</cp:coreProperties>
</file>