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Achats\Marches binomes\Chretien-Hurard\Marchés Binomés 2024\B24-05795 Prestations logistiques FAR (AOO)\3. DCE (version travail)\"/>
    </mc:Choice>
  </mc:AlternateContent>
  <bookViews>
    <workbookView xWindow="0" yWindow="0" windowWidth="20496" windowHeight="9048" tabRatio="726" activeTab="1"/>
  </bookViews>
  <sheets>
    <sheet name="Synthèses prestations CDC" sheetId="2" r:id="rId1"/>
    <sheet name="Part Main Oeuvre du forfait" sheetId="1" r:id="rId2"/>
    <sheet name="Forfait Matériels" sheetId="8" r:id="rId3"/>
    <sheet name="BPU" sheetId="6" r:id="rId4"/>
    <sheet name="Devis préalables" sheetId="10" r:id="rId5"/>
    <sheet name="Dépenses contrôlées" sheetId="5" state="hidden" r:id="rId6"/>
    <sheet name="Récapitulatif" sheetId="7" r:id="rId7"/>
  </sheets>
  <definedNames>
    <definedName name="_xlnm.Print_Titles" localSheetId="1">'Part Main Oeuvre du forfait'!$1:$5</definedName>
    <definedName name="_xlnm.Print_Area" localSheetId="5">'Dépenses contrôlées'!$A$1:$K$21</definedName>
    <definedName name="_xlnm.Print_Area" localSheetId="1">'Part Main Oeuvre du forfait'!$A$1:$O$33</definedName>
    <definedName name="_xlnm.Print_Area" localSheetId="6">Récapitulatif!$B$1:$M$14</definedName>
    <definedName name="_xlnm.Print_Area" localSheetId="0">'Synthèses prestations CDC'!$A$1:$H$31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" i="10" l="1"/>
  <c r="Z38" i="1" l="1"/>
  <c r="AA38" i="1" s="1"/>
  <c r="M4" i="1" s="1"/>
  <c r="J6" i="6" l="1"/>
  <c r="E3" i="10"/>
  <c r="M33" i="1"/>
  <c r="L33" i="1"/>
  <c r="K33" i="1"/>
  <c r="J33" i="1"/>
  <c r="J15" i="1"/>
  <c r="M31" i="1"/>
  <c r="L31" i="1"/>
  <c r="K31" i="1"/>
  <c r="J31" i="1"/>
  <c r="M27" i="1"/>
  <c r="L27" i="1"/>
  <c r="K27" i="1"/>
  <c r="J27" i="1"/>
  <c r="M26" i="1"/>
  <c r="L26" i="1"/>
  <c r="K26" i="1"/>
  <c r="J26" i="1"/>
  <c r="M25" i="1"/>
  <c r="L25" i="1"/>
  <c r="K25" i="1"/>
  <c r="N25" i="1" s="1"/>
  <c r="O25" i="1" s="1"/>
  <c r="J25" i="1"/>
  <c r="M23" i="1"/>
  <c r="L23" i="1"/>
  <c r="K23" i="1"/>
  <c r="J23" i="1"/>
  <c r="M22" i="1"/>
  <c r="L22" i="1"/>
  <c r="K22" i="1"/>
  <c r="J22" i="1"/>
  <c r="M21" i="1"/>
  <c r="L21" i="1"/>
  <c r="K21" i="1"/>
  <c r="J21" i="1"/>
  <c r="M20" i="1"/>
  <c r="L20" i="1"/>
  <c r="K20" i="1"/>
  <c r="J20" i="1"/>
  <c r="M19" i="1"/>
  <c r="L19" i="1"/>
  <c r="K19" i="1"/>
  <c r="J19" i="1"/>
  <c r="M17" i="1"/>
  <c r="L17" i="1"/>
  <c r="K17" i="1"/>
  <c r="J17" i="1"/>
  <c r="M16" i="1"/>
  <c r="L16" i="1"/>
  <c r="K16" i="1"/>
  <c r="J16" i="1"/>
  <c r="M15" i="1"/>
  <c r="L15" i="1"/>
  <c r="K15" i="1"/>
  <c r="M13" i="1"/>
  <c r="L13" i="1"/>
  <c r="K13" i="1"/>
  <c r="J13" i="1"/>
  <c r="M12" i="1"/>
  <c r="L12" i="1"/>
  <c r="K12" i="1"/>
  <c r="J12" i="1"/>
  <c r="M11" i="1"/>
  <c r="L11" i="1"/>
  <c r="K11" i="1"/>
  <c r="J11" i="1"/>
  <c r="M10" i="1"/>
  <c r="L10" i="1"/>
  <c r="K10" i="1"/>
  <c r="J10" i="1"/>
  <c r="M9" i="1"/>
  <c r="L9" i="1"/>
  <c r="K9" i="1"/>
  <c r="J9" i="1"/>
  <c r="J7" i="1"/>
  <c r="M7" i="1"/>
  <c r="M12" i="10" s="1"/>
  <c r="L7" i="1"/>
  <c r="L12" i="10" s="1"/>
  <c r="K7" i="1"/>
  <c r="K12" i="10" s="1"/>
  <c r="N31" i="1" l="1"/>
  <c r="O31" i="1" s="1"/>
  <c r="N11" i="1"/>
  <c r="O11" i="1" s="1"/>
  <c r="N13" i="1"/>
  <c r="O13" i="1" s="1"/>
  <c r="N12" i="10"/>
  <c r="N10" i="1"/>
  <c r="O10" i="1" s="1"/>
  <c r="N33" i="1"/>
  <c r="M10" i="7" s="1"/>
  <c r="N9" i="1"/>
  <c r="O9" i="1" s="1"/>
  <c r="N15" i="1"/>
  <c r="O15" i="1" s="1"/>
  <c r="N17" i="1"/>
  <c r="O17" i="1" s="1"/>
  <c r="N20" i="1"/>
  <c r="O20" i="1" s="1"/>
  <c r="N22" i="1"/>
  <c r="O22" i="1" s="1"/>
  <c r="N27" i="1"/>
  <c r="O27" i="1" s="1"/>
  <c r="N16" i="1"/>
  <c r="O16" i="1" s="1"/>
  <c r="N19" i="1"/>
  <c r="O19" i="1" s="1"/>
  <c r="N21" i="1"/>
  <c r="O21" i="1" s="1"/>
  <c r="N23" i="1"/>
  <c r="O23" i="1" s="1"/>
  <c r="N26" i="1"/>
  <c r="O26" i="1" s="1"/>
  <c r="N7" i="1"/>
  <c r="N12" i="1"/>
  <c r="O12" i="1" s="1"/>
  <c r="H7" i="7"/>
  <c r="I7" i="7" s="1"/>
  <c r="H9" i="7" l="1"/>
  <c r="I9" i="7" s="1"/>
  <c r="K9" i="7" s="1"/>
  <c r="L9" i="7" s="1"/>
  <c r="O12" i="10"/>
  <c r="I6" i="10"/>
  <c r="J6" i="10" s="1"/>
  <c r="H12" i="7"/>
  <c r="I12" i="7" s="1"/>
  <c r="L7" i="7"/>
  <c r="K7" i="7"/>
  <c r="J7" i="7"/>
  <c r="M7" i="7"/>
  <c r="J12" i="7" l="1"/>
  <c r="M12" i="7"/>
  <c r="K12" i="7"/>
  <c r="L12" i="7"/>
  <c r="D10" i="8"/>
  <c r="J6" i="1" l="1"/>
  <c r="I25" i="6" l="1"/>
  <c r="J25" i="6" s="1"/>
  <c r="N6" i="1" l="1"/>
  <c r="I23" i="6" l="1"/>
  <c r="I26" i="6"/>
  <c r="J26" i="6" s="1"/>
  <c r="I24" i="6"/>
  <c r="J24" i="6" s="1"/>
  <c r="I22" i="6" l="1"/>
  <c r="J22" i="6" s="1"/>
  <c r="D16" i="8"/>
  <c r="E29" i="8" l="1"/>
  <c r="D29" i="8"/>
  <c r="C7" i="8"/>
  <c r="E36" i="8"/>
  <c r="E35" i="8"/>
  <c r="E33" i="8"/>
  <c r="E23" i="8"/>
  <c r="E21" i="8"/>
  <c r="E18" i="8"/>
  <c r="E17" i="8"/>
  <c r="E16" i="8"/>
  <c r="D36" i="8"/>
  <c r="D35" i="8"/>
  <c r="D34" i="8"/>
  <c r="D32" i="8" s="1"/>
  <c r="D33" i="8"/>
  <c r="D30" i="8"/>
  <c r="E30" i="8" s="1"/>
  <c r="D28" i="8"/>
  <c r="E28" i="8" s="1"/>
  <c r="D27" i="8"/>
  <c r="E27" i="8" s="1"/>
  <c r="D26" i="8"/>
  <c r="E26" i="8" s="1"/>
  <c r="D23" i="8"/>
  <c r="D22" i="8"/>
  <c r="D20" i="8" s="1"/>
  <c r="D21" i="8"/>
  <c r="D18" i="8"/>
  <c r="D17" i="8"/>
  <c r="D15" i="8"/>
  <c r="D14" i="8" s="1"/>
  <c r="E34" i="8" l="1"/>
  <c r="E32" i="8"/>
  <c r="E22" i="8"/>
  <c r="E20" i="8" s="1"/>
  <c r="E25" i="8"/>
  <c r="E15" i="8"/>
  <c r="E14" i="8" s="1"/>
  <c r="D25" i="8"/>
  <c r="E10" i="8" l="1"/>
  <c r="O7" i="1"/>
  <c r="J24" i="1"/>
  <c r="J18" i="1"/>
  <c r="J14" i="1"/>
  <c r="J8" i="1"/>
  <c r="J29" i="1" l="1"/>
  <c r="O6" i="1"/>
  <c r="E3" i="7" l="1"/>
  <c r="E5" i="5"/>
  <c r="E3" i="6"/>
  <c r="I19" i="5" l="1"/>
  <c r="J19" i="5" s="1"/>
  <c r="I18" i="5"/>
  <c r="I15" i="5"/>
  <c r="J15" i="5" s="1"/>
  <c r="I14" i="5"/>
  <c r="J18" i="5" l="1"/>
  <c r="J17" i="5" s="1"/>
  <c r="I17" i="5"/>
  <c r="J14" i="5"/>
  <c r="J13" i="5" s="1"/>
  <c r="J8" i="5" s="1"/>
  <c r="I13" i="5"/>
  <c r="I8" i="5" s="1"/>
  <c r="N8" i="1" l="1"/>
  <c r="N14" i="1"/>
  <c r="N24" i="1"/>
  <c r="O18" i="1"/>
  <c r="N18" i="1"/>
  <c r="O8" i="1"/>
  <c r="I15" i="6"/>
  <c r="N29" i="1" l="1"/>
  <c r="O24" i="1"/>
  <c r="O14" i="1"/>
  <c r="J15" i="6"/>
  <c r="I20" i="6"/>
  <c r="I19" i="6" s="1"/>
  <c r="I17" i="6"/>
  <c r="J17" i="6" s="1"/>
  <c r="I16" i="6"/>
  <c r="J16" i="6" s="1"/>
  <c r="I12" i="6"/>
  <c r="I11" i="6" s="1"/>
  <c r="I14" i="6" l="1"/>
  <c r="I6" i="6" s="1"/>
  <c r="H6" i="7"/>
  <c r="O29" i="1"/>
  <c r="J20" i="6"/>
  <c r="J19" i="6" s="1"/>
  <c r="J12" i="6"/>
  <c r="J11" i="6" s="1"/>
  <c r="J14" i="6"/>
  <c r="J6" i="7" l="1"/>
  <c r="J8" i="7" s="1"/>
  <c r="I6" i="7"/>
  <c r="H8" i="7"/>
  <c r="M9" i="7"/>
  <c r="I8" i="7" l="1"/>
  <c r="M6" i="7"/>
  <c r="K6" i="7"/>
  <c r="J9" i="7"/>
  <c r="K8" i="7" l="1"/>
  <c r="L6" i="7"/>
  <c r="L8" i="7" s="1"/>
  <c r="M8" i="7"/>
  <c r="J23" i="6"/>
  <c r="H11" i="7" l="1"/>
  <c r="I11" i="7" l="1"/>
  <c r="J11" i="7" l="1"/>
  <c r="L11" i="7"/>
  <c r="K11" i="7"/>
  <c r="M11" i="7"/>
  <c r="M14" i="7" s="1"/>
</calcChain>
</file>

<file path=xl/sharedStrings.xml><?xml version="1.0" encoding="utf-8"?>
<sst xmlns="http://schemas.openxmlformats.org/spreadsheetml/2006/main" count="458" uniqueCount="210">
  <si>
    <t>Site</t>
  </si>
  <si>
    <t>Tous</t>
  </si>
  <si>
    <t>FAR</t>
  </si>
  <si>
    <t>Activité</t>
  </si>
  <si>
    <t>x12
mois</t>
  </si>
  <si>
    <t>Opérateurs RX</t>
  </si>
  <si>
    <t>GESTION DES GAZ</t>
  </si>
  <si>
    <t>9.2</t>
  </si>
  <si>
    <t>9.3</t>
  </si>
  <si>
    <t>Réception: 300 colis standards et 200 colis froids</t>
  </si>
  <si>
    <t>120 à 130 passages au RX par mois</t>
  </si>
  <si>
    <t>- PV inventaire hebdo
- PV rondes points gaz
- Bilan volumétrie revues mensuelles</t>
  </si>
  <si>
    <t>Bilan volumétrie + bilan facturation revues mensuelles</t>
  </si>
  <si>
    <t>Bilan volumétrie</t>
  </si>
  <si>
    <t>Évry</t>
  </si>
  <si>
    <t>Forfait</t>
  </si>
  <si>
    <t>Facturation</t>
  </si>
  <si>
    <t>11.2</t>
  </si>
  <si>
    <t>Affichage notes administratives</t>
  </si>
  <si>
    <t>2 affichages</t>
  </si>
  <si>
    <t>12.1</t>
  </si>
  <si>
    <t>Dépenses contrôlées</t>
  </si>
  <si>
    <t>Attribution vestiaire et MàJ tableau Excel</t>
  </si>
  <si>
    <t>CONVOYAGE VÉHICULES</t>
  </si>
  <si>
    <t>Convoyage véhicules CEA vers garages AR</t>
  </si>
  <si>
    <t>BPU</t>
  </si>
  <si>
    <t>50 RDV/an, soit 1 convoyage/mois environ</t>
  </si>
  <si>
    <t>Bilan volumétrie revues mensuelles et annuelle (nb de colis et palettes)</t>
  </si>
  <si>
    <t>Réception &amp; livraison marchandises</t>
  </si>
  <si>
    <t>9.5</t>
  </si>
  <si>
    <t>Livraisons finales sur site</t>
  </si>
  <si>
    <t>Bilan volumétrique</t>
  </si>
  <si>
    <t>Idem colis reçus</t>
  </si>
  <si>
    <t>RÉCEPTION &amp; LIVRAISONS MARCHANDISES</t>
  </si>
  <si>
    <t>§
CdC</t>
  </si>
  <si>
    <t>9.8</t>
  </si>
  <si>
    <t>Expéditions colis (hors courrier)</t>
  </si>
  <si>
    <t>- Bilan volumétrique
- Très Secret</t>
  </si>
  <si>
    <t>9.7</t>
  </si>
  <si>
    <t>Commandes mag. central et réception à Saclay</t>
  </si>
  <si>
    <r>
      <rPr>
        <u/>
        <sz val="9"/>
        <color theme="1"/>
        <rFont val="Calibri"/>
        <family val="2"/>
        <scheme val="minor"/>
      </rPr>
      <t>Réception</t>
    </r>
    <r>
      <rPr>
        <sz val="9"/>
        <color theme="1"/>
        <rFont val="Calibri"/>
        <family val="2"/>
        <scheme val="minor"/>
      </rPr>
      <t>: 1200 colis standards palettisés ou pas + 60 colis sur palette + 350 colis froids</t>
    </r>
  </si>
  <si>
    <r>
      <t>- 6 à 7 commandes passées par mois
- 1 à 2 transferts SAC</t>
    </r>
    <r>
      <rPr>
        <sz val="9"/>
        <color theme="1"/>
        <rFont val="Wingdings"/>
        <charset val="2"/>
      </rPr>
      <t>à</t>
    </r>
    <r>
      <rPr>
        <sz val="8.1"/>
        <color theme="1"/>
        <rFont val="Calibri"/>
        <family val="2"/>
      </rPr>
      <t>FAR</t>
    </r>
  </si>
  <si>
    <t>Quantitatif mensuel
estimé</t>
  </si>
  <si>
    <t>Réception :
- réception marchandises
- pré-réception SAP
- récep. Courrier</t>
  </si>
  <si>
    <t>Livraisons cdes mag central vers Evry ou Hôp St-Louis</t>
  </si>
  <si>
    <t>- Bilan volumétrique
- Justif facturation</t>
  </si>
  <si>
    <t>Entre 0 et 1 livraison / mois</t>
  </si>
  <si>
    <t>Livrables et
Habilitations</t>
  </si>
  <si>
    <r>
      <rPr>
        <sz val="9"/>
        <color theme="1"/>
        <rFont val="Wingdings"/>
        <charset val="2"/>
      </rPr>
      <t>à</t>
    </r>
    <r>
      <rPr>
        <sz val="9"/>
        <color theme="1"/>
        <rFont val="Calibri"/>
        <family val="2"/>
        <scheme val="minor"/>
      </rPr>
      <t xml:space="preserve">80 à 100 bouteilles livrées aux installations
</t>
    </r>
    <r>
      <rPr>
        <sz val="9"/>
        <color theme="1"/>
        <rFont val="Wingdings"/>
        <charset val="2"/>
      </rPr>
      <t>à</t>
    </r>
    <r>
      <rPr>
        <sz val="9"/>
        <color theme="1"/>
        <rFont val="Calibri"/>
        <family val="2"/>
        <scheme val="minor"/>
      </rPr>
      <t>45 à 50 vases d'azote récupérés, remplis et relivrés</t>
    </r>
  </si>
  <si>
    <t>SOCIETÉ SOUMISSIONNAIRE :</t>
  </si>
  <si>
    <t>GESTION DES SALLES DE RÉUNION</t>
  </si>
  <si>
    <t>BPU
horaire</t>
  </si>
  <si>
    <t>- Bilan volumétrique
- Facturation détaillée</t>
  </si>
  <si>
    <t>18h environ par mois</t>
  </si>
  <si>
    <t>1 prestation par mois environ</t>
  </si>
  <si>
    <t>10 prestations en moyenne par mois</t>
  </si>
  <si>
    <t>Prestation "régisseur" en supplément de l'ouverture de salle</t>
  </si>
  <si>
    <t>Qté</t>
  </si>
  <si>
    <t>Px unitaire</t>
  </si>
  <si>
    <t>€ HT
/mois</t>
  </si>
  <si>
    <t>Remplir les cellules colorisées</t>
  </si>
  <si>
    <r>
      <rPr>
        <sz val="9"/>
        <color theme="1"/>
        <rFont val="Wingdings"/>
        <charset val="2"/>
      </rPr>
      <t>à</t>
    </r>
    <r>
      <rPr>
        <sz val="8.1"/>
        <color theme="1"/>
        <rFont val="Calibri"/>
        <family val="2"/>
      </rPr>
      <t xml:space="preserve"> environ 40 commandes envoyées par mois (pour 80 bouteilles environ)
</t>
    </r>
    <r>
      <rPr>
        <sz val="8.1"/>
        <color theme="1"/>
        <rFont val="Wingdings"/>
        <charset val="2"/>
      </rPr>
      <t>à</t>
    </r>
    <r>
      <rPr>
        <sz val="7.3"/>
        <color theme="1"/>
        <rFont val="Calibri"/>
        <family val="2"/>
      </rPr>
      <t xml:space="preserve"> 1 réunion mensuelle facturation gaz</t>
    </r>
  </si>
  <si>
    <r>
      <rPr>
        <sz val="9"/>
        <color theme="1"/>
        <rFont val="Wingdings"/>
        <charset val="2"/>
      </rPr>
      <t>à</t>
    </r>
    <r>
      <rPr>
        <sz val="8.1"/>
        <color theme="1"/>
        <rFont val="Calibri"/>
        <family val="2"/>
      </rPr>
      <t xml:space="preserve"> environ 1 commande par mois</t>
    </r>
  </si>
  <si>
    <t>GESTION DU COURRIER</t>
  </si>
  <si>
    <t>Prise en charge courrier entrant livré par La Poste + tri + distribution</t>
  </si>
  <si>
    <t>GESTION DU COURRIER (dont dosimètres)</t>
  </si>
  <si>
    <t>Collecte courrier sortant sur centre + mise à dispo de La Poste</t>
  </si>
  <si>
    <t>Réservation et ouverture SdR (dont configurations spécifiques salles + rangement)</t>
  </si>
  <si>
    <t>- Tableau Excel</t>
  </si>
  <si>
    <t>4 à 5 demandes par mois</t>
  </si>
  <si>
    <t>Réception marchandises + livraisons sur site</t>
  </si>
  <si>
    <t>Contrôle des niveaux gaz + remplacement bouteilles</t>
  </si>
  <si>
    <t>Remplissage vases d'azote</t>
  </si>
  <si>
    <t>H. ST-LOUIS</t>
  </si>
  <si>
    <t>Réception et magasinage bouteilles gaz</t>
  </si>
  <si>
    <t>Gestion comptable des gaz - Suivi facturation</t>
  </si>
  <si>
    <t>Tri et distribution du courrier interne et externe</t>
  </si>
  <si>
    <t>Collecte du courrier sortant</t>
  </si>
  <si>
    <t>Gestion du courrier classifié</t>
  </si>
  <si>
    <t>Expédition plis express</t>
  </si>
  <si>
    <t>Gestion des dosimètres</t>
  </si>
  <si>
    <t>Affichage administratif</t>
  </si>
  <si>
    <t>Ouvertures/fermetures SdR</t>
  </si>
  <si>
    <t>Assistance technique</t>
  </si>
  <si>
    <t>Gestion des vestiaires entreprises extérieures</t>
  </si>
  <si>
    <t>Convoyage des véhicules de service CEA</t>
  </si>
  <si>
    <t>Expédition colis</t>
  </si>
  <si>
    <t>Commandes magasin central de Saclay</t>
  </si>
  <si>
    <t>Livraisons marchandises de FAR vers Evry ou Hôpital St-Louis</t>
  </si>
  <si>
    <t>O</t>
  </si>
  <si>
    <t>N</t>
  </si>
  <si>
    <t>Astreinte "gaz"</t>
  </si>
  <si>
    <t>10.1.1</t>
  </si>
  <si>
    <t>10.1.2</t>
  </si>
  <si>
    <t>10.2</t>
  </si>
  <si>
    <t>10.3</t>
  </si>
  <si>
    <t>10.4</t>
  </si>
  <si>
    <t>11.1.2</t>
  </si>
  <si>
    <t>11.1.3</t>
  </si>
  <si>
    <t>11.1.6</t>
  </si>
  <si>
    <t>11.3</t>
  </si>
  <si>
    <t>Contrôles marchandises au RX</t>
  </si>
  <si>
    <t>Gestion "terrain" du gaz: contrôle des niveaux des de gaz, livraisons aux installations gaz conditionnés et vases d'azote, astreintes</t>
  </si>
  <si>
    <t>Gestion comptable gaz: commandes SAP et suivi facturation</t>
  </si>
  <si>
    <t>Bilan volumétrie
Enregistrement des flux sur livre</t>
  </si>
  <si>
    <t>Prise en charge courrier "classifié" entrant ou sortant</t>
  </si>
  <si>
    <t>GESTION DU GAZ</t>
  </si>
  <si>
    <t>RÉCEPTION MARCHANDISES + LIVRAISONS + EXPÉDITIONS</t>
  </si>
  <si>
    <t>SALLES DE RÉUNION</t>
  </si>
  <si>
    <t>Synthèses des prestations prévues au CDC et sites concernés</t>
  </si>
  <si>
    <t>ÉVRY</t>
  </si>
  <si>
    <t>PRESTATIONS</t>
  </si>
  <si>
    <t>§</t>
  </si>
  <si>
    <t>FACTURATION</t>
  </si>
  <si>
    <t>x60
mois</t>
  </si>
  <si>
    <t>TOTAL :</t>
  </si>
  <si>
    <t>15.2</t>
  </si>
  <si>
    <r>
      <t>GESTION DU COURRIER + DOSIM</t>
    </r>
    <r>
      <rPr>
        <b/>
        <sz val="11"/>
        <color theme="1"/>
        <rFont val="Calibri"/>
        <family val="2"/>
      </rPr>
      <t>È</t>
    </r>
    <r>
      <rPr>
        <b/>
        <sz val="11"/>
        <color theme="1"/>
        <rFont val="Calibri"/>
        <family val="2"/>
        <scheme val="minor"/>
      </rPr>
      <t>TRES + AFFICHAGE ADMINISTRATIF</t>
    </r>
  </si>
  <si>
    <t>GESTION DES VESTIAIRES + CONVOYAGE VÉHICULES</t>
  </si>
  <si>
    <t>Nom société soumissionnaire</t>
  </si>
  <si>
    <r>
      <t xml:space="preserve">Véhicules légers  </t>
    </r>
    <r>
      <rPr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>ex: Kangoo</t>
    </r>
    <r>
      <rPr>
        <sz val="11"/>
        <color theme="1"/>
        <rFont val="Calibri"/>
        <family val="2"/>
        <scheme val="minor"/>
      </rPr>
      <t>)</t>
    </r>
  </si>
  <si>
    <t>Catégorie</t>
  </si>
  <si>
    <r>
      <t xml:space="preserve">Camions  </t>
    </r>
    <r>
      <rPr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>ex: VUL 3,5T</t>
    </r>
    <r>
      <rPr>
        <sz val="11"/>
        <color theme="1"/>
        <rFont val="Calibri"/>
        <family val="2"/>
        <scheme val="minor"/>
      </rPr>
      <t>)</t>
    </r>
  </si>
  <si>
    <r>
      <t xml:space="preserve">Engins et matériels de manutention  </t>
    </r>
    <r>
      <rPr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>ex: chariot élévateur, transpalette, roll</t>
    </r>
    <r>
      <rPr>
        <sz val="11"/>
        <color theme="1"/>
        <rFont val="Calibri"/>
        <family val="2"/>
        <scheme val="minor"/>
      </rPr>
      <t>)</t>
    </r>
  </si>
  <si>
    <t>Chariot élévateur</t>
  </si>
  <si>
    <t>Nb</t>
  </si>
  <si>
    <t>Montant
mensuel HT</t>
  </si>
  <si>
    <t>Gerbeur électrique</t>
  </si>
  <si>
    <t>Transpalette</t>
  </si>
  <si>
    <t>Autres (chariot, roll pratique, etc…)</t>
  </si>
  <si>
    <r>
      <t xml:space="preserve">Afficher un prix global pour l'ensemble </t>
    </r>
    <r>
      <rPr>
        <sz val="8"/>
        <color theme="1"/>
        <rFont val="Wingdings"/>
        <charset val="2"/>
      </rPr>
      <t>à</t>
    </r>
  </si>
  <si>
    <t>x12 mois</t>
  </si>
  <si>
    <t>Total :</t>
  </si>
  <si>
    <t>11.1.5</t>
  </si>
  <si>
    <r>
      <t xml:space="preserve">Renseigner le nom du soumissionnaire ci-dessous </t>
    </r>
    <r>
      <rPr>
        <sz val="10"/>
        <color rgb="FFC00000"/>
        <rFont val="Wingdings"/>
        <charset val="2"/>
      </rPr>
      <t>Ê</t>
    </r>
  </si>
  <si>
    <t>FAR &amp;
Évry</t>
  </si>
  <si>
    <t>Emballage colis</t>
  </si>
  <si>
    <t>Facturation détaillée</t>
  </si>
  <si>
    <t>2 / mois</t>
  </si>
  <si>
    <t xml:space="preserve">Récapitulatif </t>
  </si>
  <si>
    <t>Prestations sur BPU</t>
  </si>
  <si>
    <t>Forfait Main d'Œuvre</t>
  </si>
  <si>
    <t>€ / mois</t>
  </si>
  <si>
    <t>€ /mois</t>
  </si>
  <si>
    <t>Mt unitaire / mois</t>
  </si>
  <si>
    <r>
      <rPr>
        <b/>
        <sz val="9"/>
        <color theme="1"/>
        <rFont val="Calibri"/>
        <family val="2"/>
        <scheme val="minor"/>
      </rPr>
      <t>Management</t>
    </r>
    <r>
      <rPr>
        <sz val="9"/>
        <color theme="1"/>
        <rFont val="Calibri"/>
        <family val="2"/>
        <scheme val="minor"/>
      </rPr>
      <t xml:space="preserve"> (encadrement équipe, suivi prestations, facturation, gestion des livrables, etc)</t>
    </r>
  </si>
  <si>
    <t>Expédition colis (option emballages standards)</t>
  </si>
  <si>
    <t>Bureautique, papeterie, emballages, divers…</t>
  </si>
  <si>
    <t>- 5 à 6 réunions par mois
- 1 facturation par mois</t>
  </si>
  <si>
    <t>- Docs pour revues mensuelles &amp; annuelles
- Données volumétriques
- Ecriture et MàJ des procédures</t>
  </si>
  <si>
    <t>Expéditions des plis</t>
  </si>
  <si>
    <t>Entre 8 et 12 expéditions par mois</t>
  </si>
  <si>
    <t>Entre 5 et 10 expéditions par mois</t>
  </si>
  <si>
    <t>PU
estimé</t>
  </si>
  <si>
    <t>270 plis / mois (ordinaires ou recommandés ou express)</t>
  </si>
  <si>
    <t>90 plis / mois (ordinaires ou recommandés ou express)</t>
  </si>
  <si>
    <t>Dépenses contrôlées estimées :</t>
  </si>
  <si>
    <t>Forfait matériels :</t>
  </si>
  <si>
    <t>Dépenses sur BPU :</t>
  </si>
  <si>
    <t>Emballage colis 15x10x10 cm</t>
  </si>
  <si>
    <t>Emballage colis 25x10x10</t>
  </si>
  <si>
    <t>Emballage colis 35x30x30</t>
  </si>
  <si>
    <t>Emballage colis 55 x 35 x 30</t>
  </si>
  <si>
    <t>Tailles approximatives données à titre indicatif</t>
  </si>
  <si>
    <r>
      <t xml:space="preserve">Forfait Main d'Oeuvre  </t>
    </r>
    <r>
      <rPr>
        <b/>
        <u/>
        <sz val="11"/>
        <color theme="0"/>
        <rFont val="Calibri"/>
        <family val="2"/>
        <scheme val="minor"/>
      </rPr>
      <t xml:space="preserve">HORS option </t>
    </r>
    <r>
      <rPr>
        <b/>
        <sz val="11"/>
        <color theme="0"/>
        <rFont val="Calibri"/>
        <family val="2"/>
        <scheme val="minor"/>
      </rPr>
      <t>:</t>
    </r>
  </si>
  <si>
    <t>Part Main d'Oeuvre du forfait annuel</t>
  </si>
  <si>
    <r>
      <t xml:space="preserve">TOTAL </t>
    </r>
    <r>
      <rPr>
        <b/>
        <i/>
        <sz val="10"/>
        <rFont val="Calibri"/>
        <family val="2"/>
        <scheme val="minor"/>
      </rPr>
      <t>:</t>
    </r>
  </si>
  <si>
    <t>AFFICHAGE ADMINISTRATIF &amp; GESTION DES VESTIAIRES</t>
  </si>
  <si>
    <t>MANAGEMENT</t>
  </si>
  <si>
    <t>FAR+Evry</t>
  </si>
  <si>
    <t>Option 3 : Réception marchandise / Opérateur RX avec carte professionnelle</t>
  </si>
  <si>
    <t>Option 4 : Réversibilité entrante</t>
  </si>
  <si>
    <t>Forfait Matériels (véhicules, moyens de manutention, bureautique, etc)</t>
  </si>
  <si>
    <r>
      <rPr>
        <b/>
        <sz val="12"/>
        <rFont val="Calibri"/>
        <family val="2"/>
        <scheme val="minor"/>
      </rPr>
      <t>Les dépenses indiquées ci-dessous sont estimatives et basées sur une moyenne du précédent marché.</t>
    </r>
    <r>
      <rPr>
        <b/>
        <sz val="12"/>
        <color rgb="FFC00000"/>
        <rFont val="Calibri"/>
        <family val="2"/>
        <scheme val="minor"/>
      </rPr>
      <t xml:space="preserve">
</t>
    </r>
    <r>
      <rPr>
        <b/>
        <sz val="12"/>
        <color rgb="FFFF0000"/>
        <rFont val="Calibri"/>
        <family val="2"/>
        <scheme val="minor"/>
      </rPr>
      <t>Ces dépenses sont données à titre d'information, car très aléatoires et dépendantes de critères très variables selon destination des envois, taille et poids, valeur déclarée, etc...</t>
    </r>
  </si>
  <si>
    <t>4e année</t>
  </si>
  <si>
    <t>5e année</t>
  </si>
  <si>
    <t>x36 mois 
(tranche ferme)</t>
  </si>
  <si>
    <t>Forfait matériel</t>
  </si>
  <si>
    <t>Prestations sur devis préalables</t>
  </si>
  <si>
    <t>Option 3 : carte professionnelle pour l'opérateur RX</t>
  </si>
  <si>
    <t>Option 4 : Réversibilité entrante (dépense ponctuelle)</t>
  </si>
  <si>
    <t xml:space="preserve">MONTANT TOTAL DU MARCHÉ </t>
  </si>
  <si>
    <t>TOTAL FORFAIT</t>
  </si>
  <si>
    <t>Prestations sur BPU (Bordereaux de Prix Unitaire)</t>
  </si>
  <si>
    <t>Taux horaire T1</t>
  </si>
  <si>
    <t>Taux horaire T2</t>
  </si>
  <si>
    <t>Taux horaire T3</t>
  </si>
  <si>
    <t>Nbre heures T1 / mois</t>
  </si>
  <si>
    <t>Nbre heures T2 / mois</t>
  </si>
  <si>
    <t>Nbre heures T3 / mois</t>
  </si>
  <si>
    <t>POSTES</t>
  </si>
  <si>
    <t>Qualification =&gt; A preciser dans tableau ci-dessous</t>
  </si>
  <si>
    <t>Taux horaire en € HT :</t>
  </si>
  <si>
    <t>Qualification 1*</t>
  </si>
  <si>
    <t>Qualification 2*</t>
  </si>
  <si>
    <t>Qualification 3*</t>
  </si>
  <si>
    <t>Détail des qualifications :</t>
  </si>
  <si>
    <t>MAIN D'ŒUVRE</t>
  </si>
  <si>
    <t>Total heures / mois</t>
  </si>
  <si>
    <t>Remplir les cellules colorisées + le tableau annexe en bas de la page</t>
  </si>
  <si>
    <t>Prestations sur Devis Préalable</t>
  </si>
  <si>
    <t>Dépenses sur Devis préalables :</t>
  </si>
  <si>
    <t>Autres prestations non prévues</t>
  </si>
  <si>
    <t>FAR 
&amp; Evry</t>
  </si>
  <si>
    <t>Devis</t>
  </si>
  <si>
    <t>Selon expression du besoin</t>
  </si>
  <si>
    <t>Les moyens matériels à mentionner ci-dessous correspondent aux frais de fonctionnement des différents postes.
Ex: frais de location et d'entretien pour les véhicules, engins de manutention ou frais bureautique
Ces frais seront inclus dans le forfait mensuel</t>
  </si>
  <si>
    <t>Estimatif : 5 heures / mois</t>
  </si>
  <si>
    <t>Total
heures/mois</t>
  </si>
  <si>
    <t>Activité
(Expéditions colis hors normes)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</si>
</sst>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&quot; €&quot;"/>
    <numFmt numFmtId="165" formatCode="#,##0.00&quot; ETP&quot;"/>
    <numFmt numFmtId="166" formatCode="#,##0\ &quot;€&quot;"/>
    <numFmt numFmtId="167" formatCode="#,##0&quot; €&quot;"/>
    <numFmt numFmtId="168" formatCode="#,##0.00\ &quot;€&quot;"/>
    <numFmt numFmtId="169" formatCode="#,##0.00&quot;  Heures / mois&quot;"/>
  </numFmts>
  <fonts count="5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9"/>
      <color theme="1"/>
      <name val="Calibri"/>
      <family val="2"/>
      <scheme val="minor"/>
    </font>
    <font>
      <sz val="9"/>
      <color theme="1"/>
      <name val="Wingdings"/>
      <charset val="2"/>
    </font>
    <font>
      <sz val="8.1"/>
      <color theme="1"/>
      <name val="Calibri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8.1"/>
      <color theme="1"/>
      <name val="Wingdings"/>
      <charset val="2"/>
    </font>
    <font>
      <sz val="7.3"/>
      <color theme="1"/>
      <name val="Calibri"/>
      <family val="2"/>
    </font>
    <font>
      <sz val="9"/>
      <color theme="1"/>
      <name val="Calibri"/>
      <family val="2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9"/>
      <color rgb="FFC0000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8"/>
      <color theme="1"/>
      <name val="Wingdings"/>
      <charset val="2"/>
    </font>
    <font>
      <sz val="5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i/>
      <sz val="10"/>
      <color rgb="FFC00000"/>
      <name val="Calibri"/>
      <family val="2"/>
      <scheme val="minor"/>
    </font>
    <font>
      <sz val="10"/>
      <color rgb="FFC00000"/>
      <name val="Wingdings"/>
      <charset val="2"/>
    </font>
    <font>
      <b/>
      <sz val="11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rgb="FFC00000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0"/>
      <color rgb="FFC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0" tint="-0.499984740745262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theme="1"/>
      <name val="Calibri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i/>
      <sz val="10"/>
      <color rgb="FFFF0000"/>
      <name val="Calibri"/>
      <family val="2"/>
      <scheme val="minor"/>
    </font>
    <font>
      <b/>
      <i/>
      <sz val="10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D65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576C8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theme="0" tint="-0.24994659260841701"/>
      </patternFill>
    </fill>
    <fill>
      <patternFill patternType="solid">
        <fgColor rgb="FFFFCC66"/>
        <bgColor indexed="64"/>
      </patternFill>
    </fill>
    <fill>
      <patternFill patternType="solid">
        <fgColor rgb="FFFFC000"/>
        <bgColor indexed="64"/>
      </patternFill>
    </fill>
  </fills>
  <borders count="103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34998626667073579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34998626667073579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theme="0" tint="-0.34998626667073579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medium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/>
      <right/>
      <top style="medium">
        <color auto="1"/>
      </top>
      <bottom style="thin">
        <color theme="0" tint="-0.34998626667073579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theme="3" tint="0.39994506668294322"/>
      </bottom>
      <diagonal/>
    </border>
    <border>
      <left/>
      <right/>
      <top style="thick">
        <color auto="1"/>
      </top>
      <bottom style="thin">
        <color theme="3" tint="0.39994506668294322"/>
      </bottom>
      <diagonal/>
    </border>
    <border>
      <left/>
      <right style="thick">
        <color auto="1"/>
      </right>
      <top style="thick">
        <color auto="1"/>
      </top>
      <bottom style="thin">
        <color theme="3" tint="0.39994506668294322"/>
      </bottom>
      <diagonal/>
    </border>
    <border>
      <left style="medium">
        <color auto="1"/>
      </left>
      <right style="thin">
        <color auto="1"/>
      </right>
      <top style="thin">
        <color theme="0" tint="-0.34998626667073579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theme="0" tint="-0.34998626667073579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theme="0" tint="-0.34998626667073579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theme="0" tint="-0.34998626667073579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medium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C00000"/>
      </left>
      <right/>
      <top style="thin">
        <color rgb="FFC00000"/>
      </top>
      <bottom style="medium">
        <color rgb="FFC00000"/>
      </bottom>
      <diagonal/>
    </border>
    <border>
      <left/>
      <right/>
      <top style="thin">
        <color rgb="FFC00000"/>
      </top>
      <bottom style="medium">
        <color rgb="FFC00000"/>
      </bottom>
      <diagonal/>
    </border>
    <border>
      <left/>
      <right style="medium">
        <color rgb="FFC00000"/>
      </right>
      <top style="thin">
        <color rgb="FFC00000"/>
      </top>
      <bottom style="medium">
        <color rgb="FFC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theme="0" tint="-0.24994659260841701"/>
      </bottom>
      <diagonal/>
    </border>
    <border diagonalUp="1" diagonalDown="1">
      <left style="thin">
        <color auto="1"/>
      </left>
      <right style="thin">
        <color auto="1"/>
      </right>
      <top style="medium">
        <color auto="1"/>
      </top>
      <bottom style="thin">
        <color theme="0" tint="-0.34998626667073579"/>
      </bottom>
      <diagonal style="thin">
        <color auto="1"/>
      </diagonal>
    </border>
    <border diagonalUp="1" diagonalDown="1">
      <left style="thin">
        <color auto="1"/>
      </left>
      <right style="thin">
        <color auto="1"/>
      </right>
      <top style="thin">
        <color theme="0" tint="-0.34998626667073579"/>
      </top>
      <bottom style="medium">
        <color auto="1"/>
      </bottom>
      <diagonal style="thin">
        <color auto="1"/>
      </diagonal>
    </border>
    <border>
      <left style="medium">
        <color auto="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medium">
        <color auto="1"/>
      </right>
      <top style="thin">
        <color theme="0" tint="-0.24994659260841701"/>
      </top>
      <bottom/>
      <diagonal/>
    </border>
    <border diagonalUp="1" diagonalDown="1">
      <left style="medium">
        <color auto="1"/>
      </left>
      <right style="thin">
        <color auto="1"/>
      </right>
      <top style="thin">
        <color theme="0" tint="-0.24994659260841701"/>
      </top>
      <bottom/>
      <diagonal style="thin">
        <color theme="0" tint="-0.34998626667073579"/>
      </diagonal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dashed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theme="0" tint="-0.24994659260841701"/>
      </bottom>
      <diagonal/>
    </border>
    <border diagonalUp="1" diagonalDown="1">
      <left style="thin">
        <color auto="1"/>
      </left>
      <right style="thin">
        <color auto="1"/>
      </right>
      <top/>
      <bottom/>
      <diagonal style="thin">
        <color theme="0" tint="-0.34998626667073579"/>
      </diagonal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theme="1" tint="0.499984740745262"/>
      </bottom>
      <diagonal/>
    </border>
    <border>
      <left/>
      <right/>
      <top style="medium">
        <color auto="1"/>
      </top>
      <bottom style="thin">
        <color theme="1" tint="0.499984740745262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1" tint="0.499984740745262"/>
      </bottom>
      <diagonal/>
    </border>
    <border>
      <left/>
      <right style="thin">
        <color auto="1"/>
      </right>
      <top style="medium">
        <color auto="1"/>
      </top>
      <bottom style="thin">
        <color theme="1" tint="0.499984740745262"/>
      </bottom>
      <diagonal/>
    </border>
  </borders>
  <cellStyleXfs count="1">
    <xf numFmtId="0" fontId="0" fillId="0" borderId="0"/>
  </cellStyleXfs>
  <cellXfs count="390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1" xfId="0" quotePrefix="1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6" fillId="0" borderId="9" xfId="0" applyFont="1" applyBorder="1" applyAlignment="1">
      <alignment vertical="top" wrapText="1"/>
    </xf>
    <xf numFmtId="0" fontId="6" fillId="0" borderId="9" xfId="0" quotePrefix="1" applyFont="1" applyBorder="1" applyAlignment="1">
      <alignment vertical="top" wrapText="1"/>
    </xf>
    <xf numFmtId="0" fontId="6" fillId="0" borderId="9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14" xfId="0" applyFont="1" applyBorder="1" applyAlignment="1">
      <alignment vertical="top"/>
    </xf>
    <xf numFmtId="0" fontId="1" fillId="0" borderId="14" xfId="0" applyFont="1" applyBorder="1" applyAlignment="1">
      <alignment horizontal="center" vertical="top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5" fillId="4" borderId="11" xfId="0" applyFont="1" applyFill="1" applyBorder="1" applyAlignment="1">
      <alignment horizontal="left" vertical="center" indent="1"/>
    </xf>
    <xf numFmtId="0" fontId="5" fillId="4" borderId="12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vertical="center"/>
    </xf>
    <xf numFmtId="0" fontId="6" fillId="0" borderId="18" xfId="0" applyFont="1" applyBorder="1" applyAlignment="1">
      <alignment vertical="top"/>
    </xf>
    <xf numFmtId="0" fontId="1" fillId="0" borderId="17" xfId="0" applyFont="1" applyBorder="1" applyAlignment="1">
      <alignment vertical="center"/>
    </xf>
    <xf numFmtId="0" fontId="1" fillId="0" borderId="12" xfId="0" applyFont="1" applyBorder="1" applyAlignment="1">
      <alignment vertical="center" wrapText="1"/>
    </xf>
    <xf numFmtId="0" fontId="6" fillId="0" borderId="17" xfId="0" applyFont="1" applyBorder="1" applyAlignment="1">
      <alignment vertical="center"/>
    </xf>
    <xf numFmtId="0" fontId="6" fillId="0" borderId="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top"/>
    </xf>
    <xf numFmtId="0" fontId="6" fillId="0" borderId="7" xfId="0" applyFont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vertical="top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6" fillId="0" borderId="4" xfId="0" quotePrefix="1" applyFont="1" applyBorder="1" applyAlignment="1">
      <alignment vertical="center" wrapText="1"/>
    </xf>
    <xf numFmtId="0" fontId="6" fillId="0" borderId="2" xfId="0" quotePrefix="1" applyFont="1" applyBorder="1" applyAlignment="1">
      <alignment vertical="center" wrapText="1"/>
    </xf>
    <xf numFmtId="0" fontId="6" fillId="0" borderId="18" xfId="0" applyFont="1" applyBorder="1" applyAlignment="1">
      <alignment vertical="center"/>
    </xf>
    <xf numFmtId="0" fontId="6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vertical="center" wrapText="1"/>
    </xf>
    <xf numFmtId="0" fontId="6" fillId="0" borderId="9" xfId="0" quotePrefix="1" applyFont="1" applyBorder="1" applyAlignment="1">
      <alignment vertical="center" wrapText="1"/>
    </xf>
    <xf numFmtId="0" fontId="6" fillId="0" borderId="19" xfId="0" applyFont="1" applyBorder="1" applyAlignment="1">
      <alignment vertical="center"/>
    </xf>
    <xf numFmtId="0" fontId="15" fillId="0" borderId="2" xfId="0" quotePrefix="1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4" fontId="1" fillId="0" borderId="0" xfId="0" applyNumberFormat="1" applyFont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22" xfId="0" applyFont="1" applyBorder="1" applyAlignment="1">
      <alignment vertical="center"/>
    </xf>
    <xf numFmtId="0" fontId="1" fillId="0" borderId="22" xfId="0" applyFont="1" applyBorder="1" applyAlignment="1">
      <alignment horizontal="center" vertical="center"/>
    </xf>
    <xf numFmtId="0" fontId="1" fillId="0" borderId="22" xfId="0" applyFont="1" applyBorder="1" applyAlignment="1">
      <alignment vertical="center" wrapText="1"/>
    </xf>
    <xf numFmtId="0" fontId="1" fillId="0" borderId="22" xfId="0" applyFont="1" applyBorder="1" applyAlignment="1">
      <alignment horizontal="center" vertical="center" wrapText="1"/>
    </xf>
    <xf numFmtId="4" fontId="1" fillId="0" borderId="22" xfId="0" applyNumberFormat="1" applyFont="1" applyBorder="1" applyAlignment="1">
      <alignment horizontal="center" vertical="center" wrapText="1"/>
    </xf>
    <xf numFmtId="4" fontId="1" fillId="0" borderId="22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23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0" fontId="11" fillId="0" borderId="37" xfId="0" applyFont="1" applyBorder="1" applyAlignment="1">
      <alignment horizontal="center" vertical="center"/>
    </xf>
    <xf numFmtId="0" fontId="11" fillId="0" borderId="38" xfId="0" applyFont="1" applyBorder="1" applyAlignment="1">
      <alignment vertical="center"/>
    </xf>
    <xf numFmtId="0" fontId="11" fillId="0" borderId="39" xfId="0" applyFont="1" applyBorder="1" applyAlignment="1">
      <alignment vertical="center"/>
    </xf>
    <xf numFmtId="0" fontId="11" fillId="0" borderId="40" xfId="0" applyFont="1" applyBorder="1" applyAlignment="1">
      <alignment vertical="center"/>
    </xf>
    <xf numFmtId="0" fontId="11" fillId="0" borderId="41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indent="1"/>
    </xf>
    <xf numFmtId="0" fontId="3" fillId="0" borderId="0" xfId="0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center" vertical="center" wrapText="1"/>
    </xf>
    <xf numFmtId="0" fontId="18" fillId="2" borderId="12" xfId="0" applyFont="1" applyFill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/>
    </xf>
    <xf numFmtId="0" fontId="18" fillId="2" borderId="13" xfId="0" applyFont="1" applyFill="1" applyBorder="1" applyAlignment="1">
      <alignment horizontal="right" vertical="center" indent="1"/>
    </xf>
    <xf numFmtId="0" fontId="19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indent="1"/>
    </xf>
    <xf numFmtId="0" fontId="18" fillId="2" borderId="10" xfId="0" applyFont="1" applyFill="1" applyBorder="1" applyAlignment="1">
      <alignment horizontal="center" vertical="center" wrapText="1"/>
    </xf>
    <xf numFmtId="0" fontId="18" fillId="2" borderId="43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vertical="center"/>
    </xf>
    <xf numFmtId="0" fontId="10" fillId="2" borderId="6" xfId="0" applyFont="1" applyFill="1" applyBorder="1" applyAlignment="1">
      <alignment horizontal="center" vertical="center"/>
    </xf>
    <xf numFmtId="4" fontId="10" fillId="2" borderId="7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/>
    </xf>
    <xf numFmtId="0" fontId="11" fillId="0" borderId="47" xfId="0" applyFont="1" applyBorder="1" applyAlignment="1">
      <alignment vertical="center"/>
    </xf>
    <xf numFmtId="0" fontId="11" fillId="0" borderId="48" xfId="0" applyFont="1" applyBorder="1" applyAlignment="1">
      <alignment horizontal="center" vertical="center"/>
    </xf>
    <xf numFmtId="0" fontId="11" fillId="0" borderId="49" xfId="0" applyFont="1" applyBorder="1" applyAlignment="1">
      <alignment horizontal="center" vertical="center"/>
    </xf>
    <xf numFmtId="0" fontId="11" fillId="0" borderId="50" xfId="0" applyFont="1" applyBorder="1" applyAlignment="1">
      <alignment horizontal="center" vertical="center"/>
    </xf>
    <xf numFmtId="0" fontId="18" fillId="7" borderId="26" xfId="0" applyFont="1" applyFill="1" applyBorder="1" applyAlignment="1">
      <alignment horizontal="center" vertical="center"/>
    </xf>
    <xf numFmtId="0" fontId="18" fillId="7" borderId="27" xfId="0" applyFont="1" applyFill="1" applyBorder="1" applyAlignment="1">
      <alignment horizontal="center" vertical="center"/>
    </xf>
    <xf numFmtId="0" fontId="18" fillId="7" borderId="28" xfId="0" applyFont="1" applyFill="1" applyBorder="1" applyAlignment="1">
      <alignment horizontal="center" vertical="center"/>
    </xf>
    <xf numFmtId="4" fontId="18" fillId="7" borderId="34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0" fillId="6" borderId="11" xfId="0" applyFont="1" applyFill="1" applyBorder="1" applyAlignment="1">
      <alignment horizontal="center" vertical="center" wrapText="1"/>
    </xf>
    <xf numFmtId="0" fontId="6" fillId="0" borderId="54" xfId="0" applyFont="1" applyBorder="1" applyAlignment="1">
      <alignment vertical="center"/>
    </xf>
    <xf numFmtId="0" fontId="6" fillId="0" borderId="55" xfId="0" applyFont="1" applyBorder="1" applyAlignment="1">
      <alignment horizontal="center" vertical="center"/>
    </xf>
    <xf numFmtId="0" fontId="6" fillId="0" borderId="55" xfId="0" applyFont="1" applyBorder="1" applyAlignment="1">
      <alignment vertical="center" wrapText="1"/>
    </xf>
    <xf numFmtId="0" fontId="6" fillId="0" borderId="55" xfId="0" applyFont="1" applyBorder="1" applyAlignment="1">
      <alignment horizontal="center" vertical="center" wrapText="1"/>
    </xf>
    <xf numFmtId="0" fontId="6" fillId="0" borderId="56" xfId="0" applyFont="1" applyBorder="1" applyAlignment="1">
      <alignment vertical="center"/>
    </xf>
    <xf numFmtId="0" fontId="21" fillId="4" borderId="12" xfId="0" applyFont="1" applyFill="1" applyBorder="1" applyAlignment="1">
      <alignment horizontal="right" vertical="center" indent="1"/>
    </xf>
    <xf numFmtId="0" fontId="6" fillId="0" borderId="61" xfId="0" applyFont="1" applyBorder="1" applyAlignment="1">
      <alignment vertical="center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top"/>
    </xf>
    <xf numFmtId="0" fontId="6" fillId="0" borderId="7" xfId="0" applyFont="1" applyBorder="1" applyAlignment="1">
      <alignment horizontal="center" vertical="top"/>
    </xf>
    <xf numFmtId="0" fontId="6" fillId="0" borderId="7" xfId="0" applyFont="1" applyBorder="1" applyAlignment="1">
      <alignment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7" xfId="0" quotePrefix="1" applyFont="1" applyBorder="1" applyAlignment="1">
      <alignment vertical="top" wrapText="1"/>
    </xf>
    <xf numFmtId="0" fontId="6" fillId="5" borderId="7" xfId="0" applyFont="1" applyFill="1" applyBorder="1" applyAlignment="1">
      <alignment horizontal="center" vertical="center" wrapText="1"/>
    </xf>
    <xf numFmtId="0" fontId="21" fillId="4" borderId="11" xfId="0" applyFont="1" applyFill="1" applyBorder="1" applyAlignment="1">
      <alignment horizontal="left" vertical="center" indent="1"/>
    </xf>
    <xf numFmtId="0" fontId="6" fillId="0" borderId="55" xfId="0" applyFont="1" applyBorder="1" applyAlignment="1">
      <alignment horizontal="center" vertical="top"/>
    </xf>
    <xf numFmtId="0" fontId="6" fillId="0" borderId="55" xfId="0" applyFont="1" applyBorder="1" applyAlignment="1">
      <alignment vertical="top" wrapText="1"/>
    </xf>
    <xf numFmtId="0" fontId="6" fillId="0" borderId="55" xfId="0" applyFont="1" applyFill="1" applyBorder="1" applyAlignment="1">
      <alignment vertical="top" wrapText="1"/>
    </xf>
    <xf numFmtId="4" fontId="23" fillId="4" borderId="7" xfId="0" applyNumberFormat="1" applyFont="1" applyFill="1" applyBorder="1" applyAlignment="1">
      <alignment horizontal="center" vertical="center" wrapText="1"/>
    </xf>
    <xf numFmtId="4" fontId="23" fillId="4" borderId="7" xfId="0" applyNumberFormat="1" applyFont="1" applyFill="1" applyBorder="1" applyAlignment="1">
      <alignment horizontal="center" vertical="center"/>
    </xf>
    <xf numFmtId="0" fontId="20" fillId="6" borderId="13" xfId="0" applyFont="1" applyFill="1" applyBorder="1" applyAlignment="1">
      <alignment horizontal="center" vertical="center" wrapText="1"/>
    </xf>
    <xf numFmtId="0" fontId="20" fillId="6" borderId="7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0" fillId="0" borderId="0" xfId="0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vertical="center" wrapText="1"/>
    </xf>
    <xf numFmtId="0" fontId="1" fillId="0" borderId="71" xfId="0" applyFont="1" applyBorder="1" applyAlignment="1">
      <alignment vertical="center"/>
    </xf>
    <xf numFmtId="0" fontId="11" fillId="8" borderId="73" xfId="0" applyFont="1" applyFill="1" applyBorder="1" applyAlignment="1">
      <alignment horizontal="center" vertical="center"/>
    </xf>
    <xf numFmtId="0" fontId="11" fillId="8" borderId="74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29" fillId="0" borderId="62" xfId="0" applyFont="1" applyBorder="1" applyAlignment="1">
      <alignment horizontal="center" vertical="center" wrapText="1"/>
    </xf>
    <xf numFmtId="0" fontId="1" fillId="0" borderId="62" xfId="0" applyFont="1" applyBorder="1" applyAlignment="1">
      <alignment horizontal="center" vertical="center"/>
    </xf>
    <xf numFmtId="0" fontId="26" fillId="8" borderId="76" xfId="0" applyFont="1" applyFill="1" applyBorder="1" applyAlignment="1">
      <alignment horizontal="right" vertical="center" indent="1"/>
    </xf>
    <xf numFmtId="0" fontId="31" fillId="0" borderId="0" xfId="0" applyFont="1" applyAlignment="1">
      <alignment vertical="center"/>
    </xf>
    <xf numFmtId="0" fontId="31" fillId="0" borderId="12" xfId="0" applyFont="1" applyBorder="1" applyAlignment="1">
      <alignment vertical="center"/>
    </xf>
    <xf numFmtId="0" fontId="31" fillId="0" borderId="12" xfId="0" applyFont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43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right" vertical="center" indent="1"/>
    </xf>
    <xf numFmtId="0" fontId="31" fillId="0" borderId="14" xfId="0" applyFont="1" applyBorder="1" applyAlignment="1">
      <alignment horizontal="center" vertical="center"/>
    </xf>
    <xf numFmtId="0" fontId="31" fillId="0" borderId="1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33" fillId="0" borderId="0" xfId="0" applyFont="1" applyAlignment="1"/>
    <xf numFmtId="0" fontId="1" fillId="0" borderId="71" xfId="0" applyFont="1" applyBorder="1" applyAlignment="1" applyProtection="1">
      <alignment vertical="center"/>
      <protection locked="0"/>
    </xf>
    <xf numFmtId="0" fontId="1" fillId="0" borderId="62" xfId="0" applyFont="1" applyBorder="1" applyAlignment="1" applyProtection="1">
      <alignment horizontal="center" vertical="center"/>
      <protection locked="0"/>
    </xf>
    <xf numFmtId="0" fontId="1" fillId="0" borderId="72" xfId="0" applyFont="1" applyBorder="1" applyAlignment="1" applyProtection="1">
      <alignment vertical="center"/>
      <protection locked="0"/>
    </xf>
    <xf numFmtId="0" fontId="1" fillId="0" borderId="45" xfId="0" applyFont="1" applyBorder="1" applyAlignment="1" applyProtection="1">
      <alignment horizontal="center" vertical="center"/>
      <protection locked="0"/>
    </xf>
    <xf numFmtId="0" fontId="1" fillId="0" borderId="75" xfId="0" applyFont="1" applyBorder="1" applyAlignment="1" applyProtection="1">
      <alignment vertical="center"/>
      <protection locked="0"/>
    </xf>
    <xf numFmtId="0" fontId="1" fillId="0" borderId="66" xfId="0" applyFont="1" applyBorder="1" applyAlignment="1" applyProtection="1">
      <alignment horizontal="center" vertical="center"/>
      <protection locked="0"/>
    </xf>
    <xf numFmtId="0" fontId="6" fillId="5" borderId="4" xfId="0" applyFont="1" applyFill="1" applyBorder="1" applyAlignment="1">
      <alignment horizontal="center" vertical="center" wrapText="1"/>
    </xf>
    <xf numFmtId="166" fontId="1" fillId="0" borderId="23" xfId="0" applyNumberFormat="1" applyFont="1" applyBorder="1" applyAlignment="1" applyProtection="1">
      <alignment horizontal="center" vertical="center"/>
      <protection locked="0"/>
    </xf>
    <xf numFmtId="166" fontId="1" fillId="0" borderId="59" xfId="0" applyNumberFormat="1" applyFont="1" applyBorder="1" applyAlignment="1" applyProtection="1">
      <alignment horizontal="center" vertical="center"/>
      <protection locked="0"/>
    </xf>
    <xf numFmtId="166" fontId="31" fillId="0" borderId="12" xfId="0" applyNumberFormat="1" applyFont="1" applyBorder="1" applyAlignment="1">
      <alignment horizontal="center" vertical="center"/>
    </xf>
    <xf numFmtId="166" fontId="26" fillId="8" borderId="76" xfId="0" applyNumberFormat="1" applyFont="1" applyFill="1" applyBorder="1" applyAlignment="1">
      <alignment horizontal="right" vertical="center" indent="1"/>
    </xf>
    <xf numFmtId="166" fontId="31" fillId="0" borderId="14" xfId="0" applyNumberFormat="1" applyFont="1" applyBorder="1" applyAlignment="1">
      <alignment horizontal="center" vertical="center"/>
    </xf>
    <xf numFmtId="166" fontId="1" fillId="0" borderId="23" xfId="0" applyNumberFormat="1" applyFont="1" applyBorder="1" applyAlignment="1">
      <alignment horizontal="center" vertical="center"/>
    </xf>
    <xf numFmtId="166" fontId="1" fillId="0" borderId="25" xfId="0" applyNumberFormat="1" applyFont="1" applyBorder="1" applyAlignment="1" applyProtection="1">
      <alignment horizontal="center" vertical="center"/>
      <protection locked="0"/>
    </xf>
    <xf numFmtId="167" fontId="26" fillId="8" borderId="77" xfId="0" applyNumberFormat="1" applyFont="1" applyFill="1" applyBorder="1" applyAlignment="1">
      <alignment horizontal="center" vertical="center"/>
    </xf>
    <xf numFmtId="167" fontId="26" fillId="8" borderId="70" xfId="0" applyNumberFormat="1" applyFont="1" applyFill="1" applyBorder="1" applyAlignment="1">
      <alignment horizontal="center" vertical="center"/>
    </xf>
    <xf numFmtId="167" fontId="1" fillId="0" borderId="23" xfId="0" applyNumberFormat="1" applyFont="1" applyBorder="1" applyAlignment="1">
      <alignment horizontal="center" vertical="center"/>
    </xf>
    <xf numFmtId="167" fontId="1" fillId="0" borderId="63" xfId="0" applyNumberFormat="1" applyFont="1" applyBorder="1" applyAlignment="1">
      <alignment horizontal="center" vertical="center"/>
    </xf>
    <xf numFmtId="167" fontId="1" fillId="0" borderId="59" xfId="0" applyNumberFormat="1" applyFont="1" applyBorder="1" applyAlignment="1">
      <alignment horizontal="center" vertical="center"/>
    </xf>
    <xf numFmtId="167" fontId="1" fillId="0" borderId="46" xfId="0" applyNumberFormat="1" applyFont="1" applyBorder="1" applyAlignment="1">
      <alignment horizontal="center" vertical="center"/>
    </xf>
    <xf numFmtId="167" fontId="31" fillId="0" borderId="14" xfId="0" applyNumberFormat="1" applyFont="1" applyBorder="1" applyAlignment="1">
      <alignment horizontal="center" vertical="center"/>
    </xf>
    <xf numFmtId="166" fontId="6" fillId="0" borderId="9" xfId="0" applyNumberFormat="1" applyFont="1" applyBorder="1" applyAlignment="1">
      <alignment horizontal="center" vertical="center" wrapText="1"/>
    </xf>
    <xf numFmtId="166" fontId="6" fillId="0" borderId="9" xfId="0" applyNumberFormat="1" applyFont="1" applyBorder="1" applyAlignment="1">
      <alignment horizontal="center" vertical="center"/>
    </xf>
    <xf numFmtId="166" fontId="6" fillId="0" borderId="55" xfId="0" applyNumberFormat="1" applyFont="1" applyBorder="1" applyAlignment="1">
      <alignment horizontal="center" vertical="center" wrapText="1"/>
    </xf>
    <xf numFmtId="166" fontId="6" fillId="0" borderId="55" xfId="0" applyNumberFormat="1" applyFont="1" applyBorder="1" applyAlignment="1">
      <alignment horizontal="center" vertical="center"/>
    </xf>
    <xf numFmtId="166" fontId="1" fillId="0" borderId="0" xfId="0" applyNumberFormat="1" applyFont="1" applyBorder="1" applyAlignment="1">
      <alignment horizontal="center" vertical="center" wrapText="1"/>
    </xf>
    <xf numFmtId="166" fontId="1" fillId="0" borderId="0" xfId="0" applyNumberFormat="1" applyFont="1" applyBorder="1" applyAlignment="1">
      <alignment horizontal="center" vertical="center"/>
    </xf>
    <xf numFmtId="166" fontId="23" fillId="4" borderId="7" xfId="0" applyNumberFormat="1" applyFont="1" applyFill="1" applyBorder="1" applyAlignment="1">
      <alignment horizontal="center" vertical="center" wrapText="1"/>
    </xf>
    <xf numFmtId="166" fontId="23" fillId="4" borderId="7" xfId="0" applyNumberFormat="1" applyFont="1" applyFill="1" applyBorder="1" applyAlignment="1">
      <alignment horizontal="center" vertical="center"/>
    </xf>
    <xf numFmtId="166" fontId="6" fillId="0" borderId="4" xfId="0" applyNumberFormat="1" applyFont="1" applyBorder="1" applyAlignment="1">
      <alignment horizontal="center" vertical="center" wrapText="1"/>
    </xf>
    <xf numFmtId="166" fontId="6" fillId="0" borderId="4" xfId="0" applyNumberFormat="1" applyFont="1" applyBorder="1" applyAlignment="1">
      <alignment horizontal="center" vertical="center"/>
    </xf>
    <xf numFmtId="167" fontId="23" fillId="4" borderId="10" xfId="0" applyNumberFormat="1" applyFont="1" applyFill="1" applyBorder="1" applyAlignment="1">
      <alignment horizontal="center" vertical="center" wrapText="1"/>
    </xf>
    <xf numFmtId="167" fontId="23" fillId="4" borderId="10" xfId="0" applyNumberFormat="1" applyFont="1" applyFill="1" applyBorder="1" applyAlignment="1">
      <alignment horizontal="center" vertical="center"/>
    </xf>
    <xf numFmtId="167" fontId="6" fillId="0" borderId="7" xfId="0" applyNumberFormat="1" applyFont="1" applyBorder="1" applyAlignment="1">
      <alignment horizontal="center" vertical="center" wrapText="1"/>
    </xf>
    <xf numFmtId="167" fontId="6" fillId="0" borderId="7" xfId="0" applyNumberFormat="1" applyFont="1" applyBorder="1" applyAlignment="1">
      <alignment horizontal="center" vertical="center"/>
    </xf>
    <xf numFmtId="167" fontId="1" fillId="0" borderId="0" xfId="0" applyNumberFormat="1" applyFont="1" applyBorder="1" applyAlignment="1">
      <alignment horizontal="center" vertical="center" wrapText="1"/>
    </xf>
    <xf numFmtId="167" fontId="1" fillId="0" borderId="0" xfId="0" applyNumberFormat="1" applyFont="1" applyBorder="1" applyAlignment="1">
      <alignment horizontal="center" vertical="center"/>
    </xf>
    <xf numFmtId="167" fontId="23" fillId="4" borderId="7" xfId="0" applyNumberFormat="1" applyFont="1" applyFill="1" applyBorder="1" applyAlignment="1">
      <alignment horizontal="center" vertical="center" wrapText="1"/>
    </xf>
    <xf numFmtId="167" fontId="23" fillId="4" borderId="7" xfId="0" applyNumberFormat="1" applyFont="1" applyFill="1" applyBorder="1" applyAlignment="1">
      <alignment horizontal="center" vertical="center"/>
    </xf>
    <xf numFmtId="167" fontId="6" fillId="0" borderId="1" xfId="0" applyNumberFormat="1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/>
    </xf>
    <xf numFmtId="167" fontId="6" fillId="0" borderId="2" xfId="0" applyNumberFormat="1" applyFont="1" applyBorder="1" applyAlignment="1">
      <alignment horizontal="center" vertical="center" wrapText="1"/>
    </xf>
    <xf numFmtId="167" fontId="6" fillId="0" borderId="2" xfId="0" applyNumberFormat="1" applyFont="1" applyBorder="1" applyAlignment="1">
      <alignment horizontal="center" vertical="center"/>
    </xf>
    <xf numFmtId="167" fontId="1" fillId="0" borderId="12" xfId="0" applyNumberFormat="1" applyFont="1" applyBorder="1" applyAlignment="1">
      <alignment horizontal="center" vertical="center" wrapText="1"/>
    </xf>
    <xf numFmtId="167" fontId="1" fillId="0" borderId="12" xfId="0" applyNumberFormat="1" applyFont="1" applyBorder="1" applyAlignment="1">
      <alignment horizontal="center" vertical="center"/>
    </xf>
    <xf numFmtId="167" fontId="21" fillId="4" borderId="12" xfId="0" applyNumberFormat="1" applyFont="1" applyFill="1" applyBorder="1" applyAlignment="1">
      <alignment horizontal="center" vertical="center" wrapText="1"/>
    </xf>
    <xf numFmtId="167" fontId="21" fillId="4" borderId="12" xfId="0" applyNumberFormat="1" applyFont="1" applyFill="1" applyBorder="1" applyAlignment="1">
      <alignment horizontal="center" vertical="center"/>
    </xf>
    <xf numFmtId="167" fontId="1" fillId="0" borderId="22" xfId="0" applyNumberFormat="1" applyFont="1" applyBorder="1" applyAlignment="1">
      <alignment horizontal="center" vertical="center" wrapText="1"/>
    </xf>
    <xf numFmtId="167" fontId="1" fillId="0" borderId="22" xfId="0" applyNumberFormat="1" applyFont="1" applyBorder="1" applyAlignment="1">
      <alignment horizontal="center" vertical="center"/>
    </xf>
    <xf numFmtId="167" fontId="6" fillId="0" borderId="4" xfId="0" applyNumberFormat="1" applyFont="1" applyBorder="1" applyAlignment="1">
      <alignment horizontal="center" vertical="center" wrapText="1"/>
    </xf>
    <xf numFmtId="167" fontId="6" fillId="0" borderId="4" xfId="0" applyNumberFormat="1" applyFont="1" applyBorder="1" applyAlignment="1">
      <alignment horizontal="center" vertical="center"/>
    </xf>
    <xf numFmtId="166" fontId="6" fillId="0" borderId="1" xfId="0" applyNumberFormat="1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/>
    </xf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4" fillId="0" borderId="0" xfId="0" applyFont="1" applyAlignment="1">
      <alignment vertical="center" wrapText="1"/>
    </xf>
    <xf numFmtId="0" fontId="24" fillId="0" borderId="0" xfId="0" applyFont="1" applyAlignment="1">
      <alignment horizontal="center" vertical="center" wrapText="1"/>
    </xf>
    <xf numFmtId="167" fontId="3" fillId="0" borderId="10" xfId="0" applyNumberFormat="1" applyFont="1" applyBorder="1" applyAlignment="1">
      <alignment horizontal="center" vertical="center" wrapText="1"/>
    </xf>
    <xf numFmtId="0" fontId="6" fillId="0" borderId="77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 wrapText="1"/>
    </xf>
    <xf numFmtId="0" fontId="29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vertical="center" wrapText="1"/>
    </xf>
    <xf numFmtId="0" fontId="6" fillId="0" borderId="5" xfId="0" quotePrefix="1" applyFont="1" applyBorder="1" applyAlignment="1">
      <alignment vertical="center" wrapText="1"/>
    </xf>
    <xf numFmtId="0" fontId="6" fillId="0" borderId="16" xfId="0" applyFont="1" applyBorder="1" applyAlignment="1">
      <alignment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right" vertical="center" indent="1"/>
    </xf>
    <xf numFmtId="0" fontId="6" fillId="0" borderId="23" xfId="0" applyFont="1" applyBorder="1" applyAlignment="1">
      <alignment vertical="center"/>
    </xf>
    <xf numFmtId="0" fontId="39" fillId="0" borderId="23" xfId="0" applyFont="1" applyBorder="1" applyAlignment="1">
      <alignment vertical="center"/>
    </xf>
    <xf numFmtId="0" fontId="41" fillId="2" borderId="12" xfId="0" applyFont="1" applyFill="1" applyBorder="1" applyAlignment="1">
      <alignment horizontal="center" vertical="center" wrapText="1"/>
    </xf>
    <xf numFmtId="0" fontId="41" fillId="2" borderId="13" xfId="0" applyFont="1" applyFill="1" applyBorder="1" applyAlignment="1">
      <alignment horizontal="right" vertical="center" indent="1"/>
    </xf>
    <xf numFmtId="164" fontId="17" fillId="0" borderId="10" xfId="0" applyNumberFormat="1" applyFont="1" applyBorder="1" applyAlignment="1">
      <alignment horizontal="center" vertical="center" wrapText="1"/>
    </xf>
    <xf numFmtId="3" fontId="6" fillId="5" borderId="83" xfId="0" applyNumberFormat="1" applyFont="1" applyFill="1" applyBorder="1" applyAlignment="1">
      <alignment horizontal="center" vertical="center" wrapText="1"/>
    </xf>
    <xf numFmtId="3" fontId="6" fillId="5" borderId="84" xfId="0" applyNumberFormat="1" applyFont="1" applyFill="1" applyBorder="1" applyAlignment="1">
      <alignment horizontal="center" vertical="center" wrapText="1"/>
    </xf>
    <xf numFmtId="4" fontId="6" fillId="5" borderId="83" xfId="0" applyNumberFormat="1" applyFont="1" applyFill="1" applyBorder="1" applyAlignment="1">
      <alignment horizontal="center" vertical="center" wrapText="1"/>
    </xf>
    <xf numFmtId="4" fontId="6" fillId="5" borderId="84" xfId="0" applyNumberFormat="1" applyFont="1" applyFill="1" applyBorder="1" applyAlignment="1">
      <alignment horizontal="center" vertical="center" wrapText="1"/>
    </xf>
    <xf numFmtId="166" fontId="20" fillId="0" borderId="64" xfId="0" applyNumberFormat="1" applyFont="1" applyBorder="1" applyAlignment="1">
      <alignment horizontal="center" vertical="center" wrapText="1"/>
    </xf>
    <xf numFmtId="166" fontId="20" fillId="0" borderId="23" xfId="0" applyNumberFormat="1" applyFont="1" applyBorder="1" applyAlignment="1">
      <alignment horizontal="center" vertical="center" wrapText="1"/>
    </xf>
    <xf numFmtId="166" fontId="43" fillId="0" borderId="0" xfId="0" applyNumberFormat="1" applyFont="1"/>
    <xf numFmtId="166" fontId="20" fillId="0" borderId="13" xfId="0" applyNumberFormat="1" applyFont="1" applyBorder="1" applyAlignment="1">
      <alignment horizontal="center" vertical="center" wrapText="1"/>
    </xf>
    <xf numFmtId="0" fontId="20" fillId="10" borderId="65" xfId="0" applyFont="1" applyFill="1" applyBorder="1" applyAlignment="1">
      <alignment horizontal="center" vertical="center" wrapText="1"/>
    </xf>
    <xf numFmtId="0" fontId="20" fillId="10" borderId="0" xfId="0" applyFont="1" applyFill="1" applyBorder="1" applyAlignment="1">
      <alignment horizontal="center" vertical="center" wrapText="1"/>
    </xf>
    <xf numFmtId="0" fontId="18" fillId="10" borderId="65" xfId="0" applyFont="1" applyFill="1" applyBorder="1" applyAlignment="1">
      <alignment horizontal="center" vertical="center" wrapText="1"/>
    </xf>
    <xf numFmtId="0" fontId="18" fillId="10" borderId="0" xfId="0" applyFont="1" applyFill="1" applyBorder="1" applyAlignment="1">
      <alignment horizontal="center" vertical="center" wrapText="1"/>
    </xf>
    <xf numFmtId="0" fontId="20" fillId="10" borderId="67" xfId="0" applyFont="1" applyFill="1" applyBorder="1" applyAlignment="1">
      <alignment horizontal="center" vertical="center" wrapText="1"/>
    </xf>
    <xf numFmtId="0" fontId="20" fillId="10" borderId="68" xfId="0" applyFont="1" applyFill="1" applyBorder="1" applyAlignment="1">
      <alignment horizontal="center" vertical="center" wrapText="1"/>
    </xf>
    <xf numFmtId="0" fontId="20" fillId="10" borderId="69" xfId="0" applyFont="1" applyFill="1" applyBorder="1" applyAlignment="1">
      <alignment horizontal="right" vertical="center" indent="1"/>
    </xf>
    <xf numFmtId="0" fontId="20" fillId="10" borderId="64" xfId="0" applyFont="1" applyFill="1" applyBorder="1" applyAlignment="1">
      <alignment horizontal="center" vertical="center" wrapText="1"/>
    </xf>
    <xf numFmtId="0" fontId="20" fillId="10" borderId="62" xfId="0" applyFont="1" applyFill="1" applyBorder="1" applyAlignment="1">
      <alignment horizontal="center" vertical="center" wrapText="1"/>
    </xf>
    <xf numFmtId="0" fontId="20" fillId="10" borderId="63" xfId="0" applyFont="1" applyFill="1" applyBorder="1" applyAlignment="1">
      <alignment horizontal="right" vertical="center" indent="1"/>
    </xf>
    <xf numFmtId="0" fontId="18" fillId="10" borderId="11" xfId="0" applyFont="1" applyFill="1" applyBorder="1" applyAlignment="1">
      <alignment horizontal="center" vertical="center" wrapText="1"/>
    </xf>
    <xf numFmtId="0" fontId="18" fillId="10" borderId="12" xfId="0" applyFont="1" applyFill="1" applyBorder="1" applyAlignment="1">
      <alignment horizontal="center" vertical="center" wrapText="1"/>
    </xf>
    <xf numFmtId="0" fontId="20" fillId="10" borderId="13" xfId="0" applyFont="1" applyFill="1" applyBorder="1" applyAlignment="1">
      <alignment horizontal="right" vertical="center" indent="1"/>
    </xf>
    <xf numFmtId="0" fontId="20" fillId="10" borderId="82" xfId="0" applyFont="1" applyFill="1" applyBorder="1" applyAlignment="1">
      <alignment horizontal="right" vertical="center" indent="1"/>
    </xf>
    <xf numFmtId="0" fontId="3" fillId="0" borderId="0" xfId="0" applyFont="1"/>
    <xf numFmtId="0" fontId="44" fillId="10" borderId="57" xfId="0" applyFont="1" applyFill="1" applyBorder="1" applyAlignment="1">
      <alignment horizontal="right" vertical="center" indent="1"/>
    </xf>
    <xf numFmtId="0" fontId="20" fillId="10" borderId="85" xfId="0" applyFont="1" applyFill="1" applyBorder="1" applyAlignment="1">
      <alignment horizontal="center" vertical="center" wrapText="1"/>
    </xf>
    <xf numFmtId="0" fontId="20" fillId="10" borderId="86" xfId="0" applyFont="1" applyFill="1" applyBorder="1" applyAlignment="1">
      <alignment horizontal="center" vertical="center" wrapText="1"/>
    </xf>
    <xf numFmtId="0" fontId="20" fillId="10" borderId="87" xfId="0" applyFont="1" applyFill="1" applyBorder="1" applyAlignment="1">
      <alignment horizontal="right" vertical="center" indent="1"/>
    </xf>
    <xf numFmtId="166" fontId="20" fillId="0" borderId="88" xfId="0" applyNumberFormat="1" applyFont="1" applyBorder="1" applyAlignment="1">
      <alignment horizontal="center" vertical="center" wrapText="1"/>
    </xf>
    <xf numFmtId="0" fontId="3" fillId="0" borderId="0" xfId="0" applyFont="1" applyAlignment="1"/>
    <xf numFmtId="0" fontId="0" fillId="0" borderId="0" xfId="0" applyAlignment="1"/>
    <xf numFmtId="0" fontId="2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89" xfId="0" applyFont="1" applyBorder="1" applyAlignment="1">
      <alignment horizontal="center" vertical="center" wrapText="1"/>
    </xf>
    <xf numFmtId="166" fontId="20" fillId="0" borderId="90" xfId="0" applyNumberFormat="1" applyFont="1" applyFill="1" applyBorder="1" applyAlignment="1">
      <alignment horizontal="center" vertical="center" wrapText="1"/>
    </xf>
    <xf numFmtId="0" fontId="45" fillId="8" borderId="60" xfId="0" applyFont="1" applyFill="1" applyBorder="1" applyAlignment="1">
      <alignment horizontal="center" vertical="center" wrapText="1"/>
    </xf>
    <xf numFmtId="0" fontId="47" fillId="8" borderId="91" xfId="0" applyFont="1" applyFill="1" applyBorder="1" applyAlignment="1">
      <alignment vertical="center" wrapText="1"/>
    </xf>
    <xf numFmtId="0" fontId="48" fillId="8" borderId="91" xfId="0" applyFont="1" applyFill="1" applyBorder="1" applyAlignment="1">
      <alignment vertical="center" wrapText="1"/>
    </xf>
    <xf numFmtId="0" fontId="48" fillId="8" borderId="10" xfId="0" applyFont="1" applyFill="1" applyBorder="1" applyAlignment="1">
      <alignment vertical="center" wrapText="1"/>
    </xf>
    <xf numFmtId="0" fontId="48" fillId="8" borderId="92" xfId="0" applyFont="1" applyFill="1" applyBorder="1" applyAlignment="1">
      <alignment horizontal="center" vertical="center" wrapText="1"/>
    </xf>
    <xf numFmtId="0" fontId="47" fillId="8" borderId="92" xfId="0" applyFont="1" applyFill="1" applyBorder="1" applyAlignment="1">
      <alignment vertical="center" wrapText="1"/>
    </xf>
    <xf numFmtId="0" fontId="4" fillId="2" borderId="22" xfId="0" applyFont="1" applyFill="1" applyBorder="1" applyAlignment="1">
      <alignment horizontal="right" vertical="center" indent="1"/>
    </xf>
    <xf numFmtId="0" fontId="1" fillId="12" borderId="23" xfId="0" quotePrefix="1" applyFont="1" applyFill="1" applyBorder="1" applyAlignment="1">
      <alignment horizontal="center" vertical="center" wrapText="1"/>
    </xf>
    <xf numFmtId="168" fontId="48" fillId="13" borderId="89" xfId="0" applyNumberFormat="1" applyFont="1" applyFill="1" applyBorder="1" applyAlignment="1" applyProtection="1">
      <alignment horizontal="center" vertical="center" wrapText="1"/>
      <protection locked="0" hidden="1"/>
    </xf>
    <xf numFmtId="0" fontId="48" fillId="13" borderId="11" xfId="0" applyFont="1" applyFill="1" applyBorder="1" applyAlignment="1" applyProtection="1">
      <alignment horizontal="left" vertical="center"/>
      <protection locked="0" hidden="1"/>
    </xf>
    <xf numFmtId="0" fontId="0" fillId="13" borderId="12" xfId="0" applyFill="1" applyBorder="1" applyAlignment="1" applyProtection="1">
      <alignment horizontal="center" vertical="center"/>
      <protection locked="0" hidden="1"/>
    </xf>
    <xf numFmtId="0" fontId="0" fillId="13" borderId="13" xfId="0" applyFill="1" applyBorder="1" applyAlignment="1" applyProtection="1">
      <alignment horizontal="center" vertical="center"/>
      <protection locked="0" hidden="1"/>
    </xf>
    <xf numFmtId="168" fontId="6" fillId="0" borderId="23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23" xfId="0" applyNumberFormat="1" applyFont="1" applyFill="1" applyBorder="1" applyAlignment="1" applyProtection="1">
      <alignment horizontal="center" vertical="center" wrapText="1"/>
      <protection locked="0"/>
    </xf>
    <xf numFmtId="166" fontId="3" fillId="0" borderId="10" xfId="0" applyNumberFormat="1" applyFont="1" applyBorder="1" applyAlignment="1">
      <alignment horizontal="center" vertical="center" wrapText="1"/>
    </xf>
    <xf numFmtId="166" fontId="6" fillId="0" borderId="24" xfId="0" applyNumberFormat="1" applyFont="1" applyBorder="1" applyAlignment="1">
      <alignment horizontal="center" vertical="center" wrapText="1"/>
    </xf>
    <xf numFmtId="166" fontId="6" fillId="0" borderId="24" xfId="0" applyNumberFormat="1" applyFont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3" fillId="0" borderId="81" xfId="0" applyFont="1" applyBorder="1" applyAlignment="1">
      <alignment vertical="center"/>
    </xf>
    <xf numFmtId="0" fontId="5" fillId="0" borderId="62" xfId="0" applyFont="1" applyFill="1" applyBorder="1" applyAlignment="1">
      <alignment horizontal="center" vertical="center" wrapText="1"/>
    </xf>
    <xf numFmtId="0" fontId="5" fillId="0" borderId="62" xfId="0" applyFont="1" applyFill="1" applyBorder="1" applyAlignment="1">
      <alignment vertical="center" wrapText="1"/>
    </xf>
    <xf numFmtId="0" fontId="40" fillId="0" borderId="3" xfId="0" applyFont="1" applyFill="1" applyBorder="1" applyAlignment="1">
      <alignment horizontal="right" vertical="center" indent="1"/>
    </xf>
    <xf numFmtId="166" fontId="6" fillId="0" borderId="23" xfId="0" applyNumberFormat="1" applyFont="1" applyBorder="1" applyAlignment="1">
      <alignment horizontal="center" vertical="center" wrapText="1"/>
    </xf>
    <xf numFmtId="166" fontId="6" fillId="0" borderId="23" xfId="0" applyNumberFormat="1" applyFont="1" applyBorder="1" applyAlignment="1">
      <alignment horizontal="center" vertical="center"/>
    </xf>
    <xf numFmtId="0" fontId="40" fillId="0" borderId="62" xfId="0" applyFont="1" applyFill="1" applyBorder="1" applyAlignment="1">
      <alignment horizontal="right" vertical="center" indent="1"/>
    </xf>
    <xf numFmtId="166" fontId="22" fillId="0" borderId="93" xfId="0" applyNumberFormat="1" applyFont="1" applyFill="1" applyBorder="1" applyAlignment="1">
      <alignment horizontal="center" vertical="center"/>
    </xf>
    <xf numFmtId="0" fontId="21" fillId="4" borderId="58" xfId="0" applyFont="1" applyFill="1" applyBorder="1" applyAlignment="1">
      <alignment horizontal="left" vertical="center" indent="1"/>
    </xf>
    <xf numFmtId="0" fontId="5" fillId="4" borderId="22" xfId="0" applyFont="1" applyFill="1" applyBorder="1" applyAlignment="1">
      <alignment horizontal="center" vertical="center"/>
    </xf>
    <xf numFmtId="0" fontId="5" fillId="4" borderId="22" xfId="0" applyFont="1" applyFill="1" applyBorder="1" applyAlignment="1">
      <alignment vertical="center" wrapText="1"/>
    </xf>
    <xf numFmtId="0" fontId="5" fillId="4" borderId="22" xfId="0" applyFont="1" applyFill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166" fontId="42" fillId="0" borderId="90" xfId="0" applyNumberFormat="1" applyFont="1" applyBorder="1" applyAlignment="1">
      <alignment horizontal="center" vertical="center" wrapText="1"/>
    </xf>
    <xf numFmtId="166" fontId="44" fillId="0" borderId="94" xfId="0" applyNumberFormat="1" applyFont="1" applyFill="1" applyBorder="1" applyAlignment="1">
      <alignment horizontal="center" vertical="center" wrapText="1"/>
    </xf>
    <xf numFmtId="166" fontId="44" fillId="0" borderId="77" xfId="0" applyNumberFormat="1" applyFont="1" applyFill="1" applyBorder="1" applyAlignment="1">
      <alignment horizontal="center" vertical="center" wrapText="1"/>
    </xf>
    <xf numFmtId="166" fontId="44" fillId="0" borderId="95" xfId="0" applyNumberFormat="1" applyFont="1" applyFill="1" applyBorder="1" applyAlignment="1">
      <alignment horizontal="center" vertical="center" wrapText="1"/>
    </xf>
    <xf numFmtId="166" fontId="20" fillId="0" borderId="71" xfId="0" applyNumberFormat="1" applyFont="1" applyFill="1" applyBorder="1" applyAlignment="1">
      <alignment horizontal="center" vertical="center" wrapText="1"/>
    </xf>
    <xf numFmtId="166" fontId="20" fillId="0" borderId="23" xfId="0" applyNumberFormat="1" applyFont="1" applyFill="1" applyBorder="1" applyAlignment="1">
      <alignment horizontal="center" vertical="center" wrapText="1"/>
    </xf>
    <xf numFmtId="166" fontId="42" fillId="0" borderId="23" xfId="0" applyNumberFormat="1" applyFont="1" applyFill="1" applyBorder="1" applyAlignment="1">
      <alignment horizontal="center" vertical="center" wrapText="1"/>
    </xf>
    <xf numFmtId="166" fontId="20" fillId="0" borderId="96" xfId="0" applyNumberFormat="1" applyFont="1" applyFill="1" applyBorder="1" applyAlignment="1">
      <alignment horizontal="center" vertical="center" wrapText="1"/>
    </xf>
    <xf numFmtId="166" fontId="20" fillId="0" borderId="97" xfId="0" applyNumberFormat="1" applyFont="1" applyBorder="1" applyAlignment="1">
      <alignment horizontal="center" vertical="center" wrapText="1"/>
    </xf>
    <xf numFmtId="166" fontId="42" fillId="0" borderId="98" xfId="0" applyNumberFormat="1" applyFont="1" applyFill="1" applyBorder="1" applyAlignment="1">
      <alignment horizontal="center" vertical="center" wrapText="1"/>
    </xf>
    <xf numFmtId="166" fontId="42" fillId="0" borderId="90" xfId="0" applyNumberFormat="1" applyFont="1" applyFill="1" applyBorder="1" applyAlignment="1">
      <alignment horizontal="center" vertical="center" wrapText="1"/>
    </xf>
    <xf numFmtId="0" fontId="49" fillId="0" borderId="0" xfId="0" applyFont="1" applyBorder="1" applyAlignment="1"/>
    <xf numFmtId="0" fontId="50" fillId="0" borderId="0" xfId="0" applyFont="1" applyBorder="1" applyAlignment="1"/>
    <xf numFmtId="0" fontId="1" fillId="12" borderId="4" xfId="0" quotePrefix="1" applyFont="1" applyFill="1" applyBorder="1" applyAlignment="1">
      <alignment horizontal="center" vertical="center" wrapText="1"/>
    </xf>
    <xf numFmtId="168" fontId="6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12" borderId="24" xfId="0" quotePrefix="1" applyFont="1" applyFill="1" applyBorder="1" applyAlignment="1">
      <alignment horizontal="center" vertical="center" wrapText="1"/>
    </xf>
    <xf numFmtId="168" fontId="6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5" fillId="4" borderId="99" xfId="0" applyFont="1" applyFill="1" applyBorder="1" applyAlignment="1">
      <alignment horizontal="left" vertical="center" indent="1"/>
    </xf>
    <xf numFmtId="0" fontId="5" fillId="4" borderId="100" xfId="0" applyFont="1" applyFill="1" applyBorder="1" applyAlignment="1">
      <alignment horizontal="center" vertical="center"/>
    </xf>
    <xf numFmtId="0" fontId="5" fillId="4" borderId="100" xfId="0" applyFont="1" applyFill="1" applyBorder="1" applyAlignment="1">
      <alignment vertical="center" wrapText="1"/>
    </xf>
    <xf numFmtId="0" fontId="5" fillId="4" borderId="100" xfId="0" applyFont="1" applyFill="1" applyBorder="1" applyAlignment="1">
      <alignment horizontal="center" vertical="center" wrapText="1"/>
    </xf>
    <xf numFmtId="0" fontId="21" fillId="4" borderId="100" xfId="0" applyFont="1" applyFill="1" applyBorder="1" applyAlignment="1">
      <alignment horizontal="right" vertical="center" indent="1"/>
    </xf>
    <xf numFmtId="4" fontId="21" fillId="11" borderId="101" xfId="0" applyNumberFormat="1" applyFont="1" applyFill="1" applyBorder="1" applyAlignment="1">
      <alignment horizontal="center" vertical="center" wrapText="1"/>
    </xf>
    <xf numFmtId="4" fontId="21" fillId="4" borderId="101" xfId="0" applyNumberFormat="1" applyFont="1" applyFill="1" applyBorder="1" applyAlignment="1">
      <alignment horizontal="center" vertical="center" wrapText="1"/>
    </xf>
    <xf numFmtId="166" fontId="21" fillId="4" borderId="101" xfId="0" applyNumberFormat="1" applyFont="1" applyFill="1" applyBorder="1" applyAlignment="1">
      <alignment horizontal="center" vertical="center" wrapText="1"/>
    </xf>
    <xf numFmtId="166" fontId="21" fillId="4" borderId="101" xfId="0" applyNumberFormat="1" applyFont="1" applyFill="1" applyBorder="1" applyAlignment="1">
      <alignment horizontal="center" vertical="center"/>
    </xf>
    <xf numFmtId="0" fontId="21" fillId="4" borderId="102" xfId="0" applyFont="1" applyFill="1" applyBorder="1" applyAlignment="1">
      <alignment horizontal="right" vertical="center" indent="1"/>
    </xf>
    <xf numFmtId="4" fontId="21" fillId="4" borderId="100" xfId="0" applyNumberFormat="1" applyFont="1" applyFill="1" applyBorder="1" applyAlignment="1">
      <alignment horizontal="center" vertical="center" wrapText="1"/>
    </xf>
    <xf numFmtId="0" fontId="5" fillId="4" borderId="99" xfId="0" applyFont="1" applyFill="1" applyBorder="1" applyAlignment="1">
      <alignment horizontal="left" vertical="center"/>
    </xf>
    <xf numFmtId="166" fontId="44" fillId="0" borderId="71" xfId="0" applyNumberFormat="1" applyFont="1" applyBorder="1" applyAlignment="1">
      <alignment horizontal="center" vertical="center" wrapText="1"/>
    </xf>
    <xf numFmtId="166" fontId="44" fillId="0" borderId="23" xfId="0" applyNumberFormat="1" applyFont="1" applyBorder="1" applyAlignment="1">
      <alignment horizontal="center" vertical="center" wrapText="1"/>
    </xf>
    <xf numFmtId="166" fontId="44" fillId="0" borderId="90" xfId="0" applyNumberFormat="1" applyFont="1" applyBorder="1" applyAlignment="1">
      <alignment horizontal="center" vertical="center" wrapText="1"/>
    </xf>
    <xf numFmtId="0" fontId="6" fillId="0" borderId="23" xfId="0" applyFont="1" applyBorder="1" applyAlignment="1">
      <alignment vertical="center" wrapText="1"/>
    </xf>
    <xf numFmtId="0" fontId="6" fillId="0" borderId="23" xfId="0" applyFont="1" applyBorder="1" applyAlignment="1">
      <alignment horizontal="center" vertical="center"/>
    </xf>
    <xf numFmtId="0" fontId="6" fillId="0" borderId="23" xfId="0" quotePrefix="1" applyFont="1" applyBorder="1" applyAlignment="1">
      <alignment vertical="center" wrapText="1"/>
    </xf>
    <xf numFmtId="3" fontId="21" fillId="4" borderId="101" xfId="0" applyNumberFormat="1" applyFont="1" applyFill="1" applyBorder="1" applyAlignment="1">
      <alignment horizontal="center" vertical="center" wrapText="1"/>
    </xf>
    <xf numFmtId="3" fontId="6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11" fillId="6" borderId="51" xfId="0" applyFont="1" applyFill="1" applyBorder="1" applyAlignment="1">
      <alignment horizontal="center" vertical="center"/>
    </xf>
    <xf numFmtId="0" fontId="11" fillId="6" borderId="52" xfId="0" applyFont="1" applyFill="1" applyBorder="1" applyAlignment="1">
      <alignment horizontal="center" vertical="center"/>
    </xf>
    <xf numFmtId="0" fontId="11" fillId="6" borderId="53" xfId="0" applyFont="1" applyFill="1" applyBorder="1" applyAlignment="1">
      <alignment horizontal="center" vertical="center"/>
    </xf>
    <xf numFmtId="0" fontId="3" fillId="3" borderId="44" xfId="0" applyFont="1" applyFill="1" applyBorder="1" applyAlignment="1" applyProtection="1">
      <alignment horizontal="center" vertical="center" wrapText="1"/>
      <protection locked="0"/>
    </xf>
    <xf numFmtId="0" fontId="3" fillId="3" borderId="45" xfId="0" applyFont="1" applyFill="1" applyBorder="1" applyAlignment="1" applyProtection="1">
      <alignment horizontal="center" vertical="center" wrapText="1"/>
      <protection locked="0"/>
    </xf>
    <xf numFmtId="0" fontId="3" fillId="3" borderId="46" xfId="0" applyFont="1" applyFill="1" applyBorder="1" applyAlignment="1" applyProtection="1">
      <alignment horizontal="center" vertical="center" wrapText="1"/>
      <protection locked="0"/>
    </xf>
    <xf numFmtId="169" fontId="3" fillId="0" borderId="11" xfId="0" applyNumberFormat="1" applyFont="1" applyBorder="1" applyAlignment="1">
      <alignment horizontal="center" vertical="center"/>
    </xf>
    <xf numFmtId="169" fontId="3" fillId="0" borderId="12" xfId="0" applyNumberFormat="1" applyFont="1" applyBorder="1" applyAlignment="1">
      <alignment horizontal="center" vertical="center"/>
    </xf>
    <xf numFmtId="165" fontId="3" fillId="0" borderId="0" xfId="0" applyNumberFormat="1" applyFont="1" applyFill="1" applyBorder="1" applyAlignment="1">
      <alignment horizontal="center" vertical="center"/>
    </xf>
    <xf numFmtId="0" fontId="46" fillId="8" borderId="11" xfId="0" applyFont="1" applyFill="1" applyBorder="1" applyAlignment="1">
      <alignment horizontal="center" vertical="center" wrapText="1"/>
    </xf>
    <xf numFmtId="0" fontId="46" fillId="8" borderId="12" xfId="0" applyFont="1" applyFill="1" applyBorder="1" applyAlignment="1">
      <alignment horizontal="center" vertical="center" wrapText="1"/>
    </xf>
    <xf numFmtId="0" fontId="46" fillId="8" borderId="13" xfId="0" applyFont="1" applyFill="1" applyBorder="1" applyAlignment="1">
      <alignment horizontal="center" vertical="center" wrapText="1"/>
    </xf>
    <xf numFmtId="0" fontId="3" fillId="3" borderId="44" xfId="0" applyFont="1" applyFill="1" applyBorder="1" applyAlignment="1">
      <alignment horizontal="center" vertical="center" wrapText="1"/>
    </xf>
    <xf numFmtId="0" fontId="3" fillId="3" borderId="45" xfId="0" applyFont="1" applyFill="1" applyBorder="1" applyAlignment="1">
      <alignment horizontal="center" vertical="center" wrapText="1"/>
    </xf>
    <xf numFmtId="0" fontId="3" fillId="3" borderId="46" xfId="0" applyFont="1" applyFill="1" applyBorder="1" applyAlignment="1">
      <alignment horizontal="center" vertical="center" wrapText="1"/>
    </xf>
    <xf numFmtId="0" fontId="38" fillId="9" borderId="81" xfId="0" applyFont="1" applyFill="1" applyBorder="1" applyAlignment="1">
      <alignment horizontal="center" vertical="center" wrapText="1"/>
    </xf>
    <xf numFmtId="0" fontId="38" fillId="9" borderId="62" xfId="0" applyFont="1" applyFill="1" applyBorder="1" applyAlignment="1">
      <alignment horizontal="center" vertical="center" wrapText="1"/>
    </xf>
    <xf numFmtId="0" fontId="38" fillId="9" borderId="3" xfId="0" applyFont="1" applyFill="1" applyBorder="1" applyAlignment="1">
      <alignment horizontal="center" vertical="center" wrapText="1"/>
    </xf>
    <xf numFmtId="0" fontId="32" fillId="3" borderId="78" xfId="0" applyFont="1" applyFill="1" applyBorder="1" applyAlignment="1">
      <alignment horizontal="center" vertical="center" wrapText="1"/>
    </xf>
    <xf numFmtId="0" fontId="32" fillId="3" borderId="79" xfId="0" applyFont="1" applyFill="1" applyBorder="1" applyAlignment="1">
      <alignment horizontal="center" vertical="center" wrapText="1"/>
    </xf>
    <xf numFmtId="0" fontId="32" fillId="3" borderId="80" xfId="0" applyFont="1" applyFill="1" applyBorder="1" applyAlignment="1">
      <alignment horizontal="center" vertical="center" wrapText="1"/>
    </xf>
    <xf numFmtId="0" fontId="3" fillId="3" borderId="44" xfId="0" applyFont="1" applyFill="1" applyBorder="1" applyAlignment="1">
      <alignment horizontal="center" vertical="center"/>
    </xf>
    <xf numFmtId="0" fontId="3" fillId="3" borderId="45" xfId="0" applyFont="1" applyFill="1" applyBorder="1" applyAlignment="1">
      <alignment horizontal="center" vertical="center"/>
    </xf>
    <xf numFmtId="0" fontId="3" fillId="3" borderId="46" xfId="0" applyFont="1" applyFill="1" applyBorder="1" applyAlignment="1">
      <alignment horizontal="center" vertical="center"/>
    </xf>
  </cellXfs>
  <cellStyles count="1">
    <cellStyle name="Normal" xfId="0" builtinId="0"/>
  </cellStyles>
  <dxfs count="17"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rgb="FFFFFF00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rgb="FFC00000"/>
      </font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FFCC66"/>
      <color rgb="FFFFCC99"/>
      <color rgb="FFFFD757"/>
      <color rgb="FFFFF2CC"/>
      <color rgb="FFFEE6A4"/>
      <color rgb="FFFFE48F"/>
      <color rgb="FFD4E8C6"/>
      <color rgb="FFFFE497"/>
      <color rgb="FFFFC305"/>
      <color rgb="FFFFD6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1"/>
  <sheetViews>
    <sheetView showGridLines="0" zoomScale="95" zoomScaleNormal="95" workbookViewId="0">
      <selection activeCell="D11" sqref="D11"/>
    </sheetView>
  </sheetViews>
  <sheetFormatPr baseColWidth="10" defaultColWidth="11.44140625" defaultRowHeight="14.4" x14ac:dyDescent="0.3"/>
  <cols>
    <col min="1" max="1" width="3" style="82" customWidth="1"/>
    <col min="2" max="2" width="55.33203125" style="82" bestFit="1" customWidth="1"/>
    <col min="3" max="3" width="10.88671875" style="82" customWidth="1"/>
    <col min="4" max="4" width="20.6640625" style="83" customWidth="1"/>
    <col min="5" max="6" width="13.6640625" style="83" customWidth="1"/>
    <col min="7" max="7" width="13.6640625" style="82" customWidth="1"/>
    <col min="8" max="8" width="2" style="82" customWidth="1"/>
    <col min="9" max="13" width="11.6640625" style="82" customWidth="1"/>
    <col min="14" max="16384" width="11.44140625" style="82"/>
  </cols>
  <sheetData>
    <row r="1" spans="2:7" s="16" customFormat="1" ht="12" x14ac:dyDescent="0.3">
      <c r="D1" s="134"/>
      <c r="E1" s="134"/>
      <c r="F1" s="134"/>
    </row>
    <row r="2" spans="2:7" s="102" customFormat="1" ht="18" x14ac:dyDescent="0.3">
      <c r="B2" s="103" t="s">
        <v>109</v>
      </c>
      <c r="D2" s="104"/>
      <c r="E2" s="104"/>
      <c r="F2" s="104"/>
    </row>
    <row r="3" spans="2:7" ht="6.75" customHeight="1" thickBot="1" x14ac:dyDescent="0.35"/>
    <row r="4" spans="2:7" s="84" customFormat="1" ht="20.25" customHeight="1" thickTop="1" thickBot="1" x14ac:dyDescent="0.35">
      <c r="B4" s="130" t="s">
        <v>111</v>
      </c>
      <c r="C4" s="133" t="s">
        <v>112</v>
      </c>
      <c r="D4" s="131" t="s">
        <v>113</v>
      </c>
      <c r="E4" s="131" t="s">
        <v>2</v>
      </c>
      <c r="F4" s="131" t="s">
        <v>110</v>
      </c>
      <c r="G4" s="132" t="s">
        <v>73</v>
      </c>
    </row>
    <row r="5" spans="2:7" s="84" customFormat="1" ht="20.25" customHeight="1" thickTop="1" x14ac:dyDescent="0.3">
      <c r="B5" s="366" t="s">
        <v>107</v>
      </c>
      <c r="C5" s="367"/>
      <c r="D5" s="367"/>
      <c r="E5" s="367"/>
      <c r="F5" s="367"/>
      <c r="G5" s="368"/>
    </row>
    <row r="6" spans="2:7" s="86" customFormat="1" ht="18.75" customHeight="1" x14ac:dyDescent="0.3">
      <c r="B6" s="98" t="s">
        <v>70</v>
      </c>
      <c r="C6" s="94" t="s">
        <v>7</v>
      </c>
      <c r="D6" s="85" t="s">
        <v>15</v>
      </c>
      <c r="E6" s="85" t="s">
        <v>89</v>
      </c>
      <c r="F6" s="85" t="s">
        <v>89</v>
      </c>
      <c r="G6" s="89" t="s">
        <v>90</v>
      </c>
    </row>
    <row r="7" spans="2:7" s="86" customFormat="1" ht="18.75" customHeight="1" x14ac:dyDescent="0.3">
      <c r="B7" s="98" t="s">
        <v>101</v>
      </c>
      <c r="C7" s="94" t="s">
        <v>7</v>
      </c>
      <c r="D7" s="85" t="s">
        <v>15</v>
      </c>
      <c r="E7" s="85" t="s">
        <v>89</v>
      </c>
      <c r="F7" s="85" t="s">
        <v>90</v>
      </c>
      <c r="G7" s="89" t="s">
        <v>90</v>
      </c>
    </row>
    <row r="8" spans="2:7" s="86" customFormat="1" ht="18.75" customHeight="1" x14ac:dyDescent="0.3">
      <c r="B8" s="99" t="s">
        <v>87</v>
      </c>
      <c r="C8" s="95" t="s">
        <v>38</v>
      </c>
      <c r="D8" s="87" t="s">
        <v>15</v>
      </c>
      <c r="E8" s="87" t="s">
        <v>89</v>
      </c>
      <c r="F8" s="87" t="s">
        <v>89</v>
      </c>
      <c r="G8" s="90" t="s">
        <v>89</v>
      </c>
    </row>
    <row r="9" spans="2:7" s="86" customFormat="1" ht="18.75" customHeight="1" x14ac:dyDescent="0.3">
      <c r="B9" s="99" t="s">
        <v>88</v>
      </c>
      <c r="C9" s="95" t="s">
        <v>38</v>
      </c>
      <c r="D9" s="87" t="s">
        <v>25</v>
      </c>
      <c r="E9" s="87" t="s">
        <v>90</v>
      </c>
      <c r="F9" s="87" t="s">
        <v>89</v>
      </c>
      <c r="G9" s="90" t="s">
        <v>89</v>
      </c>
    </row>
    <row r="10" spans="2:7" s="86" customFormat="1" ht="18.75" customHeight="1" x14ac:dyDescent="0.3">
      <c r="B10" s="100" t="s">
        <v>86</v>
      </c>
      <c r="C10" s="96" t="s">
        <v>35</v>
      </c>
      <c r="D10" s="88" t="s">
        <v>21</v>
      </c>
      <c r="E10" s="88" t="s">
        <v>89</v>
      </c>
      <c r="F10" s="88" t="s">
        <v>89</v>
      </c>
      <c r="G10" s="91" t="s">
        <v>90</v>
      </c>
    </row>
    <row r="11" spans="2:7" s="86" customFormat="1" ht="18.75" customHeight="1" thickBot="1" x14ac:dyDescent="0.35">
      <c r="B11" s="100" t="s">
        <v>146</v>
      </c>
      <c r="C11" s="96" t="s">
        <v>35</v>
      </c>
      <c r="D11" s="88" t="s">
        <v>25</v>
      </c>
      <c r="E11" s="88" t="s">
        <v>89</v>
      </c>
      <c r="F11" s="88" t="s">
        <v>89</v>
      </c>
      <c r="G11" s="91" t="s">
        <v>90</v>
      </c>
    </row>
    <row r="12" spans="2:7" s="86" customFormat="1" ht="18.75" customHeight="1" thickTop="1" x14ac:dyDescent="0.3">
      <c r="B12" s="366" t="s">
        <v>106</v>
      </c>
      <c r="C12" s="367"/>
      <c r="D12" s="367"/>
      <c r="E12" s="367"/>
      <c r="F12" s="367"/>
      <c r="G12" s="368"/>
    </row>
    <row r="13" spans="2:7" s="86" customFormat="1" ht="18.75" customHeight="1" x14ac:dyDescent="0.3">
      <c r="B13" s="98" t="s">
        <v>71</v>
      </c>
      <c r="C13" s="94" t="s">
        <v>92</v>
      </c>
      <c r="D13" s="85" t="s">
        <v>15</v>
      </c>
      <c r="E13" s="85" t="s">
        <v>89</v>
      </c>
      <c r="F13" s="85" t="s">
        <v>90</v>
      </c>
      <c r="G13" s="89" t="s">
        <v>90</v>
      </c>
    </row>
    <row r="14" spans="2:7" s="86" customFormat="1" ht="18.75" customHeight="1" x14ac:dyDescent="0.3">
      <c r="B14" s="98" t="s">
        <v>91</v>
      </c>
      <c r="C14" s="94" t="s">
        <v>93</v>
      </c>
      <c r="D14" s="85" t="s">
        <v>15</v>
      </c>
      <c r="E14" s="85" t="s">
        <v>89</v>
      </c>
      <c r="F14" s="85" t="s">
        <v>90</v>
      </c>
      <c r="G14" s="89" t="s">
        <v>90</v>
      </c>
    </row>
    <row r="15" spans="2:7" s="86" customFormat="1" ht="18.75" customHeight="1" x14ac:dyDescent="0.3">
      <c r="B15" s="99" t="s">
        <v>72</v>
      </c>
      <c r="C15" s="95" t="s">
        <v>94</v>
      </c>
      <c r="D15" s="87" t="s">
        <v>15</v>
      </c>
      <c r="E15" s="87" t="s">
        <v>89</v>
      </c>
      <c r="F15" s="87" t="s">
        <v>90</v>
      </c>
      <c r="G15" s="90" t="s">
        <v>90</v>
      </c>
    </row>
    <row r="16" spans="2:7" s="86" customFormat="1" ht="18.75" customHeight="1" x14ac:dyDescent="0.3">
      <c r="B16" s="99" t="s">
        <v>74</v>
      </c>
      <c r="C16" s="95" t="s">
        <v>95</v>
      </c>
      <c r="D16" s="87" t="s">
        <v>15</v>
      </c>
      <c r="E16" s="87" t="s">
        <v>89</v>
      </c>
      <c r="F16" s="87" t="s">
        <v>89</v>
      </c>
      <c r="G16" s="90" t="s">
        <v>90</v>
      </c>
    </row>
    <row r="17" spans="2:10" s="86" customFormat="1" ht="18.75" customHeight="1" thickBot="1" x14ac:dyDescent="0.35">
      <c r="B17" s="100" t="s">
        <v>75</v>
      </c>
      <c r="C17" s="96" t="s">
        <v>96</v>
      </c>
      <c r="D17" s="88" t="s">
        <v>15</v>
      </c>
      <c r="E17" s="88" t="s">
        <v>89</v>
      </c>
      <c r="F17" s="88" t="s">
        <v>89</v>
      </c>
      <c r="G17" s="91" t="s">
        <v>90</v>
      </c>
    </row>
    <row r="18" spans="2:10" s="86" customFormat="1" ht="18.75" customHeight="1" thickTop="1" x14ac:dyDescent="0.3">
      <c r="B18" s="366" t="s">
        <v>117</v>
      </c>
      <c r="C18" s="367"/>
      <c r="D18" s="367"/>
      <c r="E18" s="367"/>
      <c r="F18" s="367"/>
      <c r="G18" s="368"/>
    </row>
    <row r="19" spans="2:10" s="86" customFormat="1" ht="18.75" customHeight="1" x14ac:dyDescent="0.3">
      <c r="B19" s="98" t="s">
        <v>76</v>
      </c>
      <c r="C19" s="94" t="s">
        <v>97</v>
      </c>
      <c r="D19" s="85" t="s">
        <v>15</v>
      </c>
      <c r="E19" s="85" t="s">
        <v>89</v>
      </c>
      <c r="F19" s="85" t="s">
        <v>89</v>
      </c>
      <c r="G19" s="89" t="s">
        <v>90</v>
      </c>
    </row>
    <row r="20" spans="2:10" s="86" customFormat="1" ht="18.75" customHeight="1" x14ac:dyDescent="0.3">
      <c r="B20" s="99" t="s">
        <v>77</v>
      </c>
      <c r="C20" s="95" t="s">
        <v>98</v>
      </c>
      <c r="D20" s="87" t="s">
        <v>15</v>
      </c>
      <c r="E20" s="87" t="s">
        <v>89</v>
      </c>
      <c r="F20" s="87" t="s">
        <v>89</v>
      </c>
      <c r="G20" s="90" t="s">
        <v>90</v>
      </c>
    </row>
    <row r="21" spans="2:10" s="86" customFormat="1" ht="18.75" customHeight="1" x14ac:dyDescent="0.3">
      <c r="B21" s="99" t="s">
        <v>78</v>
      </c>
      <c r="C21" s="95" t="s">
        <v>99</v>
      </c>
      <c r="D21" s="87" t="s">
        <v>15</v>
      </c>
      <c r="E21" s="87" t="s">
        <v>89</v>
      </c>
      <c r="F21" s="87" t="s">
        <v>90</v>
      </c>
      <c r="G21" s="90" t="s">
        <v>90</v>
      </c>
    </row>
    <row r="22" spans="2:10" s="86" customFormat="1" ht="18.75" customHeight="1" x14ac:dyDescent="0.3">
      <c r="B22" s="99" t="s">
        <v>79</v>
      </c>
      <c r="C22" s="95" t="s">
        <v>133</v>
      </c>
      <c r="D22" s="87" t="s">
        <v>21</v>
      </c>
      <c r="E22" s="87" t="s">
        <v>89</v>
      </c>
      <c r="F22" s="87" t="s">
        <v>89</v>
      </c>
      <c r="G22" s="90" t="s">
        <v>90</v>
      </c>
    </row>
    <row r="23" spans="2:10" s="86" customFormat="1" ht="18.75" customHeight="1" x14ac:dyDescent="0.3">
      <c r="B23" s="100" t="s">
        <v>80</v>
      </c>
      <c r="C23" s="96" t="s">
        <v>100</v>
      </c>
      <c r="D23" s="88" t="s">
        <v>15</v>
      </c>
      <c r="E23" s="88" t="s">
        <v>89</v>
      </c>
      <c r="F23" s="88" t="s">
        <v>90</v>
      </c>
      <c r="G23" s="91" t="s">
        <v>90</v>
      </c>
    </row>
    <row r="24" spans="2:10" s="86" customFormat="1" ht="18.75" customHeight="1" thickBot="1" x14ac:dyDescent="0.35">
      <c r="B24" s="126" t="s">
        <v>81</v>
      </c>
      <c r="C24" s="127" t="s">
        <v>17</v>
      </c>
      <c r="D24" s="128" t="s">
        <v>15</v>
      </c>
      <c r="E24" s="128" t="s">
        <v>89</v>
      </c>
      <c r="F24" s="128" t="s">
        <v>89</v>
      </c>
      <c r="G24" s="129" t="s">
        <v>90</v>
      </c>
    </row>
    <row r="25" spans="2:10" s="86" customFormat="1" ht="18.75" customHeight="1" thickTop="1" x14ac:dyDescent="0.3">
      <c r="B25" s="366" t="s">
        <v>108</v>
      </c>
      <c r="C25" s="367"/>
      <c r="D25" s="367"/>
      <c r="E25" s="367"/>
      <c r="F25" s="367"/>
      <c r="G25" s="368"/>
    </row>
    <row r="26" spans="2:10" s="86" customFormat="1" ht="18.75" customHeight="1" x14ac:dyDescent="0.3">
      <c r="B26" s="98" t="s">
        <v>82</v>
      </c>
      <c r="C26" s="94">
        <v>12</v>
      </c>
      <c r="D26" s="85" t="s">
        <v>25</v>
      </c>
      <c r="E26" s="85" t="s">
        <v>89</v>
      </c>
      <c r="F26" s="85" t="s">
        <v>89</v>
      </c>
      <c r="G26" s="89" t="s">
        <v>90</v>
      </c>
      <c r="J26" s="237"/>
    </row>
    <row r="27" spans="2:10" s="86" customFormat="1" ht="18.75" customHeight="1" thickBot="1" x14ac:dyDescent="0.35">
      <c r="B27" s="100" t="s">
        <v>83</v>
      </c>
      <c r="C27" s="96">
        <v>12</v>
      </c>
      <c r="D27" s="88" t="s">
        <v>25</v>
      </c>
      <c r="E27" s="88" t="s">
        <v>89</v>
      </c>
      <c r="F27" s="88" t="s">
        <v>90</v>
      </c>
      <c r="G27" s="91" t="s">
        <v>90</v>
      </c>
    </row>
    <row r="28" spans="2:10" s="86" customFormat="1" ht="18.75" customHeight="1" thickTop="1" x14ac:dyDescent="0.3">
      <c r="B28" s="366" t="s">
        <v>118</v>
      </c>
      <c r="C28" s="367"/>
      <c r="D28" s="367"/>
      <c r="E28" s="367"/>
      <c r="F28" s="367"/>
      <c r="G28" s="368"/>
    </row>
    <row r="29" spans="2:10" s="86" customFormat="1" ht="18.75" customHeight="1" thickBot="1" x14ac:dyDescent="0.35">
      <c r="B29" s="101" t="s">
        <v>84</v>
      </c>
      <c r="C29" s="97">
        <v>13</v>
      </c>
      <c r="D29" s="92" t="s">
        <v>15</v>
      </c>
      <c r="E29" s="92" t="s">
        <v>89</v>
      </c>
      <c r="F29" s="92" t="s">
        <v>90</v>
      </c>
      <c r="G29" s="93" t="s">
        <v>90</v>
      </c>
    </row>
    <row r="30" spans="2:10" s="86" customFormat="1" ht="18.75" customHeight="1" thickTop="1" thickBot="1" x14ac:dyDescent="0.35">
      <c r="B30" s="101" t="s">
        <v>85</v>
      </c>
      <c r="C30" s="97">
        <v>14</v>
      </c>
      <c r="D30" s="92" t="s">
        <v>25</v>
      </c>
      <c r="E30" s="92" t="s">
        <v>89</v>
      </c>
      <c r="F30" s="92" t="s">
        <v>90</v>
      </c>
      <c r="G30" s="93" t="s">
        <v>90</v>
      </c>
    </row>
    <row r="31" spans="2:10" ht="15" thickTop="1" x14ac:dyDescent="0.3"/>
  </sheetData>
  <mergeCells count="5">
    <mergeCell ref="B5:G5"/>
    <mergeCell ref="B12:G12"/>
    <mergeCell ref="B18:G18"/>
    <mergeCell ref="B25:G25"/>
    <mergeCell ref="B28:G28"/>
  </mergeCells>
  <conditionalFormatting sqref="E6:G11 E13:G17 E19:G24 E26:G27 E29:G30">
    <cfRule type="cellIs" dxfId="16" priority="1" operator="equal">
      <formula>"N"</formula>
    </cfRule>
    <cfRule type="cellIs" dxfId="15" priority="2" operator="equal">
      <formula>"O"</formula>
    </cfRule>
  </conditionalFormatting>
  <printOptions horizontalCentered="1"/>
  <pageMargins left="0.39370078740157483" right="0.39370078740157483" top="0.59055118110236227" bottom="0.74803149606299213" header="0.31496062992125984" footer="0.31496062992125984"/>
  <pageSetup paperSize="9" scale="70" orientation="portrait" verticalDpi="0" r:id="rId1"/>
  <headerFooter>
    <oddFooter>&amp;C&amp;9&amp;Z&amp;F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7"/>
  <sheetViews>
    <sheetView showGridLines="0" tabSelected="1" zoomScale="90" zoomScaleNormal="90" workbookViewId="0">
      <pane ySplit="5" topLeftCell="A20" activePane="bottomLeft" state="frozen"/>
      <selection pane="bottomLeft" activeCell="J29" sqref="J29:M29"/>
    </sheetView>
  </sheetViews>
  <sheetFormatPr baseColWidth="10" defaultColWidth="11.44140625" defaultRowHeight="13.8" x14ac:dyDescent="0.3"/>
  <cols>
    <col min="1" max="1" width="8.88671875" style="4" customWidth="1"/>
    <col min="2" max="2" width="6.109375" style="11" customWidth="1"/>
    <col min="3" max="3" width="29.6640625" style="5" customWidth="1"/>
    <col min="4" max="4" width="11.6640625" style="8" customWidth="1"/>
    <col min="5" max="5" width="19.5546875" style="5" customWidth="1"/>
    <col min="6" max="6" width="22.6640625" style="5" customWidth="1"/>
    <col min="7" max="9" width="8.88671875" style="5" customWidth="1"/>
    <col min="10" max="10" width="12.6640625" style="8" customWidth="1"/>
    <col min="11" max="13" width="8" style="8" customWidth="1"/>
    <col min="14" max="14" width="13.5546875" style="8" customWidth="1"/>
    <col min="15" max="15" width="13.5546875" style="11" customWidth="1"/>
    <col min="16" max="16384" width="11.44140625" style="4"/>
  </cols>
  <sheetData>
    <row r="1" spans="1:17" s="103" customFormat="1" ht="18" x14ac:dyDescent="0.3">
      <c r="A1" s="114" t="s">
        <v>165</v>
      </c>
      <c r="B1" s="115"/>
      <c r="C1" s="116"/>
      <c r="D1" s="117"/>
      <c r="E1" s="116"/>
      <c r="F1" s="116"/>
      <c r="G1" s="116"/>
      <c r="H1" s="116"/>
      <c r="I1" s="116"/>
      <c r="J1" s="117"/>
      <c r="K1" s="117"/>
      <c r="L1" s="117"/>
      <c r="M1" s="117"/>
      <c r="N1" s="117"/>
      <c r="O1" s="115"/>
    </row>
    <row r="2" spans="1:17" ht="20.25" customHeight="1" x14ac:dyDescent="0.3">
      <c r="E2" s="183" t="s">
        <v>134</v>
      </c>
    </row>
    <row r="3" spans="1:17" s="2" customFormat="1" ht="16.2" thickBot="1" x14ac:dyDescent="0.35">
      <c r="B3" s="107"/>
      <c r="D3" s="118" t="s">
        <v>49</v>
      </c>
      <c r="E3" s="369" t="s">
        <v>119</v>
      </c>
      <c r="F3" s="370"/>
      <c r="G3" s="370"/>
      <c r="H3" s="370"/>
      <c r="I3" s="370"/>
      <c r="J3" s="371"/>
      <c r="K3" s="8"/>
      <c r="L3" s="8"/>
      <c r="M3" s="8"/>
      <c r="N3" s="7"/>
      <c r="O3" s="10"/>
    </row>
    <row r="4" spans="1:17" ht="19.5" customHeight="1" thickBot="1" x14ac:dyDescent="0.35">
      <c r="G4" s="339" t="s">
        <v>199</v>
      </c>
      <c r="J4" s="4"/>
      <c r="K4" s="59"/>
      <c r="L4" s="59"/>
      <c r="M4" s="340" t="str">
        <f>AA38</f>
        <v>Compléter infos ligne 38</v>
      </c>
    </row>
    <row r="5" spans="1:17" s="84" customFormat="1" ht="43.8" thickBot="1" x14ac:dyDescent="0.35">
      <c r="A5" s="122" t="s">
        <v>0</v>
      </c>
      <c r="B5" s="123" t="s">
        <v>34</v>
      </c>
      <c r="C5" s="124" t="s">
        <v>3</v>
      </c>
      <c r="D5" s="124" t="s">
        <v>16</v>
      </c>
      <c r="E5" s="124" t="s">
        <v>47</v>
      </c>
      <c r="F5" s="124" t="s">
        <v>42</v>
      </c>
      <c r="G5" s="124" t="s">
        <v>187</v>
      </c>
      <c r="H5" s="124" t="s">
        <v>188</v>
      </c>
      <c r="I5" s="124" t="s">
        <v>189</v>
      </c>
      <c r="J5" s="124" t="s">
        <v>198</v>
      </c>
      <c r="K5" s="124" t="s">
        <v>184</v>
      </c>
      <c r="L5" s="124" t="s">
        <v>185</v>
      </c>
      <c r="M5" s="124" t="s">
        <v>186</v>
      </c>
      <c r="N5" s="124" t="s">
        <v>142</v>
      </c>
      <c r="O5" s="124" t="s">
        <v>4</v>
      </c>
    </row>
    <row r="6" spans="1:17" s="1" customFormat="1" ht="22.5" customHeight="1" x14ac:dyDescent="0.3">
      <c r="A6" s="345" t="s">
        <v>168</v>
      </c>
      <c r="B6" s="346"/>
      <c r="C6" s="347"/>
      <c r="D6" s="348"/>
      <c r="E6" s="347"/>
      <c r="F6" s="349" t="s">
        <v>166</v>
      </c>
      <c r="G6" s="349"/>
      <c r="H6" s="349"/>
      <c r="I6" s="349"/>
      <c r="J6" s="363">
        <f>+J7</f>
        <v>0</v>
      </c>
      <c r="K6" s="350"/>
      <c r="L6" s="351"/>
      <c r="M6" s="351"/>
      <c r="N6" s="352">
        <f>+N7</f>
        <v>0</v>
      </c>
      <c r="O6" s="353">
        <f>+O7</f>
        <v>0</v>
      </c>
    </row>
    <row r="7" spans="1:17" s="16" customFormat="1" ht="60.6" thickBot="1" x14ac:dyDescent="0.35">
      <c r="A7" s="253" t="s">
        <v>135</v>
      </c>
      <c r="B7" s="15" t="s">
        <v>1</v>
      </c>
      <c r="C7" s="19" t="s">
        <v>145</v>
      </c>
      <c r="D7" s="14" t="s">
        <v>15</v>
      </c>
      <c r="E7" s="20" t="s">
        <v>149</v>
      </c>
      <c r="F7" s="20" t="s">
        <v>148</v>
      </c>
      <c r="G7" s="341"/>
      <c r="H7" s="341"/>
      <c r="I7" s="341"/>
      <c r="J7" s="364">
        <f>G7+H7+I7</f>
        <v>0</v>
      </c>
      <c r="K7" s="342">
        <f>K$38</f>
        <v>0</v>
      </c>
      <c r="L7" s="342">
        <f>L$38</f>
        <v>0</v>
      </c>
      <c r="M7" s="342">
        <f>M$38</f>
        <v>0</v>
      </c>
      <c r="N7" s="235">
        <f>G7*K7+H7*L7+I7*M7</f>
        <v>0</v>
      </c>
      <c r="O7" s="236">
        <f>N7*12</f>
        <v>0</v>
      </c>
      <c r="Q7" s="238"/>
    </row>
    <row r="8" spans="1:17" s="1" customFormat="1" ht="22.5" customHeight="1" x14ac:dyDescent="0.3">
      <c r="A8" s="345" t="s">
        <v>33</v>
      </c>
      <c r="B8" s="346"/>
      <c r="C8" s="347"/>
      <c r="D8" s="348"/>
      <c r="E8" s="347"/>
      <c r="F8" s="349" t="s">
        <v>166</v>
      </c>
      <c r="G8" s="349"/>
      <c r="H8" s="349"/>
      <c r="I8" s="349"/>
      <c r="J8" s="363">
        <f>SUM(J9:J13)</f>
        <v>0</v>
      </c>
      <c r="K8" s="351"/>
      <c r="L8" s="351"/>
      <c r="M8" s="351"/>
      <c r="N8" s="352">
        <f>SUM(N9:N13)</f>
        <v>0</v>
      </c>
      <c r="O8" s="353">
        <f>SUM(O9:O13)</f>
        <v>0</v>
      </c>
    </row>
    <row r="9" spans="1:17" s="16" customFormat="1" ht="48" x14ac:dyDescent="0.3">
      <c r="A9" s="47" t="s">
        <v>2</v>
      </c>
      <c r="B9" s="15" t="s">
        <v>7</v>
      </c>
      <c r="C9" s="19" t="s">
        <v>43</v>
      </c>
      <c r="D9" s="14" t="s">
        <v>15</v>
      </c>
      <c r="E9" s="20" t="s">
        <v>37</v>
      </c>
      <c r="F9" s="19" t="s">
        <v>40</v>
      </c>
      <c r="G9" s="343"/>
      <c r="H9" s="343"/>
      <c r="I9" s="343"/>
      <c r="J9" s="365">
        <f t="shared" ref="J9:J13" si="0">G9+H9+I9</f>
        <v>0</v>
      </c>
      <c r="K9" s="344">
        <f t="shared" ref="K9:M26" si="1">K$38</f>
        <v>0</v>
      </c>
      <c r="L9" s="344">
        <f t="shared" si="1"/>
        <v>0</v>
      </c>
      <c r="M9" s="344">
        <f t="shared" si="1"/>
        <v>0</v>
      </c>
      <c r="N9" s="235">
        <f t="shared" ref="N9:N13" si="2">G9*K9+H9*L9+I9*M9</f>
        <v>0</v>
      </c>
      <c r="O9" s="236">
        <f t="shared" ref="O9:O27" si="3">N9*12</f>
        <v>0</v>
      </c>
    </row>
    <row r="10" spans="1:17" s="16" customFormat="1" ht="24" x14ac:dyDescent="0.3">
      <c r="A10" s="45" t="s">
        <v>2</v>
      </c>
      <c r="B10" s="18" t="s">
        <v>7</v>
      </c>
      <c r="C10" s="21" t="s">
        <v>5</v>
      </c>
      <c r="D10" s="17" t="s">
        <v>15</v>
      </c>
      <c r="E10" s="64" t="s">
        <v>37</v>
      </c>
      <c r="F10" s="21" t="s">
        <v>10</v>
      </c>
      <c r="G10" s="303"/>
      <c r="H10" s="303"/>
      <c r="I10" s="303"/>
      <c r="J10" s="309">
        <f t="shared" si="0"/>
        <v>0</v>
      </c>
      <c r="K10" s="308">
        <f t="shared" si="1"/>
        <v>0</v>
      </c>
      <c r="L10" s="308">
        <f t="shared" si="1"/>
        <v>0</v>
      </c>
      <c r="M10" s="308">
        <f t="shared" si="1"/>
        <v>0</v>
      </c>
      <c r="N10" s="235">
        <f t="shared" si="2"/>
        <v>0</v>
      </c>
      <c r="O10" s="236">
        <f t="shared" si="3"/>
        <v>0</v>
      </c>
    </row>
    <row r="11" spans="1:17" s="16" customFormat="1" ht="24.75" customHeight="1" x14ac:dyDescent="0.3">
      <c r="A11" s="45" t="s">
        <v>2</v>
      </c>
      <c r="B11" s="18" t="s">
        <v>29</v>
      </c>
      <c r="C11" s="21" t="s">
        <v>30</v>
      </c>
      <c r="D11" s="17" t="s">
        <v>15</v>
      </c>
      <c r="E11" s="21" t="s">
        <v>31</v>
      </c>
      <c r="F11" s="21" t="s">
        <v>32</v>
      </c>
      <c r="G11" s="303"/>
      <c r="H11" s="303"/>
      <c r="I11" s="303"/>
      <c r="J11" s="309">
        <f t="shared" si="0"/>
        <v>0</v>
      </c>
      <c r="K11" s="308">
        <f t="shared" si="1"/>
        <v>0</v>
      </c>
      <c r="L11" s="308">
        <f t="shared" si="1"/>
        <v>0</v>
      </c>
      <c r="M11" s="308">
        <f t="shared" si="1"/>
        <v>0</v>
      </c>
      <c r="N11" s="235">
        <f t="shared" si="2"/>
        <v>0</v>
      </c>
      <c r="O11" s="236">
        <f t="shared" si="3"/>
        <v>0</v>
      </c>
    </row>
    <row r="12" spans="1:17" s="16" customFormat="1" ht="36" x14ac:dyDescent="0.3">
      <c r="A12" s="45" t="s">
        <v>2</v>
      </c>
      <c r="B12" s="18" t="s">
        <v>38</v>
      </c>
      <c r="C12" s="21" t="s">
        <v>39</v>
      </c>
      <c r="D12" s="17" t="s">
        <v>15</v>
      </c>
      <c r="E12" s="21" t="s">
        <v>31</v>
      </c>
      <c r="F12" s="64" t="s">
        <v>41</v>
      </c>
      <c r="G12" s="303"/>
      <c r="H12" s="303"/>
      <c r="I12" s="303"/>
      <c r="J12" s="309">
        <f t="shared" si="0"/>
        <v>0</v>
      </c>
      <c r="K12" s="308">
        <f t="shared" si="1"/>
        <v>0</v>
      </c>
      <c r="L12" s="308">
        <f t="shared" si="1"/>
        <v>0</v>
      </c>
      <c r="M12" s="308">
        <f t="shared" si="1"/>
        <v>0</v>
      </c>
      <c r="N12" s="235">
        <f t="shared" si="2"/>
        <v>0</v>
      </c>
      <c r="O12" s="236">
        <f t="shared" si="3"/>
        <v>0</v>
      </c>
    </row>
    <row r="13" spans="1:17" s="16" customFormat="1" ht="39" customHeight="1" thickBot="1" x14ac:dyDescent="0.35">
      <c r="A13" s="136" t="s">
        <v>14</v>
      </c>
      <c r="B13" s="137" t="s">
        <v>8</v>
      </c>
      <c r="C13" s="138" t="s">
        <v>28</v>
      </c>
      <c r="D13" s="139" t="s">
        <v>15</v>
      </c>
      <c r="E13" s="138" t="s">
        <v>27</v>
      </c>
      <c r="F13" s="138" t="s">
        <v>9</v>
      </c>
      <c r="G13" s="303"/>
      <c r="H13" s="303"/>
      <c r="I13" s="303"/>
      <c r="J13" s="309">
        <f t="shared" si="0"/>
        <v>0</v>
      </c>
      <c r="K13" s="308">
        <f t="shared" si="1"/>
        <v>0</v>
      </c>
      <c r="L13" s="308">
        <f t="shared" si="1"/>
        <v>0</v>
      </c>
      <c r="M13" s="308">
        <f t="shared" si="1"/>
        <v>0</v>
      </c>
      <c r="N13" s="235">
        <f t="shared" si="2"/>
        <v>0</v>
      </c>
      <c r="O13" s="236">
        <f t="shared" si="3"/>
        <v>0</v>
      </c>
    </row>
    <row r="14" spans="1:17" s="1" customFormat="1" ht="21" customHeight="1" x14ac:dyDescent="0.3">
      <c r="A14" s="345" t="s">
        <v>6</v>
      </c>
      <c r="B14" s="346"/>
      <c r="C14" s="347"/>
      <c r="D14" s="348"/>
      <c r="E14" s="347"/>
      <c r="F14" s="354" t="s">
        <v>115</v>
      </c>
      <c r="G14" s="354"/>
      <c r="H14" s="354"/>
      <c r="I14" s="354"/>
      <c r="J14" s="363">
        <f>SUM(J15:J17)</f>
        <v>0</v>
      </c>
      <c r="K14" s="355"/>
      <c r="L14" s="355"/>
      <c r="M14" s="355"/>
      <c r="N14" s="352">
        <f>SUM(N15:N17)</f>
        <v>0</v>
      </c>
      <c r="O14" s="352">
        <f>SUM(O15:O17)</f>
        <v>0</v>
      </c>
    </row>
    <row r="15" spans="1:17" s="16" customFormat="1" ht="48" x14ac:dyDescent="0.3">
      <c r="A15" s="142" t="s">
        <v>2</v>
      </c>
      <c r="B15" s="46" t="s">
        <v>92</v>
      </c>
      <c r="C15" s="143" t="s">
        <v>102</v>
      </c>
      <c r="D15" s="46" t="s">
        <v>15</v>
      </c>
      <c r="E15" s="252" t="s">
        <v>11</v>
      </c>
      <c r="F15" s="252" t="s">
        <v>48</v>
      </c>
      <c r="G15" s="343"/>
      <c r="H15" s="343"/>
      <c r="I15" s="343"/>
      <c r="J15" s="365">
        <f t="shared" ref="J15:J17" si="4">G15+H15+I15</f>
        <v>0</v>
      </c>
      <c r="K15" s="344">
        <f t="shared" si="1"/>
        <v>0</v>
      </c>
      <c r="L15" s="344">
        <f t="shared" si="1"/>
        <v>0</v>
      </c>
      <c r="M15" s="344">
        <f t="shared" si="1"/>
        <v>0</v>
      </c>
      <c r="N15" s="235">
        <f t="shared" ref="N15:N17" si="5">G15*K15+H15*L15+I15*M15</f>
        <v>0</v>
      </c>
      <c r="O15" s="236">
        <f t="shared" si="3"/>
        <v>0</v>
      </c>
    </row>
    <row r="16" spans="1:17" s="16" customFormat="1" ht="55.2" x14ac:dyDescent="0.3">
      <c r="A16" s="43" t="s">
        <v>2</v>
      </c>
      <c r="B16" s="17" t="s">
        <v>96</v>
      </c>
      <c r="C16" s="21" t="s">
        <v>103</v>
      </c>
      <c r="D16" s="17" t="s">
        <v>15</v>
      </c>
      <c r="E16" s="64" t="s">
        <v>12</v>
      </c>
      <c r="F16" s="70" t="s">
        <v>61</v>
      </c>
      <c r="G16" s="303"/>
      <c r="H16" s="303"/>
      <c r="I16" s="303"/>
      <c r="J16" s="309">
        <f t="shared" si="4"/>
        <v>0</v>
      </c>
      <c r="K16" s="308">
        <f t="shared" si="1"/>
        <v>0</v>
      </c>
      <c r="L16" s="308">
        <f t="shared" si="1"/>
        <v>0</v>
      </c>
      <c r="M16" s="308">
        <f t="shared" si="1"/>
        <v>0</v>
      </c>
      <c r="N16" s="235">
        <f t="shared" si="5"/>
        <v>0</v>
      </c>
      <c r="O16" s="236">
        <f t="shared" si="3"/>
        <v>0</v>
      </c>
    </row>
    <row r="17" spans="1:15" s="16" customFormat="1" ht="36.6" thickBot="1" x14ac:dyDescent="0.35">
      <c r="A17" s="47" t="s">
        <v>14</v>
      </c>
      <c r="B17" s="14" t="s">
        <v>96</v>
      </c>
      <c r="C17" s="19" t="s">
        <v>103</v>
      </c>
      <c r="D17" s="14" t="s">
        <v>15</v>
      </c>
      <c r="E17" s="19" t="s">
        <v>12</v>
      </c>
      <c r="F17" s="71" t="s">
        <v>62</v>
      </c>
      <c r="G17" s="303"/>
      <c r="H17" s="303"/>
      <c r="I17" s="303"/>
      <c r="J17" s="309">
        <f t="shared" si="4"/>
        <v>0</v>
      </c>
      <c r="K17" s="308">
        <f t="shared" si="1"/>
        <v>0</v>
      </c>
      <c r="L17" s="308">
        <f t="shared" si="1"/>
        <v>0</v>
      </c>
      <c r="M17" s="308">
        <f t="shared" si="1"/>
        <v>0</v>
      </c>
      <c r="N17" s="235">
        <f t="shared" si="5"/>
        <v>0</v>
      </c>
      <c r="O17" s="236">
        <f t="shared" si="3"/>
        <v>0</v>
      </c>
    </row>
    <row r="18" spans="1:15" s="1" customFormat="1" ht="20.25" customHeight="1" x14ac:dyDescent="0.3">
      <c r="A18" s="345" t="s">
        <v>65</v>
      </c>
      <c r="B18" s="346"/>
      <c r="C18" s="347"/>
      <c r="D18" s="348"/>
      <c r="E18" s="347"/>
      <c r="F18" s="354" t="s">
        <v>115</v>
      </c>
      <c r="G18" s="354"/>
      <c r="H18" s="354"/>
      <c r="I18" s="354"/>
      <c r="J18" s="363">
        <f>SUM(J19:J23)</f>
        <v>0</v>
      </c>
      <c r="K18" s="355"/>
      <c r="L18" s="355"/>
      <c r="M18" s="355"/>
      <c r="N18" s="352">
        <f>SUM(N19:N23)</f>
        <v>0</v>
      </c>
      <c r="O18" s="352">
        <f>SUM(O19:O23)</f>
        <v>0</v>
      </c>
    </row>
    <row r="19" spans="1:15" s="16" customFormat="1" ht="24" x14ac:dyDescent="0.3">
      <c r="A19" s="47" t="s">
        <v>2</v>
      </c>
      <c r="B19" s="14" t="s">
        <v>97</v>
      </c>
      <c r="C19" s="19" t="s">
        <v>64</v>
      </c>
      <c r="D19" s="14" t="s">
        <v>15</v>
      </c>
      <c r="E19" s="19" t="s">
        <v>13</v>
      </c>
      <c r="F19" s="14">
        <v>1100</v>
      </c>
      <c r="G19" s="343"/>
      <c r="H19" s="343"/>
      <c r="I19" s="343"/>
      <c r="J19" s="365">
        <f t="shared" ref="J19:J23" si="6">G19+H19+I19</f>
        <v>0</v>
      </c>
      <c r="K19" s="344">
        <f t="shared" si="1"/>
        <v>0</v>
      </c>
      <c r="L19" s="344">
        <f t="shared" si="1"/>
        <v>0</v>
      </c>
      <c r="M19" s="344">
        <f t="shared" si="1"/>
        <v>0</v>
      </c>
      <c r="N19" s="235">
        <f t="shared" ref="N19:N23" si="7">G19*K19+H19*L19+I19*M19</f>
        <v>0</v>
      </c>
      <c r="O19" s="236">
        <f t="shared" si="3"/>
        <v>0</v>
      </c>
    </row>
    <row r="20" spans="1:15" s="16" customFormat="1" ht="24" x14ac:dyDescent="0.3">
      <c r="A20" s="45" t="s">
        <v>2</v>
      </c>
      <c r="B20" s="17" t="s">
        <v>98</v>
      </c>
      <c r="C20" s="21" t="s">
        <v>66</v>
      </c>
      <c r="D20" s="17" t="s">
        <v>15</v>
      </c>
      <c r="E20" s="21" t="s">
        <v>13</v>
      </c>
      <c r="F20" s="17">
        <v>450</v>
      </c>
      <c r="G20" s="303"/>
      <c r="H20" s="303"/>
      <c r="I20" s="303"/>
      <c r="J20" s="309">
        <f t="shared" si="6"/>
        <v>0</v>
      </c>
      <c r="K20" s="308">
        <f t="shared" si="1"/>
        <v>0</v>
      </c>
      <c r="L20" s="308">
        <f t="shared" si="1"/>
        <v>0</v>
      </c>
      <c r="M20" s="308">
        <f t="shared" si="1"/>
        <v>0</v>
      </c>
      <c r="N20" s="235">
        <f t="shared" si="7"/>
        <v>0</v>
      </c>
      <c r="O20" s="236">
        <f t="shared" si="3"/>
        <v>0</v>
      </c>
    </row>
    <row r="21" spans="1:15" s="16" customFormat="1" ht="36" x14ac:dyDescent="0.3">
      <c r="A21" s="45" t="s">
        <v>2</v>
      </c>
      <c r="B21" s="17" t="s">
        <v>99</v>
      </c>
      <c r="C21" s="21" t="s">
        <v>105</v>
      </c>
      <c r="D21" s="17" t="s">
        <v>15</v>
      </c>
      <c r="E21" s="21" t="s">
        <v>104</v>
      </c>
      <c r="F21" s="17">
        <v>30</v>
      </c>
      <c r="G21" s="303"/>
      <c r="H21" s="303"/>
      <c r="I21" s="303"/>
      <c r="J21" s="309">
        <f t="shared" si="6"/>
        <v>0</v>
      </c>
      <c r="K21" s="308">
        <f t="shared" si="1"/>
        <v>0</v>
      </c>
      <c r="L21" s="308">
        <f t="shared" si="1"/>
        <v>0</v>
      </c>
      <c r="M21" s="308">
        <f t="shared" si="1"/>
        <v>0</v>
      </c>
      <c r="N21" s="235">
        <f t="shared" si="7"/>
        <v>0</v>
      </c>
      <c r="O21" s="236">
        <f t="shared" si="3"/>
        <v>0</v>
      </c>
    </row>
    <row r="22" spans="1:15" s="16" customFormat="1" ht="24" x14ac:dyDescent="0.3">
      <c r="A22" s="45" t="s">
        <v>14</v>
      </c>
      <c r="B22" s="17" t="s">
        <v>97</v>
      </c>
      <c r="C22" s="21" t="s">
        <v>64</v>
      </c>
      <c r="D22" s="17" t="s">
        <v>15</v>
      </c>
      <c r="E22" s="21" t="s">
        <v>13</v>
      </c>
      <c r="F22" s="17">
        <v>150</v>
      </c>
      <c r="G22" s="303"/>
      <c r="H22" s="303"/>
      <c r="I22" s="303"/>
      <c r="J22" s="309">
        <f t="shared" si="6"/>
        <v>0</v>
      </c>
      <c r="K22" s="308">
        <f t="shared" si="1"/>
        <v>0</v>
      </c>
      <c r="L22" s="308">
        <f t="shared" si="1"/>
        <v>0</v>
      </c>
      <c r="M22" s="308">
        <f t="shared" si="1"/>
        <v>0</v>
      </c>
      <c r="N22" s="235">
        <f t="shared" si="7"/>
        <v>0</v>
      </c>
      <c r="O22" s="236">
        <f t="shared" si="3"/>
        <v>0</v>
      </c>
    </row>
    <row r="23" spans="1:15" s="16" customFormat="1" ht="24.6" thickBot="1" x14ac:dyDescent="0.35">
      <c r="A23" s="142" t="s">
        <v>14</v>
      </c>
      <c r="B23" s="46" t="s">
        <v>98</v>
      </c>
      <c r="C23" s="143" t="s">
        <v>66</v>
      </c>
      <c r="D23" s="46" t="s">
        <v>15</v>
      </c>
      <c r="E23" s="143" t="s">
        <v>13</v>
      </c>
      <c r="F23" s="46">
        <v>50</v>
      </c>
      <c r="G23" s="303"/>
      <c r="H23" s="303"/>
      <c r="I23" s="303"/>
      <c r="J23" s="309">
        <f t="shared" si="6"/>
        <v>0</v>
      </c>
      <c r="K23" s="308">
        <f t="shared" si="1"/>
        <v>0</v>
      </c>
      <c r="L23" s="308">
        <f t="shared" si="1"/>
        <v>0</v>
      </c>
      <c r="M23" s="308">
        <f t="shared" si="1"/>
        <v>0</v>
      </c>
      <c r="N23" s="235">
        <f t="shared" si="7"/>
        <v>0</v>
      </c>
      <c r="O23" s="236">
        <f t="shared" si="3"/>
        <v>0</v>
      </c>
    </row>
    <row r="24" spans="1:15" s="1" customFormat="1" ht="18.75" customHeight="1" x14ac:dyDescent="0.3">
      <c r="A24" s="356" t="s">
        <v>167</v>
      </c>
      <c r="B24" s="346"/>
      <c r="C24" s="347"/>
      <c r="D24" s="348"/>
      <c r="E24" s="347"/>
      <c r="F24" s="354" t="s">
        <v>115</v>
      </c>
      <c r="G24" s="354"/>
      <c r="H24" s="354"/>
      <c r="I24" s="354"/>
      <c r="J24" s="363">
        <f>SUM(J25:J27)</f>
        <v>0</v>
      </c>
      <c r="K24" s="355"/>
      <c r="L24" s="355"/>
      <c r="M24" s="355"/>
      <c r="N24" s="352">
        <f>SUM(N25:N27)</f>
        <v>0</v>
      </c>
      <c r="O24" s="352">
        <f>SUM(O25:O27)</f>
        <v>0</v>
      </c>
    </row>
    <row r="25" spans="1:15" s="16" customFormat="1" x14ac:dyDescent="0.3">
      <c r="A25" s="47" t="s">
        <v>2</v>
      </c>
      <c r="B25" s="48" t="s">
        <v>17</v>
      </c>
      <c r="C25" s="19" t="s">
        <v>18</v>
      </c>
      <c r="D25" s="14" t="s">
        <v>15</v>
      </c>
      <c r="E25" s="19" t="s">
        <v>13</v>
      </c>
      <c r="F25" s="14" t="s">
        <v>19</v>
      </c>
      <c r="G25" s="343"/>
      <c r="H25" s="343"/>
      <c r="I25" s="343"/>
      <c r="J25" s="365">
        <f t="shared" ref="J25" si="8">G25+H25+I25</f>
        <v>0</v>
      </c>
      <c r="K25" s="344">
        <f t="shared" si="1"/>
        <v>0</v>
      </c>
      <c r="L25" s="344">
        <f t="shared" si="1"/>
        <v>0</v>
      </c>
      <c r="M25" s="344">
        <f t="shared" si="1"/>
        <v>0</v>
      </c>
      <c r="N25" s="235">
        <f t="shared" ref="N25" si="9">G25*K25+H25*L25+I25*M25</f>
        <v>0</v>
      </c>
      <c r="O25" s="236">
        <f t="shared" si="3"/>
        <v>0</v>
      </c>
    </row>
    <row r="26" spans="1:15" s="16" customFormat="1" x14ac:dyDescent="0.3">
      <c r="A26" s="45" t="s">
        <v>14</v>
      </c>
      <c r="B26" s="49" t="s">
        <v>17</v>
      </c>
      <c r="C26" s="21" t="s">
        <v>18</v>
      </c>
      <c r="D26" s="17" t="s">
        <v>15</v>
      </c>
      <c r="E26" s="21" t="s">
        <v>13</v>
      </c>
      <c r="F26" s="17" t="s">
        <v>19</v>
      </c>
      <c r="G26" s="303"/>
      <c r="H26" s="303"/>
      <c r="I26" s="303"/>
      <c r="J26" s="309">
        <f t="shared" ref="J26:J27" si="10">G26+H26+I26</f>
        <v>0</v>
      </c>
      <c r="K26" s="308">
        <f t="shared" si="1"/>
        <v>0</v>
      </c>
      <c r="L26" s="308">
        <f t="shared" si="1"/>
        <v>0</v>
      </c>
      <c r="M26" s="308">
        <f t="shared" si="1"/>
        <v>0</v>
      </c>
      <c r="N26" s="235">
        <f t="shared" ref="N26:N27" si="11">G26*K26+H26*L26+I26*M26</f>
        <v>0</v>
      </c>
      <c r="O26" s="236">
        <f t="shared" si="3"/>
        <v>0</v>
      </c>
    </row>
    <row r="27" spans="1:15" s="16" customFormat="1" ht="14.4" thickBot="1" x14ac:dyDescent="0.35">
      <c r="A27" s="51" t="s">
        <v>2</v>
      </c>
      <c r="B27" s="52">
        <v>13</v>
      </c>
      <c r="C27" s="53" t="s">
        <v>22</v>
      </c>
      <c r="D27" s="54" t="s">
        <v>15</v>
      </c>
      <c r="E27" s="63" t="s">
        <v>68</v>
      </c>
      <c r="F27" s="54" t="s">
        <v>69</v>
      </c>
      <c r="G27" s="303"/>
      <c r="H27" s="303"/>
      <c r="I27" s="303"/>
      <c r="J27" s="309">
        <f t="shared" si="10"/>
        <v>0</v>
      </c>
      <c r="K27" s="308">
        <f t="shared" ref="K27:M27" si="12">K$38</f>
        <v>0</v>
      </c>
      <c r="L27" s="308">
        <f t="shared" si="12"/>
        <v>0</v>
      </c>
      <c r="M27" s="308">
        <f t="shared" si="12"/>
        <v>0</v>
      </c>
      <c r="N27" s="311">
        <f t="shared" si="11"/>
        <v>0</v>
      </c>
      <c r="O27" s="312">
        <f t="shared" si="3"/>
        <v>0</v>
      </c>
    </row>
    <row r="28" spans="1:15" ht="14.4" thickBot="1" x14ac:dyDescent="0.35">
      <c r="J28" s="72"/>
      <c r="K28" s="72"/>
      <c r="L28" s="72"/>
      <c r="M28" s="72"/>
      <c r="N28" s="72"/>
      <c r="O28" s="73"/>
    </row>
    <row r="29" spans="1:15" s="2" customFormat="1" ht="18" customHeight="1" thickBot="1" x14ac:dyDescent="0.35">
      <c r="A29" s="109"/>
      <c r="B29" s="110"/>
      <c r="C29" s="110"/>
      <c r="D29" s="110"/>
      <c r="E29" s="110"/>
      <c r="F29" s="178" t="s">
        <v>164</v>
      </c>
      <c r="G29" s="302"/>
      <c r="H29" s="302"/>
      <c r="I29" s="302"/>
      <c r="J29" s="372">
        <f>J7+J8+J14+J18+J24</f>
        <v>0</v>
      </c>
      <c r="K29" s="373"/>
      <c r="L29" s="373"/>
      <c r="M29" s="373"/>
      <c r="N29" s="310">
        <f>N6+N8+N14+N18+N24</f>
        <v>0</v>
      </c>
      <c r="O29" s="310">
        <f>O6+O8+O14+O18+O24</f>
        <v>0</v>
      </c>
    </row>
    <row r="30" spans="1:15" s="2" customFormat="1" ht="18" customHeight="1" x14ac:dyDescent="0.3"/>
    <row r="31" spans="1:15" s="1" customFormat="1" ht="24.75" customHeight="1" x14ac:dyDescent="0.3">
      <c r="A31" s="256" t="s">
        <v>2</v>
      </c>
      <c r="B31" s="257" t="s">
        <v>7</v>
      </c>
      <c r="C31" s="314"/>
      <c r="D31" s="315"/>
      <c r="E31" s="316"/>
      <c r="F31" s="317" t="s">
        <v>170</v>
      </c>
      <c r="G31" s="303"/>
      <c r="H31" s="303"/>
      <c r="I31" s="303"/>
      <c r="J31" s="309">
        <f t="shared" ref="J31" si="13">G31+H31+I31</f>
        <v>0</v>
      </c>
      <c r="K31" s="308">
        <f t="shared" ref="K31:M33" si="14">K$38</f>
        <v>0</v>
      </c>
      <c r="L31" s="308">
        <f t="shared" si="14"/>
        <v>0</v>
      </c>
      <c r="M31" s="308">
        <f t="shared" si="14"/>
        <v>0</v>
      </c>
      <c r="N31" s="318">
        <f t="shared" ref="N31" si="15">G31*K31+H31*L31+I31*M31</f>
        <v>0</v>
      </c>
      <c r="O31" s="319">
        <f t="shared" ref="O31" si="16">N31*12</f>
        <v>0</v>
      </c>
    </row>
    <row r="32" spans="1:15" s="2" customFormat="1" ht="7.5" customHeight="1" x14ac:dyDescent="0.3">
      <c r="B32" s="159"/>
      <c r="C32" s="254"/>
      <c r="D32" s="254"/>
      <c r="E32" s="254"/>
      <c r="F32" s="255"/>
      <c r="G32" s="255"/>
      <c r="H32" s="255"/>
      <c r="I32" s="255"/>
      <c r="J32" s="374"/>
      <c r="K32" s="374"/>
      <c r="L32" s="374"/>
      <c r="M32" s="374"/>
      <c r="N32" s="313"/>
      <c r="O32" s="313"/>
    </row>
    <row r="33" spans="1:27" s="1" customFormat="1" ht="20.25" customHeight="1" x14ac:dyDescent="0.3">
      <c r="A33" s="256" t="s">
        <v>169</v>
      </c>
      <c r="B33" s="257" t="s">
        <v>116</v>
      </c>
      <c r="C33" s="314"/>
      <c r="D33" s="315"/>
      <c r="E33" s="316"/>
      <c r="F33" s="320" t="s">
        <v>171</v>
      </c>
      <c r="G33" s="303"/>
      <c r="H33" s="303"/>
      <c r="I33" s="303"/>
      <c r="J33" s="309">
        <f t="shared" ref="J33" si="17">G33+H33+I33</f>
        <v>0</v>
      </c>
      <c r="K33" s="308">
        <f t="shared" si="14"/>
        <v>0</v>
      </c>
      <c r="L33" s="308">
        <f t="shared" si="14"/>
        <v>0</v>
      </c>
      <c r="M33" s="308">
        <f t="shared" si="14"/>
        <v>0</v>
      </c>
      <c r="N33" s="318">
        <f t="shared" ref="N33" si="18">G33*K33+H33*L33+I33*M33</f>
        <v>0</v>
      </c>
      <c r="O33" s="321"/>
    </row>
    <row r="34" spans="1:27" s="2" customFormat="1" ht="18" customHeight="1" x14ac:dyDescent="0.3">
      <c r="O34" s="160"/>
    </row>
    <row r="35" spans="1:27" ht="14.4" thickBot="1" x14ac:dyDescent="0.35">
      <c r="J35" s="72"/>
      <c r="K35" s="72"/>
      <c r="L35" s="72"/>
      <c r="M35" s="72"/>
    </row>
    <row r="36" spans="1:27" ht="30" customHeight="1" thickBot="1" x14ac:dyDescent="0.35">
      <c r="J36" s="296" t="s">
        <v>190</v>
      </c>
      <c r="K36" s="375" t="s">
        <v>197</v>
      </c>
      <c r="L36" s="376"/>
      <c r="M36" s="377"/>
      <c r="N36" s="290"/>
      <c r="O36" s="290"/>
    </row>
    <row r="37" spans="1:27" ht="75" customHeight="1" x14ac:dyDescent="0.3">
      <c r="J37" s="301" t="s">
        <v>191</v>
      </c>
      <c r="K37" s="300">
        <v>1</v>
      </c>
      <c r="L37" s="300">
        <v>2</v>
      </c>
      <c r="M37" s="300">
        <v>3</v>
      </c>
      <c r="N37" s="290"/>
      <c r="O37" s="290"/>
    </row>
    <row r="38" spans="1:27" ht="36" customHeight="1" thickBot="1" x14ac:dyDescent="0.35">
      <c r="J38" s="297" t="s">
        <v>192</v>
      </c>
      <c r="K38" s="304"/>
      <c r="L38" s="304"/>
      <c r="M38" s="304"/>
      <c r="N38" s="290"/>
      <c r="O38" s="290"/>
      <c r="Z38" s="11">
        <f>ROW(K38)</f>
        <v>38</v>
      </c>
      <c r="AA38" s="4" t="str">
        <f>IF(AND(K38="",L38="",M38=""),"Compléter infos ligne "&amp;Z38,"")</f>
        <v>Compléter infos ligne 38</v>
      </c>
    </row>
    <row r="39" spans="1:27" ht="14.4" x14ac:dyDescent="0.3">
      <c r="J39" s="290"/>
      <c r="K39" s="290"/>
      <c r="L39" s="290"/>
      <c r="M39" s="290"/>
      <c r="N39" s="290"/>
      <c r="O39" s="290"/>
    </row>
    <row r="40" spans="1:27" ht="15" thickBot="1" x14ac:dyDescent="0.35">
      <c r="J40"/>
      <c r="K40" t="s">
        <v>196</v>
      </c>
      <c r="L40"/>
      <c r="M40"/>
      <c r="N40" s="290"/>
      <c r="O40" s="290"/>
    </row>
    <row r="41" spans="1:27" ht="24.75" customHeight="1" thickBot="1" x14ac:dyDescent="0.35">
      <c r="J41" s="299" t="s">
        <v>193</v>
      </c>
      <c r="K41" s="305"/>
      <c r="L41" s="306"/>
      <c r="M41" s="307"/>
      <c r="N41" s="290"/>
      <c r="O41" s="290"/>
    </row>
    <row r="42" spans="1:27" ht="24.75" customHeight="1" thickBot="1" x14ac:dyDescent="0.35">
      <c r="J42" s="298" t="s">
        <v>194</v>
      </c>
      <c r="K42" s="305"/>
      <c r="L42" s="306"/>
      <c r="M42" s="307"/>
      <c r="N42" s="290"/>
      <c r="O42" s="290"/>
    </row>
    <row r="43" spans="1:27" ht="24.75" customHeight="1" thickBot="1" x14ac:dyDescent="0.35">
      <c r="J43" s="299" t="s">
        <v>195</v>
      </c>
      <c r="K43" s="305"/>
      <c r="L43" s="306"/>
      <c r="M43" s="307"/>
      <c r="N43"/>
      <c r="O43"/>
    </row>
    <row r="44" spans="1:27" ht="14.4" x14ac:dyDescent="0.3">
      <c r="N44"/>
      <c r="O44"/>
    </row>
    <row r="45" spans="1:27" ht="14.4" x14ac:dyDescent="0.3">
      <c r="N45"/>
      <c r="O45"/>
    </row>
    <row r="46" spans="1:27" ht="14.4" x14ac:dyDescent="0.3">
      <c r="N46"/>
      <c r="O46"/>
    </row>
    <row r="47" spans="1:27" ht="14.4" x14ac:dyDescent="0.3">
      <c r="N47"/>
      <c r="O47"/>
    </row>
  </sheetData>
  <mergeCells count="4">
    <mergeCell ref="E3:J3"/>
    <mergeCell ref="J29:M29"/>
    <mergeCell ref="J32:M32"/>
    <mergeCell ref="K36:M36"/>
  </mergeCells>
  <conditionalFormatting sqref="M4:N4">
    <cfRule type="expression" dxfId="14" priority="1">
      <formula>$M$4="Compléter infos ligne 38"</formula>
    </cfRule>
  </conditionalFormatting>
  <printOptions horizontalCentered="1"/>
  <pageMargins left="0.19685039370078741" right="0.19685039370078741" top="0.39370078740157483" bottom="0.59055118110236227" header="0.31496062992125984" footer="0.31496062992125984"/>
  <pageSetup paperSize="8" scale="76" orientation="portrait" verticalDpi="300" r:id="rId1"/>
  <headerFooter>
    <oddFooter>&amp;C&amp;9&amp;Z&amp;F</oddFooter>
  </headerFooter>
  <rowBreaks count="1" manualBreakCount="1">
    <brk id="27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showGridLines="0" zoomScaleNormal="100" workbookViewId="0"/>
  </sheetViews>
  <sheetFormatPr baseColWidth="10" defaultColWidth="10.88671875" defaultRowHeight="13.8" x14ac:dyDescent="0.3"/>
  <cols>
    <col min="1" max="1" width="36.5546875" style="4" customWidth="1"/>
    <col min="2" max="2" width="15.5546875" style="4" customWidth="1"/>
    <col min="3" max="5" width="14.5546875" style="4" customWidth="1"/>
    <col min="6" max="16384" width="10.88671875" style="4"/>
  </cols>
  <sheetData>
    <row r="1" spans="1:12" s="103" customFormat="1" ht="18" x14ac:dyDescent="0.3">
      <c r="A1" s="114" t="s">
        <v>172</v>
      </c>
      <c r="B1" s="114"/>
      <c r="C1" s="114"/>
      <c r="D1" s="115"/>
      <c r="E1" s="116"/>
      <c r="F1" s="117"/>
      <c r="G1" s="116"/>
      <c r="H1" s="116"/>
      <c r="I1" s="117"/>
      <c r="J1" s="117"/>
      <c r="K1" s="117"/>
      <c r="L1" s="115"/>
    </row>
    <row r="2" spans="1:12" ht="6" customHeight="1" x14ac:dyDescent="0.3">
      <c r="D2" s="11"/>
      <c r="E2" s="5"/>
      <c r="F2" s="8"/>
      <c r="G2" s="5"/>
      <c r="H2" s="5"/>
      <c r="I2" s="8"/>
      <c r="J2" s="8"/>
      <c r="K2" s="8"/>
      <c r="L2" s="11"/>
    </row>
    <row r="3" spans="1:12" s="1" customFormat="1" ht="42.75" customHeight="1" x14ac:dyDescent="0.3">
      <c r="A3" s="381" t="s">
        <v>206</v>
      </c>
      <c r="B3" s="382"/>
      <c r="C3" s="382"/>
      <c r="D3" s="382"/>
      <c r="E3" s="383"/>
    </row>
    <row r="4" spans="1:12" s="174" customFormat="1" ht="9" customHeight="1" x14ac:dyDescent="0.3">
      <c r="D4" s="239"/>
      <c r="E4" s="240"/>
      <c r="F4" s="241"/>
      <c r="G4" s="240"/>
      <c r="H4" s="240"/>
      <c r="I4" s="241"/>
      <c r="J4" s="241"/>
      <c r="K4" s="241"/>
      <c r="L4" s="239"/>
    </row>
    <row r="5" spans="1:12" s="174" customFormat="1" ht="9" customHeight="1" x14ac:dyDescent="0.3">
      <c r="D5" s="239"/>
      <c r="E5" s="240"/>
      <c r="F5" s="241"/>
      <c r="G5" s="240"/>
      <c r="H5" s="240"/>
      <c r="I5" s="241"/>
      <c r="J5" s="241"/>
      <c r="K5" s="241"/>
      <c r="L5" s="239"/>
    </row>
    <row r="6" spans="1:12" ht="6" customHeight="1" x14ac:dyDescent="0.3">
      <c r="D6" s="11"/>
      <c r="E6" s="5"/>
      <c r="F6" s="8"/>
      <c r="G6" s="5"/>
      <c r="H6" s="5"/>
      <c r="I6" s="8"/>
      <c r="J6" s="8"/>
      <c r="K6" s="8"/>
      <c r="L6" s="11"/>
    </row>
    <row r="7" spans="1:12" s="2" customFormat="1" ht="20.25" customHeight="1" thickBot="1" x14ac:dyDescent="0.35">
      <c r="A7" s="118"/>
      <c r="B7" s="118" t="s">
        <v>49</v>
      </c>
      <c r="C7" s="378" t="str">
        <f>'Part Main Oeuvre du forfait'!E3</f>
        <v>Nom société soumissionnaire</v>
      </c>
      <c r="D7" s="379"/>
      <c r="E7" s="380"/>
      <c r="J7" s="7"/>
      <c r="K7" s="7"/>
      <c r="L7" s="10"/>
    </row>
    <row r="8" spans="1:12" ht="9" customHeight="1" thickBot="1" x14ac:dyDescent="0.35"/>
    <row r="9" spans="1:12" s="174" customFormat="1" ht="29.4" thickBot="1" x14ac:dyDescent="0.35">
      <c r="B9" s="175"/>
      <c r="C9" s="175"/>
      <c r="D9" s="176" t="s">
        <v>143</v>
      </c>
      <c r="E9" s="177" t="s">
        <v>4</v>
      </c>
    </row>
    <row r="10" spans="1:12" s="174" customFormat="1" ht="18.600000000000001" thickBot="1" x14ac:dyDescent="0.35">
      <c r="A10" s="258"/>
      <c r="B10" s="258"/>
      <c r="C10" s="259" t="s">
        <v>157</v>
      </c>
      <c r="D10" s="260">
        <f>D14+D20+D25+D32</f>
        <v>0</v>
      </c>
      <c r="E10" s="260">
        <f>E14+E20+E25+E32</f>
        <v>0</v>
      </c>
    </row>
    <row r="11" spans="1:12" ht="9" customHeight="1" thickBot="1" x14ac:dyDescent="0.35"/>
    <row r="12" spans="1:12" s="174" customFormat="1" ht="29.4" thickBot="1" x14ac:dyDescent="0.35">
      <c r="A12" s="122" t="s">
        <v>121</v>
      </c>
      <c r="B12" s="172" t="s">
        <v>125</v>
      </c>
      <c r="C12" s="124" t="s">
        <v>144</v>
      </c>
      <c r="D12" s="124" t="s">
        <v>126</v>
      </c>
      <c r="E12" s="173" t="s">
        <v>131</v>
      </c>
    </row>
    <row r="13" spans="1:12" ht="5.0999999999999996" customHeight="1" thickBot="1" x14ac:dyDescent="0.35">
      <c r="A13" s="164"/>
      <c r="B13" s="164"/>
      <c r="C13" s="165"/>
      <c r="D13" s="165"/>
      <c r="E13" s="165"/>
    </row>
    <row r="14" spans="1:12" s="86" customFormat="1" ht="14.4" x14ac:dyDescent="0.3">
      <c r="A14" s="163" t="s">
        <v>120</v>
      </c>
      <c r="B14" s="162"/>
      <c r="C14" s="168" t="s">
        <v>132</v>
      </c>
      <c r="D14" s="198">
        <f>SUM(D15:D18)</f>
        <v>0</v>
      </c>
      <c r="E14" s="199">
        <f>SUM(E15:E18)</f>
        <v>0</v>
      </c>
    </row>
    <row r="15" spans="1:12" x14ac:dyDescent="0.3">
      <c r="A15" s="184"/>
      <c r="B15" s="185"/>
      <c r="C15" s="191"/>
      <c r="D15" s="200">
        <f>B15*C15</f>
        <v>0</v>
      </c>
      <c r="E15" s="201">
        <f>D15*12</f>
        <v>0</v>
      </c>
    </row>
    <row r="16" spans="1:12" x14ac:dyDescent="0.3">
      <c r="A16" s="184"/>
      <c r="B16" s="185"/>
      <c r="C16" s="191"/>
      <c r="D16" s="200">
        <f>B16*C16</f>
        <v>0</v>
      </c>
      <c r="E16" s="201">
        <f t="shared" ref="E16:E18" si="0">D16*12</f>
        <v>0</v>
      </c>
    </row>
    <row r="17" spans="1:5" x14ac:dyDescent="0.3">
      <c r="A17" s="184"/>
      <c r="B17" s="185"/>
      <c r="C17" s="191"/>
      <c r="D17" s="200">
        <f t="shared" ref="D17:D18" si="1">B17*C17</f>
        <v>0</v>
      </c>
      <c r="E17" s="201">
        <f t="shared" si="0"/>
        <v>0</v>
      </c>
    </row>
    <row r="18" spans="1:5" ht="14.4" thickBot="1" x14ac:dyDescent="0.35">
      <c r="A18" s="186"/>
      <c r="B18" s="187"/>
      <c r="C18" s="192"/>
      <c r="D18" s="202">
        <f t="shared" si="1"/>
        <v>0</v>
      </c>
      <c r="E18" s="203">
        <f t="shared" si="0"/>
        <v>0</v>
      </c>
    </row>
    <row r="19" spans="1:5" s="169" customFormat="1" ht="7.2" thickBot="1" x14ac:dyDescent="0.35">
      <c r="A19" s="170"/>
      <c r="B19" s="171"/>
      <c r="C19" s="193"/>
      <c r="D19" s="204"/>
      <c r="E19" s="204"/>
    </row>
    <row r="20" spans="1:5" ht="14.4" x14ac:dyDescent="0.3">
      <c r="A20" s="163" t="s">
        <v>122</v>
      </c>
      <c r="B20" s="162"/>
      <c r="C20" s="194" t="s">
        <v>132</v>
      </c>
      <c r="D20" s="198">
        <f>SUM(D21:D23)</f>
        <v>0</v>
      </c>
      <c r="E20" s="199">
        <f>SUM(E21:E23)</f>
        <v>0</v>
      </c>
    </row>
    <row r="21" spans="1:5" x14ac:dyDescent="0.3">
      <c r="A21" s="184"/>
      <c r="B21" s="185"/>
      <c r="C21" s="191"/>
      <c r="D21" s="200">
        <f t="shared" ref="D21:D23" si="2">B21*C21</f>
        <v>0</v>
      </c>
      <c r="E21" s="201">
        <f t="shared" ref="E21:E23" si="3">D21*12</f>
        <v>0</v>
      </c>
    </row>
    <row r="22" spans="1:5" x14ac:dyDescent="0.3">
      <c r="A22" s="184"/>
      <c r="B22" s="185"/>
      <c r="C22" s="191"/>
      <c r="D22" s="200">
        <f t="shared" si="2"/>
        <v>0</v>
      </c>
      <c r="E22" s="201">
        <f t="shared" si="3"/>
        <v>0</v>
      </c>
    </row>
    <row r="23" spans="1:5" ht="14.4" thickBot="1" x14ac:dyDescent="0.35">
      <c r="A23" s="186"/>
      <c r="B23" s="187"/>
      <c r="C23" s="192"/>
      <c r="D23" s="202">
        <f t="shared" si="2"/>
        <v>0</v>
      </c>
      <c r="E23" s="203">
        <f t="shared" si="3"/>
        <v>0</v>
      </c>
    </row>
    <row r="24" spans="1:5" s="169" customFormat="1" ht="7.2" thickBot="1" x14ac:dyDescent="0.35">
      <c r="A24" s="180"/>
      <c r="B24" s="179"/>
      <c r="C24" s="195"/>
      <c r="D24" s="204"/>
      <c r="E24" s="204"/>
    </row>
    <row r="25" spans="1:5" ht="14.4" x14ac:dyDescent="0.3">
      <c r="A25" s="163" t="s">
        <v>123</v>
      </c>
      <c r="B25" s="162"/>
      <c r="C25" s="194" t="s">
        <v>132</v>
      </c>
      <c r="D25" s="198">
        <f>SUM(D26:D30)</f>
        <v>0</v>
      </c>
      <c r="E25" s="199">
        <f>SUM(E26:E30)</f>
        <v>0</v>
      </c>
    </row>
    <row r="26" spans="1:5" x14ac:dyDescent="0.3">
      <c r="A26" s="161" t="s">
        <v>124</v>
      </c>
      <c r="B26" s="167"/>
      <c r="C26" s="196"/>
      <c r="D26" s="200">
        <f t="shared" ref="D26:D30" si="4">B26*C26</f>
        <v>0</v>
      </c>
      <c r="E26" s="201">
        <f t="shared" ref="E26:E30" si="5">D26*12</f>
        <v>0</v>
      </c>
    </row>
    <row r="27" spans="1:5" x14ac:dyDescent="0.3">
      <c r="A27" s="161" t="s">
        <v>127</v>
      </c>
      <c r="B27" s="167"/>
      <c r="C27" s="196"/>
      <c r="D27" s="200">
        <f t="shared" si="4"/>
        <v>0</v>
      </c>
      <c r="E27" s="201">
        <f t="shared" si="5"/>
        <v>0</v>
      </c>
    </row>
    <row r="28" spans="1:5" x14ac:dyDescent="0.3">
      <c r="A28" s="161" t="s">
        <v>128</v>
      </c>
      <c r="B28" s="167"/>
      <c r="C28" s="196"/>
      <c r="D28" s="200">
        <f t="shared" si="4"/>
        <v>0</v>
      </c>
      <c r="E28" s="201">
        <f t="shared" si="5"/>
        <v>0</v>
      </c>
    </row>
    <row r="29" spans="1:5" ht="20.399999999999999" x14ac:dyDescent="0.3">
      <c r="A29" s="161" t="s">
        <v>129</v>
      </c>
      <c r="B29" s="166" t="s">
        <v>130</v>
      </c>
      <c r="C29" s="196"/>
      <c r="D29" s="200">
        <f>C29</f>
        <v>0</v>
      </c>
      <c r="E29" s="201">
        <f>D29*12</f>
        <v>0</v>
      </c>
    </row>
    <row r="30" spans="1:5" ht="14.4" thickBot="1" x14ac:dyDescent="0.35">
      <c r="A30" s="186"/>
      <c r="B30" s="187"/>
      <c r="C30" s="192"/>
      <c r="D30" s="202">
        <f t="shared" si="4"/>
        <v>0</v>
      </c>
      <c r="E30" s="203">
        <f t="shared" si="5"/>
        <v>0</v>
      </c>
    </row>
    <row r="31" spans="1:5" s="169" customFormat="1" ht="7.2" thickBot="1" x14ac:dyDescent="0.35">
      <c r="A31" s="180"/>
      <c r="B31" s="179"/>
      <c r="C31" s="195"/>
      <c r="D31" s="204"/>
      <c r="E31" s="204"/>
    </row>
    <row r="32" spans="1:5" ht="14.4" x14ac:dyDescent="0.3">
      <c r="A32" s="163" t="s">
        <v>147</v>
      </c>
      <c r="B32" s="162"/>
      <c r="C32" s="194" t="s">
        <v>132</v>
      </c>
      <c r="D32" s="198">
        <f>SUM(D33:D36)</f>
        <v>0</v>
      </c>
      <c r="E32" s="199">
        <f>SUM(E33:E36)</f>
        <v>0</v>
      </c>
    </row>
    <row r="33" spans="1:5" x14ac:dyDescent="0.3">
      <c r="A33" s="184"/>
      <c r="B33" s="185"/>
      <c r="C33" s="191"/>
      <c r="D33" s="200">
        <f t="shared" ref="D33:D36" si="6">B33*C33</f>
        <v>0</v>
      </c>
      <c r="E33" s="201">
        <f t="shared" ref="E33:E36" si="7">D33*12</f>
        <v>0</v>
      </c>
    </row>
    <row r="34" spans="1:5" x14ac:dyDescent="0.3">
      <c r="A34" s="188"/>
      <c r="B34" s="189"/>
      <c r="C34" s="197"/>
      <c r="D34" s="200">
        <f t="shared" si="6"/>
        <v>0</v>
      </c>
      <c r="E34" s="201">
        <f t="shared" si="7"/>
        <v>0</v>
      </c>
    </row>
    <row r="35" spans="1:5" x14ac:dyDescent="0.3">
      <c r="A35" s="188"/>
      <c r="B35" s="189"/>
      <c r="C35" s="197"/>
      <c r="D35" s="200">
        <f t="shared" si="6"/>
        <v>0</v>
      </c>
      <c r="E35" s="201">
        <f t="shared" si="7"/>
        <v>0</v>
      </c>
    </row>
    <row r="36" spans="1:5" ht="14.4" thickBot="1" x14ac:dyDescent="0.35">
      <c r="A36" s="186"/>
      <c r="B36" s="187"/>
      <c r="C36" s="192"/>
      <c r="D36" s="202">
        <f t="shared" si="6"/>
        <v>0</v>
      </c>
      <c r="E36" s="203">
        <f t="shared" si="7"/>
        <v>0</v>
      </c>
    </row>
  </sheetData>
  <mergeCells count="2">
    <mergeCell ref="C7:E7"/>
    <mergeCell ref="A3:E3"/>
  </mergeCells>
  <conditionalFormatting sqref="D15:E15">
    <cfRule type="expression" dxfId="13" priority="6">
      <formula>$C15=""</formula>
    </cfRule>
  </conditionalFormatting>
  <conditionalFormatting sqref="D33:E36 D26:E30 D21:E23 D16:E18">
    <cfRule type="expression" dxfId="12" priority="1">
      <formula>$C16=""</formula>
    </cfRule>
  </conditionalFormatting>
  <pageMargins left="0.7" right="0.7" top="0.75" bottom="0.75" header="0.3" footer="0.3"/>
  <pageSetup paperSize="9" scale="91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showGridLines="0" zoomScaleNormal="100" workbookViewId="0">
      <selection activeCell="J7" sqref="J7"/>
    </sheetView>
  </sheetViews>
  <sheetFormatPr baseColWidth="10" defaultColWidth="11.44140625" defaultRowHeight="13.8" x14ac:dyDescent="0.3"/>
  <cols>
    <col min="1" max="1" width="5.6640625" style="4" customWidth="1"/>
    <col min="2" max="2" width="6.109375" style="11" customWidth="1"/>
    <col min="3" max="3" width="25.6640625" style="5" customWidth="1"/>
    <col min="4" max="4" width="11.109375" style="8" customWidth="1"/>
    <col min="5" max="5" width="19.5546875" style="5" customWidth="1"/>
    <col min="6" max="6" width="22.6640625" style="5" customWidth="1"/>
    <col min="7" max="8" width="8.6640625" style="8" customWidth="1"/>
    <col min="9" max="9" width="13.88671875" style="8" customWidth="1"/>
    <col min="10" max="10" width="13.88671875" style="11" customWidth="1"/>
    <col min="11" max="11" width="11.44140625" style="4" customWidth="1"/>
    <col min="12" max="16384" width="11.44140625" style="4"/>
  </cols>
  <sheetData>
    <row r="1" spans="1:12" s="103" customFormat="1" ht="18" x14ac:dyDescent="0.3">
      <c r="A1" s="114" t="s">
        <v>140</v>
      </c>
      <c r="B1" s="115"/>
      <c r="C1" s="116"/>
      <c r="D1" s="117"/>
      <c r="E1" s="116"/>
      <c r="F1" s="116"/>
      <c r="G1" s="117"/>
      <c r="H1" s="117"/>
      <c r="I1" s="117"/>
      <c r="J1" s="115"/>
    </row>
    <row r="2" spans="1:12" ht="6" customHeight="1" x14ac:dyDescent="0.3"/>
    <row r="3" spans="1:12" s="2" customFormat="1" ht="16.2" thickBot="1" x14ac:dyDescent="0.35">
      <c r="B3" s="107"/>
      <c r="D3" s="118" t="s">
        <v>49</v>
      </c>
      <c r="E3" s="378" t="str">
        <f>'Part Main Oeuvre du forfait'!E3</f>
        <v>Nom société soumissionnaire</v>
      </c>
      <c r="F3" s="379"/>
      <c r="G3" s="380"/>
      <c r="H3" s="7"/>
      <c r="I3" s="7"/>
      <c r="J3" s="10"/>
    </row>
    <row r="4" spans="1:12" s="1" customFormat="1" ht="14.4" thickBot="1" x14ac:dyDescent="0.35">
      <c r="B4" s="13"/>
      <c r="C4" s="6"/>
      <c r="D4" s="9"/>
      <c r="E4" s="106"/>
      <c r="F4" s="106"/>
      <c r="G4" s="9"/>
      <c r="H4" s="9"/>
      <c r="I4" s="9"/>
      <c r="J4" s="12"/>
    </row>
    <row r="5" spans="1:12" s="2" customFormat="1" ht="32.25" customHeight="1" thickBot="1" x14ac:dyDescent="0.35">
      <c r="B5" s="107"/>
      <c r="C5" s="3"/>
      <c r="D5" s="7"/>
      <c r="E5" s="108"/>
      <c r="F5" s="108"/>
      <c r="G5" s="7"/>
      <c r="H5" s="7"/>
      <c r="I5" s="119" t="s">
        <v>143</v>
      </c>
      <c r="J5" s="120" t="s">
        <v>4</v>
      </c>
    </row>
    <row r="6" spans="1:12" s="2" customFormat="1" ht="16.2" thickBot="1" x14ac:dyDescent="0.35">
      <c r="B6" s="107"/>
      <c r="C6" s="3"/>
      <c r="D6" s="7"/>
      <c r="E6" s="108"/>
      <c r="F6" s="109"/>
      <c r="G6" s="110"/>
      <c r="H6" s="113" t="s">
        <v>158</v>
      </c>
      <c r="I6" s="111">
        <f>I11+I14+I19+I22</f>
        <v>0</v>
      </c>
      <c r="J6" s="111">
        <f>I6*12</f>
        <v>0</v>
      </c>
    </row>
    <row r="7" spans="1:12" s="1" customFormat="1" x14ac:dyDescent="0.3">
      <c r="B7" s="13"/>
      <c r="C7" s="6"/>
      <c r="D7" s="9"/>
      <c r="E7" s="106"/>
      <c r="F7" s="106"/>
      <c r="G7" s="9"/>
      <c r="H7" s="9"/>
      <c r="I7" s="9"/>
      <c r="J7" s="12"/>
    </row>
    <row r="8" spans="1:12" s="23" customFormat="1" ht="14.4" thickBot="1" x14ac:dyDescent="0.35">
      <c r="A8" s="55"/>
      <c r="B8" s="27"/>
      <c r="C8" s="28"/>
      <c r="D8" s="29"/>
      <c r="E8" s="28"/>
      <c r="F8" s="28"/>
      <c r="G8" s="59" t="s">
        <v>60</v>
      </c>
      <c r="H8" s="29"/>
      <c r="I8" s="29"/>
      <c r="J8" s="27"/>
    </row>
    <row r="9" spans="1:12" s="84" customFormat="1" ht="33" customHeight="1" thickBot="1" x14ac:dyDescent="0.35">
      <c r="A9" s="122" t="s">
        <v>0</v>
      </c>
      <c r="B9" s="123" t="s">
        <v>34</v>
      </c>
      <c r="C9" s="124" t="s">
        <v>3</v>
      </c>
      <c r="D9" s="124" t="s">
        <v>16</v>
      </c>
      <c r="E9" s="124" t="s">
        <v>47</v>
      </c>
      <c r="F9" s="124" t="s">
        <v>42</v>
      </c>
      <c r="G9" s="124" t="s">
        <v>57</v>
      </c>
      <c r="H9" s="124" t="s">
        <v>58</v>
      </c>
      <c r="I9" s="124" t="s">
        <v>143</v>
      </c>
      <c r="J9" s="124" t="s">
        <v>4</v>
      </c>
    </row>
    <row r="10" spans="1:12" s="23" customFormat="1" ht="9" customHeight="1" thickBot="1" x14ac:dyDescent="0.35">
      <c r="A10" s="33"/>
      <c r="B10" s="34"/>
      <c r="C10" s="35"/>
      <c r="D10" s="36"/>
      <c r="E10" s="35"/>
      <c r="F10" s="35"/>
      <c r="G10" s="36"/>
      <c r="H10" s="36"/>
      <c r="I10" s="36"/>
      <c r="J10" s="34"/>
    </row>
    <row r="11" spans="1:12" s="1" customFormat="1" ht="15" customHeight="1" thickBot="1" x14ac:dyDescent="0.35">
      <c r="A11" s="150" t="s">
        <v>33</v>
      </c>
      <c r="B11" s="38"/>
      <c r="C11" s="39"/>
      <c r="D11" s="40"/>
      <c r="E11" s="39"/>
      <c r="F11" s="39"/>
      <c r="G11" s="40"/>
      <c r="H11" s="141" t="s">
        <v>115</v>
      </c>
      <c r="I11" s="215">
        <f>I12</f>
        <v>0</v>
      </c>
      <c r="J11" s="216">
        <f>J12</f>
        <v>0</v>
      </c>
    </row>
    <row r="12" spans="1:12" s="22" customFormat="1" ht="24.6" thickBot="1" x14ac:dyDescent="0.35">
      <c r="A12" s="144" t="s">
        <v>2</v>
      </c>
      <c r="B12" s="145" t="s">
        <v>38</v>
      </c>
      <c r="C12" s="146" t="s">
        <v>44</v>
      </c>
      <c r="D12" s="147" t="s">
        <v>25</v>
      </c>
      <c r="E12" s="148" t="s">
        <v>45</v>
      </c>
      <c r="F12" s="148" t="s">
        <v>46</v>
      </c>
      <c r="G12" s="56">
        <v>1</v>
      </c>
      <c r="H12" s="149"/>
      <c r="I12" s="217">
        <f>G12*H12</f>
        <v>0</v>
      </c>
      <c r="J12" s="218">
        <f>I12*12</f>
        <v>0</v>
      </c>
      <c r="L12" s="23"/>
    </row>
    <row r="13" spans="1:12" s="23" customFormat="1" ht="14.4" thickBot="1" x14ac:dyDescent="0.35">
      <c r="A13" s="55"/>
      <c r="B13" s="27"/>
      <c r="C13" s="28"/>
      <c r="D13" s="29"/>
      <c r="E13" s="28"/>
      <c r="F13" s="28"/>
      <c r="G13" s="60"/>
      <c r="H13" s="60"/>
      <c r="I13" s="219"/>
      <c r="J13" s="220"/>
    </row>
    <row r="14" spans="1:12" s="1" customFormat="1" ht="15" customHeight="1" thickBot="1" x14ac:dyDescent="0.35">
      <c r="A14" s="150" t="s">
        <v>50</v>
      </c>
      <c r="B14" s="38"/>
      <c r="C14" s="39"/>
      <c r="D14" s="40"/>
      <c r="E14" s="39"/>
      <c r="F14" s="39"/>
      <c r="G14" s="40"/>
      <c r="H14" s="141" t="s">
        <v>115</v>
      </c>
      <c r="I14" s="221">
        <f>SUM(I15:I17)</f>
        <v>0</v>
      </c>
      <c r="J14" s="222">
        <f>SUM(J15:J17)</f>
        <v>0</v>
      </c>
    </row>
    <row r="15" spans="1:12" s="16" customFormat="1" ht="42" customHeight="1" x14ac:dyDescent="0.3">
      <c r="A15" s="47" t="s">
        <v>2</v>
      </c>
      <c r="B15" s="48"/>
      <c r="C15" s="19" t="s">
        <v>67</v>
      </c>
      <c r="D15" s="14" t="s">
        <v>25</v>
      </c>
      <c r="E15" s="20" t="s">
        <v>52</v>
      </c>
      <c r="F15" s="14" t="s">
        <v>55</v>
      </c>
      <c r="G15" s="14">
        <v>10</v>
      </c>
      <c r="H15" s="57"/>
      <c r="I15" s="223">
        <f>G15*H15</f>
        <v>0</v>
      </c>
      <c r="J15" s="224">
        <f t="shared" ref="J15:J17" si="0">I15*12</f>
        <v>0</v>
      </c>
    </row>
    <row r="16" spans="1:12" s="16" customFormat="1" ht="24" x14ac:dyDescent="0.3">
      <c r="A16" s="45" t="s">
        <v>2</v>
      </c>
      <c r="B16" s="49"/>
      <c r="C16" s="21" t="s">
        <v>56</v>
      </c>
      <c r="D16" s="17" t="s">
        <v>51</v>
      </c>
      <c r="E16" s="21" t="s">
        <v>52</v>
      </c>
      <c r="F16" s="17" t="s">
        <v>53</v>
      </c>
      <c r="G16" s="17">
        <v>18</v>
      </c>
      <c r="H16" s="58"/>
      <c r="I16" s="225">
        <f>G16*H16</f>
        <v>0</v>
      </c>
      <c r="J16" s="226">
        <f t="shared" si="0"/>
        <v>0</v>
      </c>
    </row>
    <row r="17" spans="1:10" s="16" customFormat="1" ht="42" customHeight="1" thickBot="1" x14ac:dyDescent="0.35">
      <c r="A17" s="45" t="s">
        <v>14</v>
      </c>
      <c r="B17" s="49"/>
      <c r="C17" s="21" t="s">
        <v>67</v>
      </c>
      <c r="D17" s="17" t="s">
        <v>25</v>
      </c>
      <c r="E17" s="21" t="s">
        <v>52</v>
      </c>
      <c r="F17" s="17" t="s">
        <v>54</v>
      </c>
      <c r="G17" s="17">
        <v>1</v>
      </c>
      <c r="H17" s="58"/>
      <c r="I17" s="225">
        <f>G17*H17</f>
        <v>0</v>
      </c>
      <c r="J17" s="226">
        <f t="shared" si="0"/>
        <v>0</v>
      </c>
    </row>
    <row r="18" spans="1:10" ht="9.75" customHeight="1" thickBot="1" x14ac:dyDescent="0.35">
      <c r="A18" s="32"/>
      <c r="B18" s="31"/>
      <c r="C18" s="44"/>
      <c r="D18" s="30"/>
      <c r="E18" s="44"/>
      <c r="F18" s="30"/>
      <c r="G18" s="30"/>
      <c r="H18" s="30"/>
      <c r="I18" s="227"/>
      <c r="J18" s="228"/>
    </row>
    <row r="19" spans="1:10" s="1" customFormat="1" ht="15" customHeight="1" thickBot="1" x14ac:dyDescent="0.35">
      <c r="A19" s="150" t="s">
        <v>23</v>
      </c>
      <c r="B19" s="38"/>
      <c r="C19" s="39"/>
      <c r="D19" s="40"/>
      <c r="E19" s="39"/>
      <c r="F19" s="39"/>
      <c r="G19" s="40"/>
      <c r="H19" s="141" t="s">
        <v>115</v>
      </c>
      <c r="I19" s="229">
        <f>I20</f>
        <v>0</v>
      </c>
      <c r="J19" s="230">
        <f>J20</f>
        <v>0</v>
      </c>
    </row>
    <row r="20" spans="1:10" s="16" customFormat="1" ht="24.6" thickBot="1" x14ac:dyDescent="0.35">
      <c r="A20" s="47" t="s">
        <v>2</v>
      </c>
      <c r="B20" s="15" t="s">
        <v>20</v>
      </c>
      <c r="C20" s="19" t="s">
        <v>24</v>
      </c>
      <c r="D20" s="14" t="s">
        <v>25</v>
      </c>
      <c r="E20" s="19" t="s">
        <v>52</v>
      </c>
      <c r="F20" s="14" t="s">
        <v>26</v>
      </c>
      <c r="G20" s="14">
        <v>1</v>
      </c>
      <c r="H20" s="57"/>
      <c r="I20" s="223">
        <f>G20*H20</f>
        <v>0</v>
      </c>
      <c r="J20" s="224">
        <f>I20*12</f>
        <v>0</v>
      </c>
    </row>
    <row r="21" spans="1:10" ht="14.4" thickBot="1" x14ac:dyDescent="0.35">
      <c r="A21" s="75"/>
      <c r="B21" s="76"/>
      <c r="C21" s="77"/>
      <c r="D21" s="78"/>
      <c r="E21" s="77"/>
      <c r="F21" s="78"/>
      <c r="G21" s="78"/>
      <c r="H21" s="78"/>
      <c r="I21" s="231"/>
      <c r="J21" s="232"/>
    </row>
    <row r="22" spans="1:10" s="1" customFormat="1" ht="15" customHeight="1" thickBot="1" x14ac:dyDescent="0.35">
      <c r="A22" s="150" t="s">
        <v>136</v>
      </c>
      <c r="B22" s="38"/>
      <c r="C22" s="39"/>
      <c r="D22" s="40"/>
      <c r="E22" s="39"/>
      <c r="F22" s="39"/>
      <c r="G22" s="40"/>
      <c r="H22" s="141" t="s">
        <v>115</v>
      </c>
      <c r="I22" s="229">
        <f>SUM(I23:I26)</f>
        <v>0</v>
      </c>
      <c r="J22" s="230">
        <f>I22*12</f>
        <v>0</v>
      </c>
    </row>
    <row r="23" spans="1:10" s="16" customFormat="1" ht="12" x14ac:dyDescent="0.3">
      <c r="A23" s="47" t="s">
        <v>2</v>
      </c>
      <c r="B23" s="15"/>
      <c r="C23" s="19" t="s">
        <v>159</v>
      </c>
      <c r="D23" s="14" t="s">
        <v>25</v>
      </c>
      <c r="E23" s="19" t="s">
        <v>137</v>
      </c>
      <c r="F23" s="14" t="s">
        <v>138</v>
      </c>
      <c r="G23" s="14">
        <v>2</v>
      </c>
      <c r="H23" s="57"/>
      <c r="I23" s="223">
        <f>G23*H23</f>
        <v>0</v>
      </c>
      <c r="J23" s="224">
        <f>I23*12</f>
        <v>0</v>
      </c>
    </row>
    <row r="24" spans="1:10" s="16" customFormat="1" ht="12" x14ac:dyDescent="0.3">
      <c r="A24" s="47" t="s">
        <v>2</v>
      </c>
      <c r="B24" s="15"/>
      <c r="C24" s="19" t="s">
        <v>160</v>
      </c>
      <c r="D24" s="14" t="s">
        <v>25</v>
      </c>
      <c r="E24" s="19" t="s">
        <v>137</v>
      </c>
      <c r="F24" s="14" t="s">
        <v>138</v>
      </c>
      <c r="G24" s="14">
        <v>2</v>
      </c>
      <c r="H24" s="57"/>
      <c r="I24" s="223">
        <f>G24*H24</f>
        <v>0</v>
      </c>
      <c r="J24" s="224">
        <f>I24*12</f>
        <v>0</v>
      </c>
    </row>
    <row r="25" spans="1:10" s="16" customFormat="1" ht="12" x14ac:dyDescent="0.3">
      <c r="A25" s="47" t="s">
        <v>2</v>
      </c>
      <c r="B25" s="15"/>
      <c r="C25" s="19" t="s">
        <v>161</v>
      </c>
      <c r="D25" s="14" t="s">
        <v>25</v>
      </c>
      <c r="E25" s="19" t="s">
        <v>137</v>
      </c>
      <c r="F25" s="14" t="s">
        <v>138</v>
      </c>
      <c r="G25" s="14">
        <v>2</v>
      </c>
      <c r="H25" s="57"/>
      <c r="I25" s="223">
        <f>G25*H25</f>
        <v>0</v>
      </c>
      <c r="J25" s="224">
        <f>I25*12</f>
        <v>0</v>
      </c>
    </row>
    <row r="26" spans="1:10" s="16" customFormat="1" ht="12.6" thickBot="1" x14ac:dyDescent="0.35">
      <c r="A26" s="51" t="s">
        <v>2</v>
      </c>
      <c r="B26" s="52"/>
      <c r="C26" s="53" t="s">
        <v>162</v>
      </c>
      <c r="D26" s="54" t="s">
        <v>25</v>
      </c>
      <c r="E26" s="53" t="s">
        <v>137</v>
      </c>
      <c r="F26" s="54" t="s">
        <v>138</v>
      </c>
      <c r="G26" s="54">
        <v>2</v>
      </c>
      <c r="H26" s="190"/>
      <c r="I26" s="233">
        <f>G26*H26</f>
        <v>0</v>
      </c>
      <c r="J26" s="234">
        <f>I26*12</f>
        <v>0</v>
      </c>
    </row>
    <row r="27" spans="1:10" s="248" customFormat="1" ht="10.199999999999999" x14ac:dyDescent="0.3">
      <c r="B27" s="249"/>
      <c r="C27" s="248" t="s">
        <v>163</v>
      </c>
      <c r="D27" s="250"/>
      <c r="E27" s="251"/>
      <c r="F27" s="251"/>
      <c r="G27" s="250"/>
      <c r="H27" s="250"/>
      <c r="I27" s="250"/>
      <c r="J27" s="249"/>
    </row>
  </sheetData>
  <mergeCells count="1">
    <mergeCell ref="E3:G3"/>
  </mergeCells>
  <pageMargins left="0.70866141732283472" right="0.70866141732283472" top="0.74803149606299213" bottom="0.74803149606299213" header="0.31496062992125984" footer="0.31496062992125984"/>
  <pageSetup paperSize="9" scale="87" orientation="landscape" verticalDpi="300" r:id="rId1"/>
  <headerFooter>
    <oddFooter>&amp;C&amp;9&amp;Z&amp;F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"/>
  <sheetViews>
    <sheetView showGridLines="0" zoomScaleNormal="100" workbookViewId="0">
      <selection activeCell="J12" sqref="J12"/>
    </sheetView>
  </sheetViews>
  <sheetFormatPr baseColWidth="10" defaultColWidth="11.44140625" defaultRowHeight="13.8" x14ac:dyDescent="0.3"/>
  <cols>
    <col min="1" max="1" width="5.6640625" style="4" customWidth="1"/>
    <col min="2" max="2" width="6.109375" style="11" customWidth="1"/>
    <col min="3" max="3" width="25.6640625" style="5" customWidth="1"/>
    <col min="4" max="4" width="11.109375" style="8" customWidth="1"/>
    <col min="5" max="5" width="19.5546875" style="5" customWidth="1"/>
    <col min="6" max="6" width="22.6640625" style="5" customWidth="1"/>
    <col min="7" max="8" width="8.6640625" style="8" customWidth="1"/>
    <col min="9" max="9" width="13.88671875" style="8" customWidth="1"/>
    <col min="10" max="10" width="13.88671875" style="11" customWidth="1"/>
    <col min="11" max="11" width="11.44140625" style="4" customWidth="1"/>
    <col min="12" max="16384" width="11.44140625" style="4"/>
  </cols>
  <sheetData>
    <row r="1" spans="1:15" s="103" customFormat="1" ht="18" x14ac:dyDescent="0.3">
      <c r="A1" s="114" t="s">
        <v>200</v>
      </c>
      <c r="B1" s="115"/>
      <c r="C1" s="116"/>
      <c r="D1" s="117"/>
      <c r="E1" s="116"/>
      <c r="F1" s="116"/>
      <c r="G1" s="117"/>
      <c r="H1" s="117"/>
      <c r="I1" s="117"/>
      <c r="J1" s="115"/>
    </row>
    <row r="2" spans="1:15" ht="6" customHeight="1" x14ac:dyDescent="0.3"/>
    <row r="3" spans="1:15" s="2" customFormat="1" ht="16.2" thickBot="1" x14ac:dyDescent="0.35">
      <c r="B3" s="107"/>
      <c r="D3" s="118" t="s">
        <v>49</v>
      </c>
      <c r="E3" s="378" t="str">
        <f>'Part Main Oeuvre du forfait'!E3</f>
        <v>Nom société soumissionnaire</v>
      </c>
      <c r="F3" s="379"/>
      <c r="G3" s="380"/>
      <c r="H3" s="7"/>
      <c r="I3" s="7"/>
      <c r="J3" s="10"/>
    </row>
    <row r="4" spans="1:15" s="1" customFormat="1" ht="14.4" thickBot="1" x14ac:dyDescent="0.35">
      <c r="B4" s="13"/>
      <c r="C4" s="6"/>
      <c r="D4" s="9"/>
      <c r="E4" s="106"/>
      <c r="F4" s="106"/>
      <c r="G4" s="9"/>
      <c r="H4" s="9"/>
      <c r="I4" s="9"/>
      <c r="J4" s="12"/>
    </row>
    <row r="5" spans="1:15" s="2" customFormat="1" ht="32.25" customHeight="1" thickBot="1" x14ac:dyDescent="0.35">
      <c r="B5" s="107"/>
      <c r="C5" s="3"/>
      <c r="D5" s="7"/>
      <c r="E5" s="108"/>
      <c r="F5" s="108"/>
      <c r="G5" s="7"/>
      <c r="H5" s="7"/>
      <c r="I5" s="119" t="s">
        <v>143</v>
      </c>
      <c r="J5" s="120" t="s">
        <v>4</v>
      </c>
    </row>
    <row r="6" spans="1:15" s="2" customFormat="1" ht="16.2" thickBot="1" x14ac:dyDescent="0.35">
      <c r="B6" s="107"/>
      <c r="C6" s="3"/>
      <c r="D6" s="7"/>
      <c r="E6" s="108"/>
      <c r="F6" s="109"/>
      <c r="G6" s="110"/>
      <c r="H6" s="113" t="s">
        <v>201</v>
      </c>
      <c r="I6" s="111">
        <f>N12</f>
        <v>0</v>
      </c>
      <c r="J6" s="111">
        <f>I6*12</f>
        <v>0</v>
      </c>
    </row>
    <row r="7" spans="1:15" s="1" customFormat="1" x14ac:dyDescent="0.3">
      <c r="B7" s="13"/>
      <c r="C7" s="6"/>
      <c r="D7" s="9"/>
      <c r="E7" s="106"/>
      <c r="F7" s="106"/>
      <c r="G7" s="9"/>
      <c r="H7" s="9"/>
      <c r="I7" s="9"/>
      <c r="J7" s="12"/>
    </row>
    <row r="8" spans="1:15" s="23" customFormat="1" ht="14.4" thickBot="1" x14ac:dyDescent="0.35">
      <c r="A8" s="55"/>
      <c r="B8" s="27"/>
      <c r="C8" s="28"/>
      <c r="D8" s="29"/>
      <c r="E8" s="28"/>
      <c r="F8" s="28"/>
      <c r="G8" s="59"/>
      <c r="H8" s="29"/>
      <c r="I8" s="29"/>
      <c r="J8" s="27"/>
    </row>
    <row r="9" spans="1:15" s="84" customFormat="1" ht="48" customHeight="1" thickBot="1" x14ac:dyDescent="0.35">
      <c r="A9" s="122" t="s">
        <v>0</v>
      </c>
      <c r="B9" s="123" t="s">
        <v>34</v>
      </c>
      <c r="C9" s="124" t="s">
        <v>209</v>
      </c>
      <c r="D9" s="124" t="s">
        <v>16</v>
      </c>
      <c r="E9" s="124" t="s">
        <v>47</v>
      </c>
      <c r="F9" s="124" t="s">
        <v>42</v>
      </c>
      <c r="G9" s="124" t="s">
        <v>187</v>
      </c>
      <c r="H9" s="124" t="s">
        <v>188</v>
      </c>
      <c r="I9" s="124" t="s">
        <v>189</v>
      </c>
      <c r="J9" s="124" t="s">
        <v>208</v>
      </c>
      <c r="K9" s="124" t="s">
        <v>184</v>
      </c>
      <c r="L9" s="124" t="s">
        <v>185</v>
      </c>
      <c r="M9" s="124" t="s">
        <v>186</v>
      </c>
      <c r="N9" s="124" t="s">
        <v>142</v>
      </c>
      <c r="O9" s="124" t="s">
        <v>4</v>
      </c>
    </row>
    <row r="10" spans="1:15" s="23" customFormat="1" ht="9" customHeight="1" thickBot="1" x14ac:dyDescent="0.35">
      <c r="A10" s="33"/>
      <c r="B10" s="34"/>
      <c r="C10" s="35"/>
      <c r="D10" s="36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</row>
    <row r="11" spans="1:15" s="1" customFormat="1" ht="15" customHeight="1" x14ac:dyDescent="0.3">
      <c r="A11" s="322" t="s">
        <v>202</v>
      </c>
      <c r="B11" s="323"/>
      <c r="C11" s="324"/>
      <c r="D11" s="325"/>
      <c r="E11" s="324"/>
      <c r="F11" s="324"/>
      <c r="G11" s="324"/>
      <c r="H11" s="324"/>
      <c r="I11" s="324"/>
      <c r="J11" s="324"/>
      <c r="K11" s="324"/>
      <c r="L11" s="324"/>
      <c r="M11" s="324"/>
      <c r="N11" s="324"/>
      <c r="O11" s="324"/>
    </row>
    <row r="12" spans="1:15" s="16" customFormat="1" ht="30" customHeight="1" x14ac:dyDescent="0.3">
      <c r="A12" s="360" t="s">
        <v>203</v>
      </c>
      <c r="B12" s="361"/>
      <c r="C12" s="360" t="s">
        <v>178</v>
      </c>
      <c r="D12" s="326" t="s">
        <v>204</v>
      </c>
      <c r="E12" s="362" t="s">
        <v>205</v>
      </c>
      <c r="F12" s="362" t="s">
        <v>207</v>
      </c>
      <c r="G12" s="326"/>
      <c r="H12" s="327"/>
      <c r="I12" s="327"/>
      <c r="J12" s="309">
        <f>G12+H12+I12</f>
        <v>0</v>
      </c>
      <c r="K12" s="308">
        <f>'Part Main Oeuvre du forfait'!K7</f>
        <v>0</v>
      </c>
      <c r="L12" s="308">
        <f>'Part Main Oeuvre du forfait'!L7</f>
        <v>0</v>
      </c>
      <c r="M12" s="308">
        <f>'Part Main Oeuvre du forfait'!M7</f>
        <v>0</v>
      </c>
      <c r="N12" s="318">
        <f>G12*K12+H12*L12+I12*M12</f>
        <v>0</v>
      </c>
      <c r="O12" s="319">
        <f>N12*12</f>
        <v>0</v>
      </c>
    </row>
    <row r="13" spans="1:15" s="23" customFormat="1" x14ac:dyDescent="0.3">
      <c r="A13" s="55"/>
      <c r="B13" s="27"/>
      <c r="C13" s="28"/>
      <c r="D13" s="29"/>
      <c r="E13" s="28"/>
      <c r="F13" s="28"/>
      <c r="G13" s="60"/>
      <c r="H13" s="60"/>
      <c r="I13" s="219"/>
      <c r="J13" s="220"/>
    </row>
  </sheetData>
  <mergeCells count="1">
    <mergeCell ref="E3:G3"/>
  </mergeCells>
  <pageMargins left="0.70866141732283472" right="0.70866141732283472" top="0.74803149606299213" bottom="0.74803149606299213" header="0.31496062992125984" footer="0.31496062992125984"/>
  <pageSetup paperSize="9" scale="87" orientation="landscape" verticalDpi="300" r:id="rId1"/>
  <headerFooter>
    <oddFooter>&amp;C&amp;9&amp;Z&amp;F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showGridLines="0" zoomScale="90" zoomScaleNormal="90" workbookViewId="0">
      <selection activeCell="J8" sqref="J8"/>
    </sheetView>
  </sheetViews>
  <sheetFormatPr baseColWidth="10" defaultColWidth="11.44140625" defaultRowHeight="13.8" x14ac:dyDescent="0.3"/>
  <cols>
    <col min="1" max="1" width="5.6640625" style="4" customWidth="1"/>
    <col min="2" max="2" width="6.109375" style="11" customWidth="1"/>
    <col min="3" max="3" width="24.6640625" style="5" customWidth="1"/>
    <col min="4" max="4" width="11.44140625" style="8" customWidth="1"/>
    <col min="5" max="5" width="19.5546875" style="5" customWidth="1"/>
    <col min="6" max="6" width="22.88671875" style="5" customWidth="1"/>
    <col min="7" max="8" width="9.6640625" style="8" customWidth="1"/>
    <col min="9" max="9" width="10.6640625" style="8" bestFit="1" customWidth="1"/>
    <col min="10" max="10" width="10.5546875" style="8" customWidth="1"/>
    <col min="11" max="11" width="9.6640625" style="11" customWidth="1"/>
    <col min="12" max="16384" width="11.44140625" style="4"/>
  </cols>
  <sheetData>
    <row r="1" spans="1:13" s="103" customFormat="1" ht="18" x14ac:dyDescent="0.3">
      <c r="A1" s="114" t="s">
        <v>21</v>
      </c>
      <c r="B1" s="115"/>
      <c r="C1" s="116"/>
      <c r="D1" s="117"/>
      <c r="E1" s="116"/>
      <c r="F1" s="116"/>
      <c r="G1" s="117"/>
      <c r="H1" s="117"/>
      <c r="I1" s="117"/>
      <c r="J1" s="115"/>
    </row>
    <row r="2" spans="1:13" s="158" customFormat="1" ht="10.199999999999999" x14ac:dyDescent="0.3">
      <c r="B2" s="242"/>
      <c r="C2" s="243"/>
      <c r="D2" s="244"/>
      <c r="E2" s="243"/>
      <c r="F2" s="243"/>
      <c r="G2" s="244"/>
      <c r="H2" s="244"/>
      <c r="I2" s="244"/>
      <c r="J2" s="242"/>
    </row>
    <row r="3" spans="1:13" s="181" customFormat="1" ht="54" customHeight="1" thickBot="1" x14ac:dyDescent="0.35">
      <c r="A3" s="384" t="s">
        <v>173</v>
      </c>
      <c r="B3" s="385"/>
      <c r="C3" s="385"/>
      <c r="D3" s="385"/>
      <c r="E3" s="385"/>
      <c r="F3" s="385"/>
      <c r="G3" s="385"/>
      <c r="H3" s="385"/>
      <c r="I3" s="385"/>
      <c r="J3" s="385"/>
      <c r="K3" s="386"/>
    </row>
    <row r="4" spans="1:13" x14ac:dyDescent="0.3">
      <c r="J4" s="11"/>
      <c r="K4" s="4"/>
    </row>
    <row r="5" spans="1:13" s="2" customFormat="1" ht="16.2" thickBot="1" x14ac:dyDescent="0.35">
      <c r="B5" s="107"/>
      <c r="D5" s="118" t="s">
        <v>49</v>
      </c>
      <c r="E5" s="378" t="str">
        <f>'Part Main Oeuvre du forfait'!E3</f>
        <v>Nom société soumissionnaire</v>
      </c>
      <c r="F5" s="379"/>
      <c r="G5" s="380"/>
      <c r="H5" s="7"/>
      <c r="I5" s="7"/>
      <c r="J5" s="10"/>
    </row>
    <row r="6" spans="1:13" s="1" customFormat="1" ht="8.1" customHeight="1" thickBot="1" x14ac:dyDescent="0.35">
      <c r="B6" s="13"/>
      <c r="C6" s="6"/>
      <c r="D6" s="9"/>
      <c r="E6" s="106"/>
      <c r="F6" s="106"/>
      <c r="G6" s="9"/>
      <c r="H6" s="9"/>
      <c r="I6" s="9"/>
      <c r="J6" s="12"/>
    </row>
    <row r="7" spans="1:13" s="2" customFormat="1" ht="31.8" thickBot="1" x14ac:dyDescent="0.35">
      <c r="B7" s="107"/>
      <c r="C7" s="3"/>
      <c r="D7" s="7"/>
      <c r="E7" s="108"/>
      <c r="F7" s="108"/>
      <c r="G7" s="7"/>
      <c r="H7" s="7"/>
      <c r="I7" s="119" t="s">
        <v>143</v>
      </c>
      <c r="J7" s="120" t="s">
        <v>4</v>
      </c>
      <c r="K7" s="121"/>
    </row>
    <row r="8" spans="1:13" s="2" customFormat="1" ht="16.2" thickBot="1" x14ac:dyDescent="0.35">
      <c r="B8" s="107"/>
      <c r="C8" s="3"/>
      <c r="D8" s="7"/>
      <c r="E8" s="108"/>
      <c r="F8" s="109"/>
      <c r="G8" s="110"/>
      <c r="H8" s="113" t="s">
        <v>156</v>
      </c>
      <c r="I8" s="245">
        <f>I13+I17</f>
        <v>0</v>
      </c>
      <c r="J8" s="245">
        <f>J13+J17</f>
        <v>0</v>
      </c>
      <c r="K8" s="112"/>
    </row>
    <row r="9" spans="1:13" s="1" customFormat="1" ht="8.1" customHeight="1" x14ac:dyDescent="0.3">
      <c r="B9" s="13"/>
      <c r="C9" s="6"/>
      <c r="D9" s="9"/>
      <c r="E9" s="106"/>
      <c r="F9" s="106"/>
      <c r="G9" s="9"/>
      <c r="H9" s="9"/>
      <c r="I9" s="9"/>
      <c r="J9" s="12"/>
    </row>
    <row r="10" spans="1:13" s="23" customFormat="1" ht="14.4" thickBot="1" x14ac:dyDescent="0.35">
      <c r="A10" s="55"/>
      <c r="B10" s="27"/>
      <c r="C10" s="28"/>
      <c r="D10" s="29"/>
      <c r="E10" s="28"/>
      <c r="F10" s="28"/>
      <c r="G10" s="59" t="s">
        <v>60</v>
      </c>
      <c r="H10" s="29"/>
      <c r="I10" s="29"/>
      <c r="J10" s="27"/>
      <c r="K10" s="55"/>
    </row>
    <row r="11" spans="1:13" s="84" customFormat="1" ht="33" customHeight="1" thickBot="1" x14ac:dyDescent="0.35">
      <c r="A11" s="122" t="s">
        <v>0</v>
      </c>
      <c r="B11" s="123" t="s">
        <v>34</v>
      </c>
      <c r="C11" s="124" t="s">
        <v>3</v>
      </c>
      <c r="D11" s="124" t="s">
        <v>16</v>
      </c>
      <c r="E11" s="124" t="s">
        <v>47</v>
      </c>
      <c r="F11" s="124" t="s">
        <v>42</v>
      </c>
      <c r="G11" s="124" t="s">
        <v>57</v>
      </c>
      <c r="H11" s="124" t="s">
        <v>153</v>
      </c>
      <c r="I11" s="124" t="s">
        <v>59</v>
      </c>
      <c r="J11" s="124" t="s">
        <v>4</v>
      </c>
      <c r="K11" s="125"/>
    </row>
    <row r="12" spans="1:13" s="23" customFormat="1" ht="9" customHeight="1" thickBot="1" x14ac:dyDescent="0.35">
      <c r="A12" s="33"/>
      <c r="B12" s="34"/>
      <c r="C12" s="35"/>
      <c r="D12" s="36"/>
      <c r="E12" s="35"/>
      <c r="F12" s="35"/>
      <c r="G12" s="36"/>
      <c r="H12" s="36"/>
      <c r="I12" s="36"/>
      <c r="J12" s="34"/>
      <c r="K12" s="33"/>
    </row>
    <row r="13" spans="1:13" s="1" customFormat="1" ht="15" customHeight="1" thickBot="1" x14ac:dyDescent="0.35">
      <c r="A13" s="37" t="s">
        <v>33</v>
      </c>
      <c r="B13" s="38"/>
      <c r="C13" s="39"/>
      <c r="D13" s="40"/>
      <c r="E13" s="39"/>
      <c r="F13" s="39"/>
      <c r="G13" s="40"/>
      <c r="H13" s="141" t="s">
        <v>115</v>
      </c>
      <c r="I13" s="154">
        <f>SUM(I14:I15)</f>
        <v>0</v>
      </c>
      <c r="J13" s="155">
        <f>SUM(J14:J15)</f>
        <v>0</v>
      </c>
      <c r="K13" s="41"/>
    </row>
    <row r="14" spans="1:13" s="22" customFormat="1" ht="24" x14ac:dyDescent="0.3">
      <c r="A14" s="42" t="s">
        <v>2</v>
      </c>
      <c r="B14" s="26" t="s">
        <v>35</v>
      </c>
      <c r="C14" s="24" t="s">
        <v>36</v>
      </c>
      <c r="D14" s="66" t="s">
        <v>21</v>
      </c>
      <c r="E14" s="25" t="s">
        <v>45</v>
      </c>
      <c r="F14" s="25" t="s">
        <v>151</v>
      </c>
      <c r="G14" s="66">
        <v>10</v>
      </c>
      <c r="H14" s="261"/>
      <c r="I14" s="205">
        <f>G14*H14</f>
        <v>0</v>
      </c>
      <c r="J14" s="206">
        <f>I14*12</f>
        <v>0</v>
      </c>
      <c r="K14" s="69"/>
      <c r="M14" s="23"/>
    </row>
    <row r="15" spans="1:13" s="22" customFormat="1" ht="24.6" thickBot="1" x14ac:dyDescent="0.35">
      <c r="A15" s="136" t="s">
        <v>14</v>
      </c>
      <c r="B15" s="151" t="s">
        <v>35</v>
      </c>
      <c r="C15" s="152" t="s">
        <v>36</v>
      </c>
      <c r="D15" s="139" t="s">
        <v>21</v>
      </c>
      <c r="E15" s="152" t="s">
        <v>45</v>
      </c>
      <c r="F15" s="153" t="s">
        <v>152</v>
      </c>
      <c r="G15" s="139">
        <v>6</v>
      </c>
      <c r="H15" s="262"/>
      <c r="I15" s="207">
        <f>G15*H15</f>
        <v>0</v>
      </c>
      <c r="J15" s="208">
        <f>I15*12</f>
        <v>0</v>
      </c>
      <c r="K15" s="140"/>
      <c r="M15" s="23"/>
    </row>
    <row r="16" spans="1:13" s="23" customFormat="1" ht="14.4" thickBot="1" x14ac:dyDescent="0.35">
      <c r="A16" s="55"/>
      <c r="B16" s="27"/>
      <c r="C16" s="28"/>
      <c r="D16" s="29"/>
      <c r="E16" s="28"/>
      <c r="F16" s="28"/>
      <c r="G16" s="60"/>
      <c r="H16" s="74"/>
      <c r="I16" s="209"/>
      <c r="J16" s="210"/>
      <c r="K16" s="62"/>
    </row>
    <row r="17" spans="1:11" s="1" customFormat="1" ht="15" customHeight="1" thickBot="1" x14ac:dyDescent="0.35">
      <c r="A17" s="37" t="s">
        <v>63</v>
      </c>
      <c r="B17" s="38"/>
      <c r="C17" s="39"/>
      <c r="D17" s="40"/>
      <c r="E17" s="39"/>
      <c r="F17" s="39"/>
      <c r="G17" s="40"/>
      <c r="H17" s="141" t="s">
        <v>115</v>
      </c>
      <c r="I17" s="211">
        <f>SUM(I18:I19)</f>
        <v>0</v>
      </c>
      <c r="J17" s="212">
        <f>SUM(J18:J19)</f>
        <v>0</v>
      </c>
      <c r="K17" s="41"/>
    </row>
    <row r="18" spans="1:11" s="16" customFormat="1" ht="24" x14ac:dyDescent="0.3">
      <c r="A18" s="65" t="s">
        <v>2</v>
      </c>
      <c r="B18" s="105" t="s">
        <v>99</v>
      </c>
      <c r="C18" s="67" t="s">
        <v>150</v>
      </c>
      <c r="D18" s="66" t="s">
        <v>21</v>
      </c>
      <c r="E18" s="68" t="s">
        <v>45</v>
      </c>
      <c r="F18" s="246" t="s">
        <v>154</v>
      </c>
      <c r="G18" s="66">
        <v>270</v>
      </c>
      <c r="H18" s="263"/>
      <c r="I18" s="205">
        <f>G18*H18</f>
        <v>0</v>
      </c>
      <c r="J18" s="206">
        <f>I18*12</f>
        <v>0</v>
      </c>
      <c r="K18" s="69"/>
    </row>
    <row r="19" spans="1:11" s="16" customFormat="1" ht="24.6" thickBot="1" x14ac:dyDescent="0.35">
      <c r="A19" s="45" t="s">
        <v>14</v>
      </c>
      <c r="B19" s="49" t="s">
        <v>99</v>
      </c>
      <c r="C19" s="21" t="s">
        <v>150</v>
      </c>
      <c r="D19" s="17" t="s">
        <v>21</v>
      </c>
      <c r="E19" s="21" t="s">
        <v>45</v>
      </c>
      <c r="F19" s="247" t="s">
        <v>155</v>
      </c>
      <c r="G19" s="17">
        <v>90</v>
      </c>
      <c r="H19" s="264"/>
      <c r="I19" s="213">
        <f>G19*H19</f>
        <v>0</v>
      </c>
      <c r="J19" s="214">
        <f>I19*12</f>
        <v>0</v>
      </c>
      <c r="K19" s="50"/>
    </row>
    <row r="20" spans="1:11" ht="9.75" customHeight="1" x14ac:dyDescent="0.3">
      <c r="A20" s="75"/>
      <c r="B20" s="76"/>
      <c r="C20" s="77"/>
      <c r="D20" s="78"/>
      <c r="E20" s="77"/>
      <c r="F20" s="78"/>
      <c r="G20" s="78"/>
      <c r="H20" s="79"/>
      <c r="I20" s="79"/>
      <c r="J20" s="80"/>
      <c r="K20" s="75"/>
    </row>
    <row r="21" spans="1:11" s="62" customFormat="1" x14ac:dyDescent="0.3">
      <c r="B21" s="61"/>
      <c r="C21" s="81"/>
      <c r="D21" s="60"/>
      <c r="E21" s="81"/>
      <c r="F21" s="81"/>
      <c r="G21" s="60"/>
      <c r="H21" s="60"/>
      <c r="I21" s="60"/>
      <c r="J21" s="61"/>
    </row>
    <row r="22" spans="1:11" x14ac:dyDescent="0.3">
      <c r="J22" s="11"/>
      <c r="K22" s="4"/>
    </row>
  </sheetData>
  <mergeCells count="2">
    <mergeCell ref="E5:G5"/>
    <mergeCell ref="A3:K3"/>
  </mergeCells>
  <printOptions horizontalCentered="1"/>
  <pageMargins left="0.39370078740157483" right="0.39370078740157483" top="0.59055118110236227" bottom="0.59055118110236227" header="0.31496062992125984" footer="0.31496062992125984"/>
  <pageSetup paperSize="9" orientation="landscape" verticalDpi="300" r:id="rId1"/>
  <headerFooter>
    <oddFooter>&amp;C&amp;9&amp;Z&amp;F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4"/>
  <sheetViews>
    <sheetView showGridLines="0" zoomScale="130" zoomScaleNormal="130" zoomScaleSheetLayoutView="70" workbookViewId="0">
      <selection activeCell="N9" sqref="N9"/>
    </sheetView>
  </sheetViews>
  <sheetFormatPr baseColWidth="10" defaultRowHeight="14.4" x14ac:dyDescent="0.3"/>
  <cols>
    <col min="1" max="1" width="2.5546875" customWidth="1"/>
    <col min="2" max="2" width="3.6640625" customWidth="1"/>
    <col min="3" max="3" width="13.6640625" customWidth="1"/>
    <col min="4" max="4" width="15.88671875" style="290" customWidth="1"/>
    <col min="5" max="6" width="13.6640625" style="290" customWidth="1"/>
    <col min="7" max="7" width="13.109375" customWidth="1"/>
    <col min="8" max="9" width="14.88671875" customWidth="1"/>
    <col min="10" max="10" width="16.5546875" bestFit="1" customWidth="1"/>
    <col min="11" max="13" width="14.88671875" customWidth="1"/>
  </cols>
  <sheetData>
    <row r="1" spans="2:14" s="103" customFormat="1" ht="18" x14ac:dyDescent="0.3">
      <c r="B1" s="114" t="s">
        <v>139</v>
      </c>
      <c r="D1" s="117"/>
      <c r="E1" s="116"/>
      <c r="F1" s="117"/>
      <c r="G1" s="117"/>
      <c r="H1" s="117"/>
      <c r="I1" s="115"/>
      <c r="J1" s="115"/>
      <c r="K1" s="115"/>
      <c r="L1" s="115"/>
    </row>
    <row r="2" spans="2:14" s="4" customFormat="1" ht="13.8" x14ac:dyDescent="0.3">
      <c r="B2" s="11"/>
      <c r="C2" s="5"/>
      <c r="D2" s="8"/>
      <c r="E2" s="5"/>
      <c r="F2" s="8"/>
      <c r="G2" s="8"/>
      <c r="H2" s="8"/>
      <c r="I2" s="11"/>
      <c r="J2" s="11"/>
      <c r="K2" s="11"/>
      <c r="L2" s="11"/>
    </row>
    <row r="3" spans="2:14" s="2" customFormat="1" ht="16.2" thickBot="1" x14ac:dyDescent="0.35">
      <c r="B3" s="107"/>
      <c r="C3" s="181" t="s">
        <v>49</v>
      </c>
      <c r="E3" s="387" t="str">
        <f>'Part Main Oeuvre du forfait'!E3</f>
        <v>Nom société soumissionnaire</v>
      </c>
      <c r="F3" s="388"/>
      <c r="G3" s="389"/>
      <c r="H3" s="7"/>
      <c r="I3" s="10"/>
      <c r="J3" s="10"/>
      <c r="K3" s="10"/>
      <c r="L3" s="10"/>
    </row>
    <row r="4" spans="2:14" s="1" customFormat="1" ht="18" customHeight="1" thickBot="1" x14ac:dyDescent="0.35">
      <c r="B4" s="13"/>
      <c r="C4" s="6"/>
      <c r="D4" s="9"/>
      <c r="E4" s="106"/>
      <c r="F4" s="9"/>
      <c r="G4" s="9"/>
      <c r="H4" s="9"/>
      <c r="I4" s="12"/>
      <c r="J4" s="12"/>
      <c r="K4" s="12"/>
      <c r="L4" s="12"/>
    </row>
    <row r="5" spans="2:14" s="1" customFormat="1" ht="34.5" customHeight="1" thickBot="1" x14ac:dyDescent="0.35">
      <c r="B5" s="13"/>
      <c r="C5" s="291"/>
      <c r="D5" s="292"/>
      <c r="E5" s="293"/>
      <c r="F5" s="292"/>
      <c r="G5" s="294"/>
      <c r="H5" s="135" t="s">
        <v>143</v>
      </c>
      <c r="I5" s="157" t="s">
        <v>4</v>
      </c>
      <c r="J5" s="157" t="s">
        <v>176</v>
      </c>
      <c r="K5" s="157" t="s">
        <v>174</v>
      </c>
      <c r="L5" s="157" t="s">
        <v>175</v>
      </c>
      <c r="M5" s="156" t="s">
        <v>114</v>
      </c>
    </row>
    <row r="6" spans="2:14" s="2" customFormat="1" ht="26.25" customHeight="1" x14ac:dyDescent="0.3">
      <c r="B6" s="107"/>
      <c r="C6" s="269"/>
      <c r="D6" s="270"/>
      <c r="E6" s="270"/>
      <c r="F6" s="270"/>
      <c r="G6" s="284" t="s">
        <v>141</v>
      </c>
      <c r="H6" s="329">
        <f>'Part Main Oeuvre du forfait'!N29</f>
        <v>0</v>
      </c>
      <c r="I6" s="330">
        <f>H6*12</f>
        <v>0</v>
      </c>
      <c r="J6" s="330">
        <f>H6*36</f>
        <v>0</v>
      </c>
      <c r="K6" s="330">
        <f>I6</f>
        <v>0</v>
      </c>
      <c r="L6" s="330">
        <f>K6</f>
        <v>0</v>
      </c>
      <c r="M6" s="331">
        <f>I6*60</f>
        <v>0</v>
      </c>
    </row>
    <row r="7" spans="2:14" ht="24.9" customHeight="1" x14ac:dyDescent="0.3">
      <c r="C7" s="271"/>
      <c r="D7" s="272"/>
      <c r="E7" s="272"/>
      <c r="F7" s="272"/>
      <c r="G7" s="284" t="s">
        <v>177</v>
      </c>
      <c r="H7" s="357">
        <f>'Forfait Matériels'!D10</f>
        <v>0</v>
      </c>
      <c r="I7" s="358">
        <f>H7*12</f>
        <v>0</v>
      </c>
      <c r="J7" s="358">
        <f>I7*3</f>
        <v>0</v>
      </c>
      <c r="K7" s="358">
        <f>I7</f>
        <v>0</v>
      </c>
      <c r="L7" s="358">
        <f>I7</f>
        <v>0</v>
      </c>
      <c r="M7" s="359">
        <f>I7*5</f>
        <v>0</v>
      </c>
    </row>
    <row r="8" spans="2:14" s="2" customFormat="1" ht="24.9" customHeight="1" x14ac:dyDescent="0.3">
      <c r="B8" s="107"/>
      <c r="C8" s="269"/>
      <c r="D8" s="270"/>
      <c r="E8" s="270"/>
      <c r="F8" s="270"/>
      <c r="G8" s="282" t="s">
        <v>182</v>
      </c>
      <c r="H8" s="332">
        <f>H6+H7</f>
        <v>0</v>
      </c>
      <c r="I8" s="333">
        <f>I6+I7</f>
        <v>0</v>
      </c>
      <c r="J8" s="334">
        <f>J7+J6</f>
        <v>0</v>
      </c>
      <c r="K8" s="334">
        <f>K6+K7</f>
        <v>0</v>
      </c>
      <c r="L8" s="334">
        <f>L6+L7</f>
        <v>0</v>
      </c>
      <c r="M8" s="295">
        <f>M6+M7</f>
        <v>0</v>
      </c>
    </row>
    <row r="9" spans="2:14" s="2" customFormat="1" ht="41.25" customHeight="1" x14ac:dyDescent="0.3">
      <c r="B9" s="107"/>
      <c r="C9" s="273"/>
      <c r="D9" s="274"/>
      <c r="E9" s="274"/>
      <c r="F9" s="274"/>
      <c r="G9" s="275" t="s">
        <v>179</v>
      </c>
      <c r="H9" s="335">
        <f>'Part Main Oeuvre du forfait'!N31</f>
        <v>0</v>
      </c>
      <c r="I9" s="333">
        <f>H9*12</f>
        <v>0</v>
      </c>
      <c r="J9" s="333">
        <f>I9*3</f>
        <v>0</v>
      </c>
      <c r="K9" s="333">
        <f>I9</f>
        <v>0</v>
      </c>
      <c r="L9" s="333">
        <f>K9</f>
        <v>0</v>
      </c>
      <c r="M9" s="338">
        <f>I9*5</f>
        <v>0</v>
      </c>
      <c r="N9" s="182"/>
    </row>
    <row r="10" spans="2:14" s="2" customFormat="1" ht="41.25" customHeight="1" x14ac:dyDescent="0.3">
      <c r="B10" s="107"/>
      <c r="C10" s="285"/>
      <c r="D10" s="286"/>
      <c r="E10" s="286"/>
      <c r="F10" s="286"/>
      <c r="G10" s="287" t="s">
        <v>180</v>
      </c>
      <c r="H10" s="288"/>
      <c r="I10" s="336"/>
      <c r="J10" s="336"/>
      <c r="K10" s="336"/>
      <c r="L10" s="336"/>
      <c r="M10" s="337">
        <f>'Part Main Oeuvre du forfait'!N33</f>
        <v>0</v>
      </c>
      <c r="N10" s="182"/>
    </row>
    <row r="11" spans="2:14" ht="41.25" customHeight="1" x14ac:dyDescent="0.3">
      <c r="C11" s="276"/>
      <c r="D11" s="277"/>
      <c r="E11" s="277"/>
      <c r="F11" s="277"/>
      <c r="G11" s="278" t="s">
        <v>183</v>
      </c>
      <c r="H11" s="265">
        <f>BPU!I6</f>
        <v>0</v>
      </c>
      <c r="I11" s="266">
        <f>H11*12</f>
        <v>0</v>
      </c>
      <c r="J11" s="266">
        <f>I11*3</f>
        <v>0</v>
      </c>
      <c r="K11" s="266">
        <f>I11</f>
        <v>0</v>
      </c>
      <c r="L11" s="266">
        <f>I11</f>
        <v>0</v>
      </c>
      <c r="M11" s="328">
        <f>I11*5</f>
        <v>0</v>
      </c>
    </row>
    <row r="12" spans="2:14" ht="41.25" customHeight="1" x14ac:dyDescent="0.3">
      <c r="C12" s="276"/>
      <c r="D12" s="277"/>
      <c r="E12" s="277"/>
      <c r="F12" s="277"/>
      <c r="G12" s="278" t="s">
        <v>178</v>
      </c>
      <c r="H12" s="265">
        <f>'Devis préalables'!N12</f>
        <v>0</v>
      </c>
      <c r="I12" s="266">
        <f>H12*12</f>
        <v>0</v>
      </c>
      <c r="J12" s="266">
        <f>I12*3</f>
        <v>0</v>
      </c>
      <c r="K12" s="266">
        <f>I12</f>
        <v>0</v>
      </c>
      <c r="L12" s="266">
        <f>I12</f>
        <v>0</v>
      </c>
      <c r="M12" s="328">
        <f>I12*5</f>
        <v>0</v>
      </c>
    </row>
    <row r="13" spans="2:14" ht="12.75" customHeight="1" thickBot="1" x14ac:dyDescent="0.35">
      <c r="C13" s="283"/>
      <c r="D13" s="289"/>
      <c r="E13" s="289"/>
      <c r="F13" s="289"/>
      <c r="G13" s="283"/>
      <c r="H13" s="267"/>
      <c r="I13" s="267"/>
      <c r="J13" s="267"/>
      <c r="K13" s="267"/>
      <c r="L13" s="267"/>
      <c r="M13" s="267"/>
    </row>
    <row r="14" spans="2:14" ht="33.75" customHeight="1" thickBot="1" x14ac:dyDescent="0.35">
      <c r="C14" s="279"/>
      <c r="D14" s="280"/>
      <c r="E14" s="280"/>
      <c r="F14" s="280"/>
      <c r="G14" s="280"/>
      <c r="H14" s="280"/>
      <c r="I14" s="280"/>
      <c r="J14" s="280"/>
      <c r="K14" s="280"/>
      <c r="L14" s="281" t="s">
        <v>181</v>
      </c>
      <c r="M14" s="268">
        <f>M8+M9+M10+M11</f>
        <v>0</v>
      </c>
    </row>
  </sheetData>
  <mergeCells count="1">
    <mergeCell ref="E3:G3"/>
  </mergeCells>
  <conditionalFormatting sqref="H10">
    <cfRule type="expression" dxfId="11" priority="38">
      <formula>#REF!="3&amp;4"</formula>
    </cfRule>
    <cfRule type="expression" dxfId="10" priority="39">
      <formula>#REF!="3&amp;4"</formula>
    </cfRule>
  </conditionalFormatting>
  <conditionalFormatting sqref="H9:M9">
    <cfRule type="expression" dxfId="9" priority="40">
      <formula>#REF!="O3"</formula>
    </cfRule>
  </conditionalFormatting>
  <conditionalFormatting sqref="K10">
    <cfRule type="expression" dxfId="8" priority="20">
      <formula>#REF!="3&amp;4"</formula>
    </cfRule>
    <cfRule type="expression" dxfId="7" priority="21">
      <formula>#REF!="3&amp;4"</formula>
    </cfRule>
  </conditionalFormatting>
  <conditionalFormatting sqref="L10">
    <cfRule type="expression" dxfId="6" priority="18">
      <formula>#REF!="3&amp;4"</formula>
    </cfRule>
    <cfRule type="expression" dxfId="5" priority="19">
      <formula>#REF!="3&amp;4"</formula>
    </cfRule>
  </conditionalFormatting>
  <conditionalFormatting sqref="I10">
    <cfRule type="expression" dxfId="4" priority="15">
      <formula>#REF!="3&amp;4"</formula>
    </cfRule>
    <cfRule type="expression" dxfId="3" priority="16">
      <formula>#REF!="3&amp;4"</formula>
    </cfRule>
  </conditionalFormatting>
  <conditionalFormatting sqref="M10">
    <cfRule type="expression" dxfId="2" priority="14">
      <formula>#REF!="O4"</formula>
    </cfRule>
  </conditionalFormatting>
  <conditionalFormatting sqref="J10">
    <cfRule type="expression" dxfId="1" priority="12">
      <formula>#REF!="3&amp;4"</formula>
    </cfRule>
    <cfRule type="expression" dxfId="0" priority="13">
      <formula>#REF!="3&amp;4"</formula>
    </cfRule>
  </conditionalFormatting>
  <printOptions horizontalCentered="1"/>
  <pageMargins left="0.47244094488188981" right="0.47244094488188981" top="0.59055118110236227" bottom="0.59055118110236227" header="0.31496062992125984" footer="0.31496062992125984"/>
  <pageSetup paperSize="9" scale="76" orientation="landscape" verticalDpi="0" r:id="rId1"/>
  <headerFooter>
    <oddFooter>&amp;C&amp;10&amp;Z&amp;F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5</vt:i4>
      </vt:variant>
    </vt:vector>
  </HeadingPairs>
  <TitlesOfParts>
    <vt:vector size="12" baseType="lpstr">
      <vt:lpstr>Synthèses prestations CDC</vt:lpstr>
      <vt:lpstr>Part Main Oeuvre du forfait</vt:lpstr>
      <vt:lpstr>Forfait Matériels</vt:lpstr>
      <vt:lpstr>BPU</vt:lpstr>
      <vt:lpstr>Devis préalables</vt:lpstr>
      <vt:lpstr>Dépenses contrôlées</vt:lpstr>
      <vt:lpstr>Récapitulatif</vt:lpstr>
      <vt:lpstr>'Part Main Oeuvre du forfait'!Impression_des_titres</vt:lpstr>
      <vt:lpstr>'Dépenses contrôlées'!Zone_d_impression</vt:lpstr>
      <vt:lpstr>'Part Main Oeuvre du forfait'!Zone_d_impression</vt:lpstr>
      <vt:lpstr>Récapitulatif!Zone_d_impression</vt:lpstr>
      <vt:lpstr>'Synthèses prestations CDC'!Zone_d_impression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 BALDY</dc:creator>
  <cp:lastModifiedBy>CHRETIEN-HURARD Karelle</cp:lastModifiedBy>
  <cp:lastPrinted>2025-01-16T15:16:45Z</cp:lastPrinted>
  <dcterms:created xsi:type="dcterms:W3CDTF">2024-09-08T15:36:41Z</dcterms:created>
  <dcterms:modified xsi:type="dcterms:W3CDTF">2025-01-28T09:52:17Z</dcterms:modified>
</cp:coreProperties>
</file>