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dewailly1\Desktop\Télétravail 2025\NETTOYAGE DES LOCAUX BRIVE CAZAUX\BRIVE\DCE\AE\"/>
    </mc:Choice>
  </mc:AlternateContent>
  <bookViews>
    <workbookView xWindow="0" yWindow="0" windowWidth="28800" windowHeight="12300" firstSheet="5" activeTab="8"/>
  </bookViews>
  <sheets>
    <sheet name="P1 - DPGF Presta programmées" sheetId="7" r:id="rId1"/>
    <sheet name="P1 - BPU à BDC tous bâtiments" sheetId="2" r:id="rId2"/>
    <sheet name="P1 - BPU à BDC locaux restau" sheetId="3" r:id="rId3"/>
    <sheet name="P1 - Presta à BDC Nett. méca" sheetId="4" r:id="rId4"/>
    <sheet name="P1 - BPU Vitrerie à BDC" sheetId="6" r:id="rId5"/>
    <sheet name="P2 -BPF prestations programmées" sheetId="9" r:id="rId6"/>
    <sheet name="P2 - BPU Presta à BDC" sheetId="10" r:id="rId7"/>
    <sheet name="P2 - Vitrerie à BDC" sheetId="11" r:id="rId8"/>
    <sheet name="P3 -BPF prestations programmées" sheetId="12" r:id="rId9"/>
    <sheet name="P3 - Vitrerie à BDC" sheetId="13" r:id="rId10"/>
    <sheet name="DQE" sheetId="14" r:id="rId11"/>
  </sheets>
  <definedNames>
    <definedName name="_xlnm._FilterDatabase" localSheetId="0" hidden="1">'P1 - DPGF Presta programmées'!$A$5:$E$123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6" i="7" l="1"/>
  <c r="F121" i="7"/>
  <c r="K19" i="14" l="1"/>
  <c r="K23" i="14"/>
  <c r="K27" i="14"/>
  <c r="K31" i="14"/>
  <c r="K35" i="14"/>
  <c r="K39" i="14"/>
  <c r="K43" i="14"/>
  <c r="K47" i="14"/>
  <c r="K51" i="14"/>
  <c r="K55" i="14"/>
  <c r="K59" i="14"/>
  <c r="K63" i="14"/>
  <c r="K67" i="14"/>
  <c r="K71" i="14"/>
  <c r="K75" i="14"/>
  <c r="I17" i="14"/>
  <c r="K17" i="14" s="1"/>
  <c r="I18" i="14"/>
  <c r="K18" i="14" s="1"/>
  <c r="I19" i="14"/>
  <c r="I20" i="14"/>
  <c r="K20" i="14" s="1"/>
  <c r="I21" i="14"/>
  <c r="K21" i="14" s="1"/>
  <c r="I22" i="14"/>
  <c r="K22" i="14" s="1"/>
  <c r="I23" i="14"/>
  <c r="I24" i="14"/>
  <c r="K24" i="14" s="1"/>
  <c r="I25" i="14"/>
  <c r="K25" i="14" s="1"/>
  <c r="I26" i="14"/>
  <c r="K26" i="14" s="1"/>
  <c r="I27" i="14"/>
  <c r="I28" i="14"/>
  <c r="K28" i="14" s="1"/>
  <c r="I29" i="14"/>
  <c r="K29" i="14" s="1"/>
  <c r="I30" i="14"/>
  <c r="K30" i="14" s="1"/>
  <c r="I31" i="14"/>
  <c r="I32" i="14"/>
  <c r="K32" i="14" s="1"/>
  <c r="I33" i="14"/>
  <c r="K33" i="14" s="1"/>
  <c r="I34" i="14"/>
  <c r="K34" i="14" s="1"/>
  <c r="I35" i="14"/>
  <c r="I36" i="14"/>
  <c r="K36" i="14" s="1"/>
  <c r="I37" i="14"/>
  <c r="K37" i="14" s="1"/>
  <c r="I38" i="14"/>
  <c r="K38" i="14" s="1"/>
  <c r="I39" i="14"/>
  <c r="I40" i="14"/>
  <c r="K40" i="14" s="1"/>
  <c r="I41" i="14"/>
  <c r="K41" i="14" s="1"/>
  <c r="I42" i="14"/>
  <c r="K42" i="14" s="1"/>
  <c r="I43" i="14"/>
  <c r="I44" i="14"/>
  <c r="K44" i="14" s="1"/>
  <c r="I45" i="14"/>
  <c r="K45" i="14" s="1"/>
  <c r="I46" i="14"/>
  <c r="K46" i="14" s="1"/>
  <c r="I47" i="14"/>
  <c r="I48" i="14"/>
  <c r="K48" i="14" s="1"/>
  <c r="I49" i="14"/>
  <c r="K49" i="14" s="1"/>
  <c r="I50" i="14"/>
  <c r="K50" i="14" s="1"/>
  <c r="I51" i="14"/>
  <c r="I52" i="14"/>
  <c r="K52" i="14" s="1"/>
  <c r="I53" i="14"/>
  <c r="K53" i="14" s="1"/>
  <c r="I54" i="14"/>
  <c r="K54" i="14" s="1"/>
  <c r="I55" i="14"/>
  <c r="I56" i="14"/>
  <c r="K56" i="14" s="1"/>
  <c r="I57" i="14"/>
  <c r="K57" i="14" s="1"/>
  <c r="I58" i="14"/>
  <c r="K58" i="14" s="1"/>
  <c r="I59" i="14"/>
  <c r="I60" i="14"/>
  <c r="K60" i="14" s="1"/>
  <c r="I61" i="14"/>
  <c r="K61" i="14" s="1"/>
  <c r="I62" i="14"/>
  <c r="K62" i="14" s="1"/>
  <c r="I63" i="14"/>
  <c r="I64" i="14"/>
  <c r="K64" i="14" s="1"/>
  <c r="I65" i="14"/>
  <c r="K65" i="14" s="1"/>
  <c r="I66" i="14"/>
  <c r="K66" i="14" s="1"/>
  <c r="I67" i="14"/>
  <c r="D9" i="2"/>
  <c r="D10" i="2"/>
  <c r="I15" i="14" s="1"/>
  <c r="K15" i="14" s="1"/>
  <c r="D11" i="2"/>
  <c r="I16" i="14"/>
  <c r="K16" i="14" s="1"/>
  <c r="I76" i="14"/>
  <c r="K76" i="14" s="1"/>
  <c r="I75" i="14"/>
  <c r="I74" i="14"/>
  <c r="K74" i="14" s="1"/>
  <c r="I73" i="14"/>
  <c r="K73" i="14" s="1"/>
  <c r="I72" i="14"/>
  <c r="K72" i="14" s="1"/>
  <c r="I71" i="14"/>
  <c r="I70" i="14"/>
  <c r="K70" i="14" s="1"/>
  <c r="K81" i="14"/>
  <c r="K85" i="14"/>
  <c r="K89" i="14"/>
  <c r="K93" i="14"/>
  <c r="I81" i="14"/>
  <c r="I80" i="14"/>
  <c r="K80" i="14" s="1"/>
  <c r="I79" i="14"/>
  <c r="K79" i="14" s="1"/>
  <c r="I78" i="14"/>
  <c r="K78" i="14" s="1"/>
  <c r="I77" i="14"/>
  <c r="K77" i="14" s="1"/>
  <c r="I82" i="14"/>
  <c r="K82" i="14" s="1"/>
  <c r="I83" i="14"/>
  <c r="K83" i="14" s="1"/>
  <c r="I84" i="14"/>
  <c r="K84" i="14" s="1"/>
  <c r="I85" i="14"/>
  <c r="I86" i="14"/>
  <c r="K86" i="14" s="1"/>
  <c r="I87" i="14"/>
  <c r="K87" i="14" s="1"/>
  <c r="I88" i="14"/>
  <c r="K88" i="14" s="1"/>
  <c r="I89" i="14"/>
  <c r="I90" i="14"/>
  <c r="K90" i="14" s="1"/>
  <c r="I91" i="14"/>
  <c r="K91" i="14" s="1"/>
  <c r="I92" i="14"/>
  <c r="K92" i="14" s="1"/>
  <c r="I93" i="14"/>
  <c r="I100" i="14"/>
  <c r="K100" i="14" s="1"/>
  <c r="I99" i="14"/>
  <c r="K99" i="14" s="1"/>
  <c r="I98" i="14"/>
  <c r="K98" i="14" s="1"/>
  <c r="I97" i="14"/>
  <c r="K97" i="14" s="1"/>
  <c r="I96" i="14"/>
  <c r="K96" i="14" s="1"/>
  <c r="I95" i="14"/>
  <c r="K95" i="14" s="1"/>
  <c r="I101" i="14"/>
  <c r="K101" i="14" s="1"/>
  <c r="I102" i="14"/>
  <c r="K102" i="14" s="1"/>
  <c r="I103" i="14"/>
  <c r="K103" i="14" s="1"/>
  <c r="I104" i="14"/>
  <c r="K104" i="14" s="1"/>
  <c r="I105" i="14"/>
  <c r="K105" i="14" s="1"/>
  <c r="I106" i="14"/>
  <c r="K106" i="14" s="1"/>
  <c r="I107" i="14"/>
  <c r="K107" i="14" s="1"/>
  <c r="I110" i="14"/>
  <c r="K110" i="14" s="1"/>
  <c r="I109" i="14"/>
  <c r="K109" i="14" s="1"/>
  <c r="D7" i="2" l="1"/>
  <c r="I12" i="14" s="1"/>
  <c r="I69" i="14"/>
  <c r="K69" i="14" s="1"/>
  <c r="I68" i="14"/>
  <c r="K68" i="14" s="1"/>
  <c r="I14" i="14"/>
  <c r="K14" i="14" s="1"/>
  <c r="I13" i="14"/>
  <c r="K13" i="14" s="1"/>
  <c r="K111" i="14" l="1"/>
  <c r="K12" i="14"/>
  <c r="E26" i="6" l="1"/>
  <c r="D123" i="7"/>
  <c r="D128" i="7" l="1"/>
  <c r="C11" i="13" l="1"/>
  <c r="E12" i="11"/>
  <c r="D12" i="11"/>
  <c r="C12" i="11"/>
  <c r="B12" i="11"/>
  <c r="C26" i="6"/>
  <c r="B26" i="6"/>
  <c r="D26" i="6"/>
  <c r="F16" i="12" l="1"/>
  <c r="E16" i="9"/>
  <c r="I8" i="9"/>
  <c r="I9" i="9"/>
  <c r="I10" i="9"/>
  <c r="I11" i="9"/>
  <c r="I9" i="12"/>
  <c r="I10" i="12"/>
  <c r="I11" i="12"/>
  <c r="I8" i="12"/>
  <c r="G11" i="13" l="1"/>
  <c r="F11" i="13"/>
  <c r="E11" i="13"/>
  <c r="D11" i="13"/>
  <c r="B11" i="13"/>
  <c r="H10" i="13"/>
  <c r="H9" i="13"/>
  <c r="H9" i="11"/>
  <c r="G12" i="11" l="1"/>
  <c r="F12" i="11"/>
  <c r="G10" i="11"/>
  <c r="G11" i="11"/>
  <c r="G9" i="11"/>
  <c r="H10" i="11"/>
  <c r="H11" i="11"/>
  <c r="J7" i="10"/>
  <c r="J8" i="10"/>
  <c r="D122" i="7"/>
  <c r="D119" i="7"/>
  <c r="D109" i="7"/>
  <c r="D72" i="7"/>
  <c r="D59" i="7"/>
  <c r="D36" i="7"/>
  <c r="D13" i="7"/>
  <c r="D8" i="7"/>
  <c r="E8" i="7" s="1"/>
  <c r="F7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2" i="7"/>
  <c r="E7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6" i="7"/>
  <c r="F6" i="7"/>
  <c r="C122" i="7"/>
  <c r="C123" i="7"/>
  <c r="C119" i="7"/>
  <c r="D115" i="7"/>
  <c r="C115" i="7"/>
  <c r="D112" i="7"/>
  <c r="C112" i="7"/>
  <c r="C109" i="7"/>
  <c r="D106" i="7"/>
  <c r="C106" i="7"/>
  <c r="D104" i="7"/>
  <c r="C104" i="7"/>
  <c r="D102" i="7"/>
  <c r="C102" i="7"/>
  <c r="C92" i="7"/>
  <c r="D92" i="7"/>
  <c r="C94" i="7"/>
  <c r="D94" i="7"/>
  <c r="C96" i="7"/>
  <c r="D96" i="7"/>
  <c r="C98" i="7"/>
  <c r="D98" i="7"/>
  <c r="D100" i="7"/>
  <c r="C100" i="7"/>
  <c r="C70" i="7"/>
  <c r="C72" i="7" s="1"/>
  <c r="C59" i="7"/>
  <c r="C47" i="7"/>
  <c r="C50" i="7"/>
  <c r="C36" i="7"/>
  <c r="F8" i="7" l="1"/>
  <c r="C13" i="7"/>
  <c r="G10" i="13" l="1"/>
  <c r="G9" i="13"/>
  <c r="F26" i="6" l="1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9" i="6"/>
  <c r="J9" i="10"/>
  <c r="J10" i="10"/>
  <c r="J11" i="10"/>
  <c r="J12" i="10"/>
  <c r="J13" i="10"/>
  <c r="J14" i="10"/>
  <c r="J15" i="10"/>
  <c r="J16" i="10"/>
  <c r="H8" i="10"/>
  <c r="H9" i="10"/>
  <c r="H10" i="10"/>
  <c r="H11" i="10"/>
  <c r="H12" i="10"/>
  <c r="H13" i="10"/>
  <c r="H14" i="10"/>
  <c r="H15" i="10"/>
  <c r="H16" i="10"/>
  <c r="H7" i="10"/>
  <c r="E12" i="9" l="1"/>
  <c r="E18" i="9" s="1"/>
  <c r="G9" i="9"/>
  <c r="G10" i="9"/>
  <c r="G11" i="9"/>
  <c r="G8" i="9"/>
  <c r="G12" i="9" l="1"/>
  <c r="G9" i="12"/>
  <c r="G10" i="12"/>
  <c r="G11" i="12"/>
  <c r="G8" i="12"/>
  <c r="C12" i="12"/>
  <c r="E12" i="12"/>
  <c r="F18" i="12" s="1"/>
  <c r="E8" i="2"/>
  <c r="E9" i="2"/>
  <c r="E10" i="2"/>
  <c r="E11" i="2"/>
  <c r="E12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7" i="2"/>
  <c r="G12" i="12" l="1"/>
  <c r="C8" i="7"/>
  <c r="C17" i="7"/>
  <c r="D17" i="7"/>
  <c r="C21" i="7"/>
  <c r="D21" i="7"/>
  <c r="C26" i="7"/>
  <c r="D26" i="7"/>
  <c r="C31" i="7"/>
  <c r="D31" i="7"/>
  <c r="C38" i="7"/>
  <c r="D38" i="7"/>
  <c r="D43" i="7"/>
  <c r="D47" i="7"/>
  <c r="D50" i="7"/>
  <c r="D55" i="7"/>
  <c r="C63" i="7"/>
  <c r="D63" i="7"/>
  <c r="C75" i="7"/>
  <c r="D75" i="7"/>
  <c r="C80" i="7"/>
  <c r="D80" i="7"/>
  <c r="D84" i="7"/>
  <c r="D86" i="7"/>
  <c r="D88" i="7"/>
  <c r="C90" i="7"/>
  <c r="D90" i="7"/>
  <c r="C88" i="7" l="1"/>
  <c r="C55" i="7"/>
  <c r="C43" i="7"/>
  <c r="C86" i="7"/>
  <c r="C84" i="7"/>
  <c r="G10" i="6" l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9" i="6"/>
  <c r="D8" i="4"/>
  <c r="D9" i="4"/>
  <c r="D10" i="4"/>
  <c r="D11" i="4"/>
  <c r="D12" i="4"/>
  <c r="D13" i="4"/>
  <c r="D7" i="4"/>
  <c r="D8" i="3"/>
  <c r="D7" i="3"/>
  <c r="G26" i="6" l="1"/>
  <c r="D8" i="2"/>
  <c r="D12" i="2"/>
  <c r="D13" i="2"/>
  <c r="E13" i="2" s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E8" i="4"/>
  <c r="E9" i="4"/>
  <c r="E10" i="4"/>
  <c r="E11" i="4"/>
  <c r="E12" i="4"/>
  <c r="E13" i="4"/>
  <c r="E7" i="4"/>
  <c r="E7" i="3"/>
  <c r="E8" i="3"/>
</calcChain>
</file>

<file path=xl/sharedStrings.xml><?xml version="1.0" encoding="utf-8"?>
<sst xmlns="http://schemas.openxmlformats.org/spreadsheetml/2006/main" count="619" uniqueCount="269">
  <si>
    <t>Bordereau des prix forfaitaires des prestations programmées de nettoyage locaux</t>
  </si>
  <si>
    <t>Total</t>
  </si>
  <si>
    <t>Bordereau des prix unitaires des prestations de nettoyage locaux tous types à bon de commande</t>
  </si>
  <si>
    <t>Prix unitaire HT</t>
  </si>
  <si>
    <t>Prix unitaire TTC</t>
  </si>
  <si>
    <t>Bâtiment 070 Gîte étape 1er étage</t>
  </si>
  <si>
    <t>Bâtiment 72 Troupes en manœuvre RDC</t>
  </si>
  <si>
    <t>Bâtiment 73 Troupes en manœuvre RDC</t>
  </si>
  <si>
    <t>Bâtiment 74 Troupes en manœuvre RDC</t>
  </si>
  <si>
    <t>Bâtiment 75 Troupes en manœuvre RDC</t>
  </si>
  <si>
    <t>Bâtiment 82 Troupes en manœuvre RDC</t>
  </si>
  <si>
    <t>Bâtiment 83 Troupes en manœuvre RDC</t>
  </si>
  <si>
    <t>Bâtiment 92 Troupes en manœuvre RDC</t>
  </si>
  <si>
    <t>Bâtiment 100 Troupes en manœuvre RDC</t>
  </si>
  <si>
    <t>Bâtiment 100 Troupes en manœuvre 1er étage</t>
  </si>
  <si>
    <t>Bâtiment 101 Troupes en manœuvre RDC</t>
  </si>
  <si>
    <t>Bâtiment 101 Troupes en manœuvre 1er étage</t>
  </si>
  <si>
    <t>Bâtiment 103 Troupes en manœuvre RDC</t>
  </si>
  <si>
    <t>Bâtiment 104 Troupes en manœuvre RDC</t>
  </si>
  <si>
    <t>Bâtiment 105 Troupes en manœuvre RDC</t>
  </si>
  <si>
    <t>Bâtiment 106 Troupes en manœuvre RDC</t>
  </si>
  <si>
    <t>Bâtiment 106 Troupes en manœuvre 1er étage</t>
  </si>
  <si>
    <t>Bâtiment 119 Troupes en manœuvre</t>
  </si>
  <si>
    <t>Bâtiment 120 Troupes en manœuvre</t>
  </si>
  <si>
    <t>Bâtiment 130 Troupes en manœuvre</t>
  </si>
  <si>
    <t>Bâtiment 133 Troupes en manœuvre</t>
  </si>
  <si>
    <t>Bâtiment 164 Cercle Mess 1er étage</t>
  </si>
  <si>
    <t>Bâtiment 250 Troupes en manœuvre RDC</t>
  </si>
  <si>
    <t>Bâtiment 250 Troupes en manœuvre 1er étage</t>
  </si>
  <si>
    <t>Bâtiment 251 Troupes en manœuvre RDC</t>
  </si>
  <si>
    <t>Bâtiment 251 Troupes en manœuvre 1er étage</t>
  </si>
  <si>
    <t>Bâtiment 252 Troupes en manœuvre RDC</t>
  </si>
  <si>
    <t>Bâtiment 252 Troupes en manœuvre 1er étage</t>
  </si>
  <si>
    <t>Bâtiment 253 Troupes en manœuvre RDC</t>
  </si>
  <si>
    <t>Bâtiment 253 Troupes en manœuvre 1er étage</t>
  </si>
  <si>
    <t>Bâtiment 254 Troupes en manœuvre RDC</t>
  </si>
  <si>
    <t>Bâtiment 254 Troupes en manœuvre 1er étage</t>
  </si>
  <si>
    <t>Bâtiment 255 Troupes en manœuvre RDC</t>
  </si>
  <si>
    <t>Bâtiment 255 Troupes en manœuvre 1er étage</t>
  </si>
  <si>
    <t>Bâtiment 269 Troupes en manœuvre</t>
  </si>
  <si>
    <t>Bâtiment 270 Troupes en manœuvre</t>
  </si>
  <si>
    <t>Bâtiment 271 Troupes en manœuvre</t>
  </si>
  <si>
    <t>Bâtiment 275 Troupes en manœuvre</t>
  </si>
  <si>
    <t>Bâtiment 277 Douches manœuvre</t>
  </si>
  <si>
    <t>Bâtiment 300 Troupes en manœuvre RDC</t>
  </si>
  <si>
    <t>Bâtiment 300 Troupes en manœuvre 1er étage</t>
  </si>
  <si>
    <t>Bâtiment 301 Troupes en manœuvre RDC</t>
  </si>
  <si>
    <t>Bâtiment 301 Troupes en manœuvre 1er étage</t>
  </si>
  <si>
    <t>Bâtiment 302 Troupes en manœuvre RDC</t>
  </si>
  <si>
    <t>Bâtiment 302 Troupes en manœuvre 1er étage</t>
  </si>
  <si>
    <t>Bâtiment 303 Troupes en manœuvre RDC</t>
  </si>
  <si>
    <t>Bâtiment 303 Troupes en manœuvre 1er étage</t>
  </si>
  <si>
    <t>Bâtiment 304 Troupes en manœuvre RDC</t>
  </si>
  <si>
    <t>Bâtiment 304 Troupes en manœuvre 1er étage</t>
  </si>
  <si>
    <t>Bâtiment 305 Troupes en manœuvre RDC</t>
  </si>
  <si>
    <t>Bâtiment 305 Troupes en manœuvre 1er étage</t>
  </si>
  <si>
    <t>Bâtiment 309 Troupes en manœuvre</t>
  </si>
  <si>
    <t>Bâtiment 310 Troupes en manœuvre</t>
  </si>
  <si>
    <t>Bâtiment 311 Troupes en manœuvre</t>
  </si>
  <si>
    <t>Bâtiment 319 Troupes en manœuvre</t>
  </si>
  <si>
    <t>Bâtiment 327 Troupes en manœuvre</t>
  </si>
  <si>
    <t>Bâtiment 352 Troupes en manœuvre</t>
  </si>
  <si>
    <t xml:space="preserve">Bordereau des prix des prestations de nettoyage locaux de restauration à bon de commande </t>
  </si>
  <si>
    <r>
      <t>Nettoyage de la salle de restauration 164  (ordinaire des permanents)</t>
    </r>
    <r>
      <rPr>
        <b/>
        <u/>
        <sz val="11"/>
        <color theme="1"/>
        <rFont val="Marianne"/>
        <family val="3"/>
      </rPr>
      <t>du samedi matin au dimanche soir</t>
    </r>
  </si>
  <si>
    <t xml:space="preserve">Bordereau des prix des prestations de nettoyage mécanique  à bon de commande </t>
  </si>
  <si>
    <t>Bâtiment 049 Bât PC RDC</t>
  </si>
  <si>
    <t>Bâtiment 049 Bât PC 1er étage</t>
  </si>
  <si>
    <t>Bâtiment 058 Bât CIE de Camp RDC</t>
  </si>
  <si>
    <t xml:space="preserve">Bâtiment 070 CSA RDC </t>
  </si>
  <si>
    <t>Bâtiment 071 BPCCA RDC</t>
  </si>
  <si>
    <t>Bâtiment 071 BPCCA 1er étage</t>
  </si>
  <si>
    <t>Bordereau des prix unitaires des prestations de nettoyage des surfaces vitrées à bon de commande</t>
  </si>
  <si>
    <t>Type de local</t>
  </si>
  <si>
    <t>Surface utile (m2)</t>
  </si>
  <si>
    <t>Bâtiment 001 Antenne USID RDC + 1er étage</t>
  </si>
  <si>
    <t>Bâtiment 047 Ciblerie</t>
  </si>
  <si>
    <t>Bâtiment 049 Bât PC RDC + 1er étage</t>
  </si>
  <si>
    <t>Bâtiment 50 Régie USID</t>
  </si>
  <si>
    <t>Bâtiment 51 Salle SEBASTOPOLE</t>
  </si>
  <si>
    <t>Bâtiment 070 RDC + 1er étage</t>
  </si>
  <si>
    <t>Bâtiment 102 Antenne CMA RDC</t>
  </si>
  <si>
    <t>Bâtiment 151</t>
  </si>
  <si>
    <t>Bâtiment 183</t>
  </si>
  <si>
    <t>Bâtiment 52 Espaces Vert</t>
  </si>
  <si>
    <t>Bâtiment 380 Station-Service</t>
  </si>
  <si>
    <t>Bâtiment 186 Cellule achats du cercle mess</t>
  </si>
  <si>
    <t>Bâtiment 164 cercle mess RDC + 1er étage</t>
  </si>
  <si>
    <t>Bâtiment 077 self</t>
  </si>
  <si>
    <t>Bâtiment 116 self</t>
  </si>
  <si>
    <t>Bâtiment 280 self</t>
  </si>
  <si>
    <t>LOT 2 - Poste 1 - Camp de la Courtine</t>
  </si>
  <si>
    <t>Taux de TVA</t>
  </si>
  <si>
    <t xml:space="preserve">TOTAL </t>
  </si>
  <si>
    <t>Type S</t>
  </si>
  <si>
    <t>Type R</t>
  </si>
  <si>
    <t>Type M</t>
  </si>
  <si>
    <t>Type SP</t>
  </si>
  <si>
    <t>Prix  mensuel HT m2</t>
  </si>
  <si>
    <t>Prix  mensuel HT</t>
  </si>
  <si>
    <t>Surface</t>
  </si>
  <si>
    <r>
      <t xml:space="preserve">Nettoyage de la salle de restauration 164 </t>
    </r>
    <r>
      <rPr>
        <b/>
        <u/>
        <sz val="11"/>
        <color theme="1"/>
        <rFont val="Marianne"/>
        <family val="3"/>
      </rPr>
      <t>du lundi au vendredi (uniquement soir)</t>
    </r>
  </si>
  <si>
    <t>LOT 2 - Poste 2  - Pôle graphique de Tulle</t>
  </si>
  <si>
    <t>Type de prestations</t>
  </si>
  <si>
    <t>Type B1 (Bureaux)</t>
  </si>
  <si>
    <t>Type B3 (Salle de réunion)</t>
  </si>
  <si>
    <t>Type C1 (Communs, circulations, halls, couloirs, escaliers)</t>
  </si>
  <si>
    <t>Type S1 (Sanitaires, douches, lavabos, vestiaires avec point d'eau)</t>
  </si>
  <si>
    <t>Bordereau des prix unitaires des prestations à bons de commande de nettoyage locaux</t>
  </si>
  <si>
    <t>Surface ( en m2)</t>
  </si>
  <si>
    <t>Nature du sol</t>
  </si>
  <si>
    <t xml:space="preserve">Prix unitaire HT </t>
  </si>
  <si>
    <t>LOT 2 - Poste 3  - 13 ème BSMAT de Tulle</t>
  </si>
  <si>
    <t>TVA</t>
  </si>
  <si>
    <r>
      <t>Surface (</t>
    </r>
    <r>
      <rPr>
        <b/>
        <u/>
        <sz val="11"/>
        <color theme="1"/>
        <rFont val="Marianne"/>
        <family val="3"/>
      </rPr>
      <t>en m2</t>
    </r>
    <r>
      <rPr>
        <b/>
        <sz val="11"/>
        <color theme="1"/>
        <rFont val="Marianne"/>
        <family val="3"/>
      </rPr>
      <t>)</t>
    </r>
  </si>
  <si>
    <r>
      <t xml:space="preserve">Prix HT en euros </t>
    </r>
    <r>
      <rPr>
        <b/>
        <u/>
        <sz val="11"/>
        <color theme="1"/>
        <rFont val="Marianne"/>
        <family val="3"/>
      </rPr>
      <t>mensuel/m2</t>
    </r>
  </si>
  <si>
    <t>Prix forfaitaire mensuel HT (en euros)</t>
  </si>
  <si>
    <r>
      <t>Prix HT en euros (</t>
    </r>
    <r>
      <rPr>
        <b/>
        <u/>
        <sz val="11"/>
        <color theme="1"/>
        <rFont val="Marianne"/>
        <family val="3"/>
      </rPr>
      <t>mensuel/m2)</t>
    </r>
  </si>
  <si>
    <t>Local 32 - local stockage plaques offset</t>
  </si>
  <si>
    <t>Local 33 - magasin papier</t>
  </si>
  <si>
    <t>Local 21 - quai SAS de livraison</t>
  </si>
  <si>
    <t>Local 27 - atelier routage et façonnage</t>
  </si>
  <si>
    <t>Local 29 - atelier impression</t>
  </si>
  <si>
    <t>Local 24 - local maintenance production</t>
  </si>
  <si>
    <t>Local 14 - atelier JDC</t>
  </si>
  <si>
    <t>Local 25 - local maintenance</t>
  </si>
  <si>
    <t>Local 26 - bureau maintenance</t>
  </si>
  <si>
    <t>Local 07 - local archives</t>
  </si>
  <si>
    <t>Béton peint</t>
  </si>
  <si>
    <t>Thermoplastique</t>
  </si>
  <si>
    <t>Surface sans nacelle</t>
  </si>
  <si>
    <t>surface avec nacelle</t>
  </si>
  <si>
    <t>Surface vitrée extérieure fenêtres du Rez-de-chaussée</t>
  </si>
  <si>
    <t>Surface vitrée extérieure de la façade du Rez-de-chaussée</t>
  </si>
  <si>
    <t>Surface vitrée extérieure fenêtre à l’étage</t>
  </si>
  <si>
    <t>TOTAL</t>
  </si>
  <si>
    <t>Bâtiment 232</t>
  </si>
  <si>
    <t>Bâtiment 105</t>
  </si>
  <si>
    <t>Bâtiment 1 - Antenne USID RDC</t>
  </si>
  <si>
    <t>Type C1</t>
  </si>
  <si>
    <t xml:space="preserve">Sous-Total </t>
  </si>
  <si>
    <t>Bâtiment 001 Antenne USID 1er étage</t>
  </si>
  <si>
    <t>Type B1</t>
  </si>
  <si>
    <t>Type B3</t>
  </si>
  <si>
    <t>Type S1</t>
  </si>
  <si>
    <t>Bâtiment 070 CSA RDC</t>
  </si>
  <si>
    <t>Sous-Total</t>
  </si>
  <si>
    <t>Bâtiment 070 Gite étape 1er étage</t>
  </si>
  <si>
    <t>Bâtiment 131 Salle d'instruction</t>
  </si>
  <si>
    <t>Bâtiment 102 - Antenne CMA RDC</t>
  </si>
  <si>
    <t>Type B2</t>
  </si>
  <si>
    <t>type B4</t>
  </si>
  <si>
    <t>Type C2</t>
  </si>
  <si>
    <t>Type H1</t>
  </si>
  <si>
    <t>Bâtiment 102 - Antenne CMA 1er étage</t>
  </si>
  <si>
    <t>Bâtiment 68 Atelier NTI</t>
  </si>
  <si>
    <t>Bâtiment 81 Ciblerie électronique</t>
  </si>
  <si>
    <t>Bâtiment 108 Saction Pionniers</t>
  </si>
  <si>
    <t>Bâtiments</t>
  </si>
  <si>
    <t>Bâtiment 107 Section pionniers / PFT</t>
  </si>
  <si>
    <t>Bâtiment 52 Espaces verts</t>
  </si>
  <si>
    <t>Bâtiment 380 Station-service</t>
  </si>
  <si>
    <t>Bâtiment 78 PAF</t>
  </si>
  <si>
    <t>Bâtiment 197</t>
  </si>
  <si>
    <t>Bâtiment 198</t>
  </si>
  <si>
    <t>Bâtiment 59 Atelier incendie</t>
  </si>
  <si>
    <t>Bâtiment 184 Atelier chaud et froid</t>
  </si>
  <si>
    <t>Bâtiment 186 Cellule achat du cercle mess</t>
  </si>
  <si>
    <t>Bâtiment 164 Cercle mess RDC</t>
  </si>
  <si>
    <t>Bâtiment 164 Cercle mess 1er étage</t>
  </si>
  <si>
    <t>Salle de restauration 164 (ordinaire des permanents)</t>
  </si>
  <si>
    <t>Type S2</t>
  </si>
  <si>
    <t>Type C3</t>
  </si>
  <si>
    <t>Bâtiment 189 Locaux syndicaux</t>
  </si>
  <si>
    <t>Bâtiment 29 Antenne DIRISI</t>
  </si>
  <si>
    <t>PRESTATIONS PARTICULIERES NON PROGRAMMÉES ( à BDC) DE PLONGE</t>
  </si>
  <si>
    <t>Poste 1 - Camp de la Courtine</t>
  </si>
  <si>
    <r>
      <t xml:space="preserve">Détails quantitatifs estimatif (document non contractuel - Simulation de commande destiné à l'analyse)                            </t>
    </r>
    <r>
      <rPr>
        <sz val="11"/>
        <color rgb="FFFF0000"/>
        <rFont val="Marianne"/>
        <family val="3"/>
      </rPr>
      <t>Ce document se rempli automatiquement</t>
    </r>
  </si>
  <si>
    <t>Prestations de nettoyage locaux tous types</t>
  </si>
  <si>
    <t>Sites</t>
  </si>
  <si>
    <t>Fréquence</t>
  </si>
  <si>
    <t>Bât. 070 Gîte étape 1er étage</t>
  </si>
  <si>
    <t>Bât. 72 Troupes en manœuvre RDC</t>
  </si>
  <si>
    <t>Bât. 73 Troupes en manœuvre RDC</t>
  </si>
  <si>
    <t>Bât. 74 Troupes en manœuvre RDC</t>
  </si>
  <si>
    <t>Bât. 75 Troupes en manœuvre RDC</t>
  </si>
  <si>
    <t>Bât. 82 Troupes en manœuvre RDC</t>
  </si>
  <si>
    <t>Bât. 83 Troupes en manœuvre RDC</t>
  </si>
  <si>
    <t>Bât. 92 Troupes en manœuvre RDC</t>
  </si>
  <si>
    <t>Bât. 100 Troupes en manœuvre RDC</t>
  </si>
  <si>
    <t>Bât. 100 Troupes en manœuvre 1er étage</t>
  </si>
  <si>
    <t>Bât. 101 Troupes en manœuvre RDC</t>
  </si>
  <si>
    <t>Bât. 101 Troupes en manœuvre 1er étage</t>
  </si>
  <si>
    <t>Bât. 103 Troupes en manœuvre RDC</t>
  </si>
  <si>
    <t>Bât. 104 Troupes en manœuvre RDC</t>
  </si>
  <si>
    <t>Bât. 105 Troupes en manœuvre RDC</t>
  </si>
  <si>
    <t>Bât. 106 Troupes en manœuvre RDC</t>
  </si>
  <si>
    <t>Bât. 106 Troupes en manœuvre 1er étage</t>
  </si>
  <si>
    <t>Bât. 119 Troupes en manœuvre</t>
  </si>
  <si>
    <t>Bât. 120 Troupes en manœuvre</t>
  </si>
  <si>
    <t>Bât. 130 Troupes en manœuvre</t>
  </si>
  <si>
    <t>Bât. 133 Troupes en manœuvre</t>
  </si>
  <si>
    <t>Bât. 250 Troupes en manœuvre RDC</t>
  </si>
  <si>
    <t>Bât. 250 Troupes en manœuvre 1er étage</t>
  </si>
  <si>
    <t>Bât. 251 Troupes en manœuvre RDC</t>
  </si>
  <si>
    <t>Bât. 251 Troupes en manœuvre 1er étage</t>
  </si>
  <si>
    <t>Bât. 252 Troupes en manœuvre RDC</t>
  </si>
  <si>
    <t>Bât. 252 Troupes en manœuvre 1er étage</t>
  </si>
  <si>
    <t>Bât. 253 Troupes en manœuvre RDC</t>
  </si>
  <si>
    <t>Bât. 253 Troupes en manœuvre 1er étage</t>
  </si>
  <si>
    <t>Bât. 254 Troupes en manœuvre RDC</t>
  </si>
  <si>
    <t>Bât. 254 Troupes en manœuvre 1er étage</t>
  </si>
  <si>
    <t>Bât. 255 Troupes en manœuvre RDC</t>
  </si>
  <si>
    <t>Bât. 255 Troupes en manœuvre 1er étage</t>
  </si>
  <si>
    <t>Bât. 269 Troupes en manœuvre</t>
  </si>
  <si>
    <t>Bât. 270 Troupes en manœuvre</t>
  </si>
  <si>
    <t>Bât. 271 Troupes en manœuvre</t>
  </si>
  <si>
    <t>Bât. 275 Troupes en manœuvre</t>
  </si>
  <si>
    <t>Bât. 277 Douches manœuvre</t>
  </si>
  <si>
    <t>Bât. 300 Troupes en manœuvre RDC</t>
  </si>
  <si>
    <t>Bât. 300 Troupes en manœuvre 1er étage</t>
  </si>
  <si>
    <t>Bât. 301 Troupes en manœuvre RDC</t>
  </si>
  <si>
    <t>Bât. 301 Troupes en manœuvre 1er étage</t>
  </si>
  <si>
    <t>Bât. 302 Troupes en manœuvre RDC</t>
  </si>
  <si>
    <t>Bât. 302 Troupes en manœuvre 1er étage</t>
  </si>
  <si>
    <t>Bât. 303 Troupes en manœuvre RDC</t>
  </si>
  <si>
    <t>Bât. 303 Troupes en manœuvre 1er étage</t>
  </si>
  <si>
    <t>Bât. 304 Troupes en manœuvre RDC</t>
  </si>
  <si>
    <t>Bât. 304 Troupes en manœuvre 1er étage</t>
  </si>
  <si>
    <t>Bât. 305 Troupes en manœuvre RDC</t>
  </si>
  <si>
    <t>Bât. 305 Troupes en manœuvre 1er étage</t>
  </si>
  <si>
    <t>Bât. 309 Troupes en manœuvre</t>
  </si>
  <si>
    <t>Bât. 310 Troupes en manœuvre</t>
  </si>
  <si>
    <t>Bât. 311 Troupes en manœuvre</t>
  </si>
  <si>
    <t>Bât. 319 Troupes en manœuvre</t>
  </si>
  <si>
    <t>Bât. 327 Troupes en manœuvre</t>
  </si>
  <si>
    <t>Bât. 352 Troupes en manœuvre</t>
  </si>
  <si>
    <t>Nettoyage de la salle de restauration 164 du lundi au vendredi (uniquement soir)</t>
  </si>
  <si>
    <t>Nettoyage de la salle de restauration 164  (ordinaire des permanents)du samedi matin au dimanche soir</t>
  </si>
  <si>
    <t>Nettoyage de la salle de restauration 164  (ordinaire des permanents)</t>
  </si>
  <si>
    <t xml:space="preserve"> Prestations de nettoyage locaux de restauration </t>
  </si>
  <si>
    <t>Prestations de nettoyage des surfaces vitrées</t>
  </si>
  <si>
    <t>Bât. 001 Antenne USID RDC + 1er étage</t>
  </si>
  <si>
    <t>Bât. 047 Ciblerie</t>
  </si>
  <si>
    <t>Bât. 049 Bât PC RDC + 1er étage</t>
  </si>
  <si>
    <t>Bât. 50 Régie USID</t>
  </si>
  <si>
    <t>Bât. 51 Salle SEBASTOPOLE</t>
  </si>
  <si>
    <t>Bât. 070 RDC + 1er étage</t>
  </si>
  <si>
    <t>Bât. 071 BPCCA RDC</t>
  </si>
  <si>
    <t>Bât. 102 Antenne CMA RDC</t>
  </si>
  <si>
    <t>Bât. 151</t>
  </si>
  <si>
    <t>Bât. 183</t>
  </si>
  <si>
    <t>Bât. 52 Espaces Vert</t>
  </si>
  <si>
    <t>Bât. 380 Station-Service</t>
  </si>
  <si>
    <t>Bât. 186 Cellule achats du cercle mess</t>
  </si>
  <si>
    <t>Bât. 164 cercle mess RDC + 1er étage</t>
  </si>
  <si>
    <t>Bât. 077 self</t>
  </si>
  <si>
    <t>Bât. 116 self</t>
  </si>
  <si>
    <t>Bât. 280 self</t>
  </si>
  <si>
    <t>Poste 2  - Pôle graphique de Tulle</t>
  </si>
  <si>
    <t>Prestation de nettoyage des locaux</t>
  </si>
  <si>
    <t>Prestations de nettoyage mécanique</t>
  </si>
  <si>
    <t>Poste 3  - 13 ème BSMAT de Tulle</t>
  </si>
  <si>
    <t>Total en euros TTC</t>
  </si>
  <si>
    <t>Montant en euros TTC</t>
  </si>
  <si>
    <t>Montant mensuel total TTC</t>
  </si>
  <si>
    <t>Prix forfaitaire mensuel total (en euros TTC)</t>
  </si>
  <si>
    <t xml:space="preserve">Prix forfaitaire menuel HT (en euros) </t>
  </si>
  <si>
    <t>TOTAL TTC :</t>
  </si>
  <si>
    <t xml:space="preserve">DECOMPOSITION DU PRIX GLOBAL ET FORFAITAIRE DES PRESTATIONS RECURRENTES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</si>
</sst>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u/>
      <sz val="11"/>
      <color theme="1"/>
      <name val="Marianne"/>
      <family val="3"/>
    </font>
    <font>
      <sz val="11"/>
      <name val="Marianne"/>
      <family val="3"/>
    </font>
    <font>
      <b/>
      <sz val="11"/>
      <color theme="1"/>
      <name val="Marianne"/>
      <family val="3"/>
    </font>
    <font>
      <b/>
      <sz val="11"/>
      <color rgb="FFFF0000"/>
      <name val="Marianne"/>
      <family val="3"/>
    </font>
    <font>
      <i/>
      <sz val="11"/>
      <color theme="1"/>
      <name val="Calibri"/>
      <family val="2"/>
      <scheme val="minor"/>
    </font>
    <font>
      <i/>
      <sz val="11"/>
      <color theme="1"/>
      <name val="Marianne"/>
      <family val="3"/>
    </font>
    <font>
      <b/>
      <sz val="11"/>
      <name val="Marianne"/>
      <family val="3"/>
    </font>
    <font>
      <b/>
      <sz val="11"/>
      <color rgb="FFFF0000"/>
      <name val="Marianne"/>
      <family val="3"/>
    </font>
    <font>
      <i/>
      <sz val="11"/>
      <name val="Marianne"/>
      <family val="3"/>
    </font>
    <font>
      <sz val="11"/>
      <color theme="1"/>
      <name val="Marianne"/>
      <family val="3"/>
    </font>
    <font>
      <b/>
      <i/>
      <sz val="11"/>
      <name val="Marianne"/>
      <family val="3"/>
    </font>
    <font>
      <sz val="11"/>
      <color rgb="FFFF0000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double">
        <color rgb="FFFF0000"/>
      </right>
      <top style="medium">
        <color rgb="FFFF0000"/>
      </top>
      <bottom style="medium">
        <color rgb="FFFF000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12">
    <xf numFmtId="0" fontId="0" fillId="0" borderId="0" xfId="0"/>
    <xf numFmtId="0" fontId="7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8" fontId="3" fillId="0" borderId="10" xfId="0" applyNumberFormat="1" applyFont="1" applyBorder="1" applyAlignment="1">
      <alignment horizontal="center" vertical="center" wrapText="1"/>
    </xf>
    <xf numFmtId="8" fontId="3" fillId="0" borderId="13" xfId="0" applyNumberFormat="1" applyFont="1" applyBorder="1" applyAlignment="1">
      <alignment horizontal="center" vertical="center" wrapText="1"/>
    </xf>
    <xf numFmtId="8" fontId="3" fillId="0" borderId="21" xfId="0" applyNumberFormat="1" applyFont="1" applyBorder="1" applyAlignment="1">
      <alignment horizontal="center" vertical="center" wrapText="1"/>
    </xf>
    <xf numFmtId="8" fontId="3" fillId="0" borderId="12" xfId="0" applyNumberFormat="1" applyFont="1" applyBorder="1" applyAlignment="1">
      <alignment horizontal="center" vertical="center" wrapText="1"/>
    </xf>
    <xf numFmtId="8" fontId="3" fillId="0" borderId="14" xfId="0" applyNumberFormat="1" applyFont="1" applyBorder="1" applyAlignment="1">
      <alignment horizontal="center" vertical="center" wrapText="1"/>
    </xf>
    <xf numFmtId="8" fontId="3" fillId="0" borderId="19" xfId="0" applyNumberFormat="1" applyFont="1" applyBorder="1" applyAlignment="1">
      <alignment horizontal="center" vertical="center" wrapText="1"/>
    </xf>
    <xf numFmtId="8" fontId="3" fillId="0" borderId="16" xfId="0" applyNumberFormat="1" applyFont="1" applyBorder="1" applyAlignment="1">
      <alignment horizontal="center" vertical="center" wrapText="1"/>
    </xf>
    <xf numFmtId="8" fontId="3" fillId="0" borderId="20" xfId="0" applyNumberFormat="1" applyFont="1" applyBorder="1" applyAlignment="1">
      <alignment horizontal="center" vertical="center" wrapText="1"/>
    </xf>
    <xf numFmtId="8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0" fontId="3" fillId="0" borderId="16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10" fontId="3" fillId="0" borderId="18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10" fontId="3" fillId="0" borderId="21" xfId="0" applyNumberFormat="1" applyFont="1" applyBorder="1" applyAlignment="1">
      <alignment horizontal="center" vertical="center" wrapText="1"/>
    </xf>
    <xf numFmtId="10" fontId="3" fillId="0" borderId="23" xfId="0" applyNumberFormat="1" applyFont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1" applyFont="1"/>
    <xf numFmtId="0" fontId="3" fillId="0" borderId="0" xfId="0" applyFont="1" applyAlignment="1">
      <alignment vertical="center"/>
    </xf>
    <xf numFmtId="8" fontId="3" fillId="0" borderId="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8" fontId="3" fillId="0" borderId="2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8" fontId="3" fillId="0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Border="1"/>
    <xf numFmtId="0" fontId="1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164" fontId="13" fillId="0" borderId="0" xfId="0" applyNumberFormat="1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3" fillId="0" borderId="34" xfId="0" applyNumberFormat="1" applyFont="1" applyBorder="1" applyAlignment="1">
      <alignment horizontal="center" vertical="center" wrapText="1"/>
    </xf>
    <xf numFmtId="0" fontId="0" fillId="0" borderId="8" xfId="0" applyBorder="1"/>
    <xf numFmtId="0" fontId="3" fillId="0" borderId="24" xfId="0" applyFont="1" applyBorder="1" applyAlignment="1">
      <alignment horizontal="center" vertical="center" wrapText="1"/>
    </xf>
    <xf numFmtId="10" fontId="3" fillId="0" borderId="19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35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/>
    </xf>
    <xf numFmtId="0" fontId="0" fillId="3" borderId="3" xfId="0" applyFill="1" applyBorder="1"/>
    <xf numFmtId="2" fontId="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9" fillId="4" borderId="0" xfId="1" applyFont="1" applyFill="1"/>
    <xf numFmtId="164" fontId="12" fillId="4" borderId="3" xfId="1" applyNumberFormat="1" applyFont="1" applyFill="1" applyBorder="1"/>
    <xf numFmtId="164" fontId="14" fillId="4" borderId="3" xfId="1" applyNumberFormat="1" applyFont="1" applyFill="1" applyBorder="1"/>
    <xf numFmtId="164" fontId="12" fillId="4" borderId="3" xfId="1" applyNumberFormat="1" applyFont="1" applyFill="1" applyBorder="1" applyAlignment="1">
      <alignment vertical="center"/>
    </xf>
    <xf numFmtId="0" fontId="10" fillId="4" borderId="36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4" borderId="38" xfId="0" applyFont="1" applyFill="1" applyBorder="1" applyAlignment="1">
      <alignment horizontal="center" vertical="center"/>
    </xf>
    <xf numFmtId="2" fontId="12" fillId="4" borderId="40" xfId="1" applyNumberFormat="1" applyFont="1" applyFill="1" applyBorder="1"/>
    <xf numFmtId="0" fontId="10" fillId="4" borderId="47" xfId="1" applyFont="1" applyFill="1" applyBorder="1" applyAlignment="1">
      <alignment horizontal="center" vertical="center" wrapText="1"/>
    </xf>
    <xf numFmtId="0" fontId="10" fillId="4" borderId="39" xfId="1" applyFont="1" applyFill="1" applyBorder="1" applyAlignment="1">
      <alignment horizontal="center" vertical="center" wrapText="1"/>
    </xf>
    <xf numFmtId="164" fontId="5" fillId="4" borderId="50" xfId="0" applyNumberFormat="1" applyFont="1" applyFill="1" applyBorder="1"/>
    <xf numFmtId="0" fontId="12" fillId="4" borderId="51" xfId="1" applyFont="1" applyFill="1" applyBorder="1"/>
    <xf numFmtId="164" fontId="14" fillId="6" borderId="3" xfId="1" applyNumberFormat="1" applyFont="1" applyFill="1" applyBorder="1"/>
    <xf numFmtId="2" fontId="12" fillId="6" borderId="40" xfId="1" applyNumberFormat="1" applyFont="1" applyFill="1" applyBorder="1"/>
    <xf numFmtId="0" fontId="10" fillId="4" borderId="3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14" fillId="6" borderId="3" xfId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50" xfId="0" applyFont="1" applyFill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 wrapText="1"/>
    </xf>
    <xf numFmtId="165" fontId="0" fillId="0" borderId="0" xfId="0" applyNumberFormat="1"/>
    <xf numFmtId="10" fontId="13" fillId="0" borderId="52" xfId="0" applyNumberFormat="1" applyFont="1" applyBorder="1" applyAlignment="1">
      <alignment horizontal="center"/>
    </xf>
    <xf numFmtId="0" fontId="13" fillId="0" borderId="53" xfId="0" applyFont="1" applyBorder="1"/>
    <xf numFmtId="0" fontId="13" fillId="0" borderId="8" xfId="0" applyFont="1" applyBorder="1"/>
    <xf numFmtId="0" fontId="6" fillId="0" borderId="9" xfId="0" applyFont="1" applyBorder="1" applyAlignment="1">
      <alignment horizontal="center" vertical="center" wrapText="1"/>
    </xf>
    <xf numFmtId="10" fontId="13" fillId="0" borderId="2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10" fontId="13" fillId="0" borderId="18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52" xfId="0" applyNumberFormat="1" applyFont="1" applyBorder="1" applyAlignment="1">
      <alignment horizontal="center" vertical="center"/>
    </xf>
    <xf numFmtId="0" fontId="0" fillId="0" borderId="67" xfId="0" applyBorder="1"/>
    <xf numFmtId="0" fontId="0" fillId="0" borderId="15" xfId="0" applyBorder="1"/>
    <xf numFmtId="10" fontId="3" fillId="0" borderId="10" xfId="0" applyNumberFormat="1" applyFont="1" applyBorder="1"/>
    <xf numFmtId="0" fontId="1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164" fontId="3" fillId="0" borderId="6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6" borderId="42" xfId="1" applyFont="1" applyFill="1" applyBorder="1" applyAlignment="1">
      <alignment horizontal="center"/>
    </xf>
    <xf numFmtId="0" fontId="10" fillId="6" borderId="6" xfId="1" applyFont="1" applyFill="1" applyBorder="1" applyAlignment="1">
      <alignment horizontal="center"/>
    </xf>
    <xf numFmtId="0" fontId="10" fillId="4" borderId="39" xfId="1" applyFont="1" applyFill="1" applyBorder="1" applyAlignment="1">
      <alignment horizontal="center" vertical="center" wrapText="1"/>
    </xf>
    <xf numFmtId="0" fontId="10" fillId="4" borderId="41" xfId="1" applyFont="1" applyFill="1" applyBorder="1" applyAlignment="1">
      <alignment horizontal="center" vertical="center" wrapText="1"/>
    </xf>
    <xf numFmtId="0" fontId="10" fillId="4" borderId="46" xfId="1" applyFont="1" applyFill="1" applyBorder="1" applyAlignment="1">
      <alignment horizontal="center" vertical="center" wrapText="1"/>
    </xf>
    <xf numFmtId="0" fontId="10" fillId="4" borderId="39" xfId="1" applyFont="1" applyFill="1" applyBorder="1" applyAlignment="1">
      <alignment horizontal="center" vertical="center"/>
    </xf>
    <xf numFmtId="0" fontId="10" fillId="4" borderId="41" xfId="1" applyFont="1" applyFill="1" applyBorder="1" applyAlignment="1">
      <alignment horizontal="center" vertical="center"/>
    </xf>
    <xf numFmtId="0" fontId="10" fillId="4" borderId="46" xfId="1" applyFont="1" applyFill="1" applyBorder="1" applyAlignment="1">
      <alignment horizontal="center" vertical="center"/>
    </xf>
    <xf numFmtId="0" fontId="10" fillId="4" borderId="48" xfId="1" applyFont="1" applyFill="1" applyBorder="1" applyAlignment="1">
      <alignment horizontal="center"/>
    </xf>
    <xf numFmtId="0" fontId="10" fillId="4" borderId="49" xfId="1" applyFont="1" applyFill="1" applyBorder="1" applyAlignment="1">
      <alignment horizontal="center"/>
    </xf>
    <xf numFmtId="0" fontId="10" fillId="4" borderId="43" xfId="1" applyFont="1" applyFill="1" applyBorder="1" applyAlignment="1">
      <alignment horizontal="center" vertical="center" wrapText="1"/>
    </xf>
    <xf numFmtId="0" fontId="10" fillId="4" borderId="45" xfId="1" applyFont="1" applyFill="1" applyBorder="1" applyAlignment="1">
      <alignment horizontal="center" vertical="center" wrapText="1"/>
    </xf>
    <xf numFmtId="0" fontId="11" fillId="0" borderId="44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0" fillId="4" borderId="44" xfId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 wrapText="1"/>
    </xf>
    <xf numFmtId="0" fontId="10" fillId="4" borderId="47" xfId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13" fillId="0" borderId="19" xfId="0" applyNumberFormat="1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 wrapText="1"/>
    </xf>
    <xf numFmtId="164" fontId="13" fillId="0" borderId="16" xfId="0" applyNumberFormat="1" applyFont="1" applyBorder="1" applyAlignment="1">
      <alignment horizontal="center" vertical="center" wrapText="1"/>
    </xf>
    <xf numFmtId="164" fontId="13" fillId="0" borderId="18" xfId="0" applyNumberFormat="1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13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13" fillId="0" borderId="2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64" fontId="13" fillId="0" borderId="31" xfId="0" applyNumberFormat="1" applyFont="1" applyBorder="1" applyAlignment="1">
      <alignment horizontal="center" vertical="center" wrapText="1"/>
    </xf>
    <xf numFmtId="164" fontId="13" fillId="0" borderId="54" xfId="0" applyNumberFormat="1" applyFont="1" applyBorder="1" applyAlignment="1">
      <alignment horizontal="center" vertical="center" wrapText="1"/>
    </xf>
    <xf numFmtId="164" fontId="13" fillId="0" borderId="55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28" xfId="0" applyNumberFormat="1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5" fontId="13" fillId="0" borderId="16" xfId="0" applyNumberFormat="1" applyFont="1" applyBorder="1" applyAlignment="1">
      <alignment horizontal="center" vertical="center" wrapText="1"/>
    </xf>
    <xf numFmtId="165" fontId="13" fillId="0" borderId="1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5" fontId="13" fillId="0" borderId="19" xfId="0" applyNumberFormat="1" applyFont="1" applyBorder="1" applyAlignment="1">
      <alignment horizontal="center" vertical="center" wrapText="1"/>
    </xf>
    <xf numFmtId="165" fontId="13" fillId="0" borderId="2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5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2" fillId="7" borderId="58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0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3" fillId="0" borderId="58" xfId="0" applyNumberFormat="1" applyFont="1" applyBorder="1" applyAlignment="1">
      <alignment horizontal="center" vertical="center"/>
    </xf>
    <xf numFmtId="164" fontId="3" fillId="0" borderId="60" xfId="0" applyNumberFormat="1" applyFont="1" applyBorder="1" applyAlignment="1">
      <alignment horizontal="center" vertical="center"/>
    </xf>
    <xf numFmtId="164" fontId="3" fillId="0" borderId="61" xfId="0" applyNumberFormat="1" applyFont="1" applyBorder="1" applyAlignment="1">
      <alignment horizontal="center" vertical="center"/>
    </xf>
    <xf numFmtId="164" fontId="3" fillId="0" borderId="63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</cellXfs>
  <cellStyles count="3">
    <cellStyle name="Monétaire 2" xfId="2"/>
    <cellStyle name="NiveauLigne_2" xfId="1" builtinId="1" iLevel="1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FF"/>
  </sheetPr>
  <dimension ref="A1:I128"/>
  <sheetViews>
    <sheetView topLeftCell="A52" zoomScaleNormal="100" workbookViewId="0">
      <selection activeCell="A2" sqref="A2"/>
    </sheetView>
  </sheetViews>
  <sheetFormatPr baseColWidth="10" defaultRowHeight="15" x14ac:dyDescent="0.25"/>
  <cols>
    <col min="1" max="1" width="57" style="2" bestFit="1" customWidth="1"/>
    <col min="2" max="2" width="12.85546875" style="99" bestFit="1" customWidth="1"/>
    <col min="3" max="3" width="9.28515625" style="81" bestFit="1" customWidth="1"/>
    <col min="4" max="4" width="19" style="2" bestFit="1" customWidth="1"/>
    <col min="5" max="5" width="23" style="2" bestFit="1" customWidth="1"/>
    <col min="6" max="16384" width="11.42578125" style="2"/>
  </cols>
  <sheetData>
    <row r="1" spans="1:9" s="3" customFormat="1" x14ac:dyDescent="0.25">
      <c r="A1" s="160" t="s">
        <v>268</v>
      </c>
      <c r="B1" s="160"/>
      <c r="C1" s="160"/>
      <c r="D1" s="160"/>
      <c r="E1" s="160"/>
    </row>
    <row r="2" spans="1:9" ht="15.75" thickBot="1" x14ac:dyDescent="0.3"/>
    <row r="3" spans="1:9" s="38" customFormat="1" ht="15.75" thickBot="1" x14ac:dyDescent="0.3">
      <c r="A3" s="161" t="s">
        <v>90</v>
      </c>
      <c r="B3" s="162"/>
      <c r="C3" s="162"/>
      <c r="D3" s="162"/>
      <c r="E3" s="163"/>
      <c r="F3" s="82"/>
    </row>
    <row r="4" spans="1:9" s="38" customFormat="1" ht="15.75" thickBot="1" x14ac:dyDescent="0.3">
      <c r="A4" s="83"/>
      <c r="B4" s="83"/>
      <c r="C4" s="83"/>
      <c r="D4" s="83"/>
      <c r="E4" s="83"/>
      <c r="F4" s="83"/>
      <c r="G4" s="84"/>
    </row>
    <row r="5" spans="1:9" s="39" customFormat="1" ht="45" x14ac:dyDescent="0.25">
      <c r="A5" s="88" t="s">
        <v>157</v>
      </c>
      <c r="B5" s="98" t="s">
        <v>102</v>
      </c>
      <c r="C5" s="89" t="s">
        <v>99</v>
      </c>
      <c r="D5" s="89" t="s">
        <v>98</v>
      </c>
      <c r="E5" s="90" t="s">
        <v>97</v>
      </c>
    </row>
    <row r="6" spans="1:9" s="38" customFormat="1" x14ac:dyDescent="0.25">
      <c r="A6" s="147" t="s">
        <v>137</v>
      </c>
      <c r="B6" s="100" t="s">
        <v>93</v>
      </c>
      <c r="C6" s="104">
        <v>2</v>
      </c>
      <c r="D6" s="85"/>
      <c r="E6" s="91">
        <f>D6/C6</f>
        <v>0</v>
      </c>
      <c r="F6" s="157" t="str">
        <f>IF(OR(D6=""),"Veuillez compléter ce champs","")</f>
        <v>Veuillez compléter ce champs</v>
      </c>
      <c r="G6" s="158"/>
      <c r="H6" s="158"/>
      <c r="I6" s="158"/>
    </row>
    <row r="7" spans="1:9" s="38" customFormat="1" x14ac:dyDescent="0.25">
      <c r="A7" s="148"/>
      <c r="B7" s="100" t="s">
        <v>138</v>
      </c>
      <c r="C7" s="104">
        <v>39</v>
      </c>
      <c r="D7" s="85"/>
      <c r="E7" s="91">
        <f t="shared" ref="E7:E70" si="0">D7/C7</f>
        <v>0</v>
      </c>
      <c r="F7" s="157" t="str">
        <f t="shared" ref="F7:F70" si="1">IF(OR(D7=""),"Veuillez compléter ce champs","")</f>
        <v>Veuillez compléter ce champs</v>
      </c>
      <c r="G7" s="158"/>
      <c r="H7" s="158"/>
      <c r="I7" s="158"/>
    </row>
    <row r="8" spans="1:9" s="38" customFormat="1" x14ac:dyDescent="0.25">
      <c r="A8" s="145" t="s">
        <v>139</v>
      </c>
      <c r="B8" s="146"/>
      <c r="C8" s="105">
        <f>SUBTOTAL(9,C6:C7)</f>
        <v>41</v>
      </c>
      <c r="D8" s="96">
        <f>SUM(D6:D7)</f>
        <v>0</v>
      </c>
      <c r="E8" s="97">
        <f t="shared" si="0"/>
        <v>0</v>
      </c>
      <c r="F8" s="157" t="str">
        <f t="shared" si="1"/>
        <v/>
      </c>
      <c r="G8" s="158"/>
      <c r="H8" s="158"/>
      <c r="I8" s="158"/>
    </row>
    <row r="9" spans="1:9" s="38" customFormat="1" x14ac:dyDescent="0.25">
      <c r="A9" s="164" t="s">
        <v>140</v>
      </c>
      <c r="B9" s="101" t="s">
        <v>141</v>
      </c>
      <c r="C9" s="106">
        <v>81</v>
      </c>
      <c r="D9" s="86"/>
      <c r="E9" s="91">
        <f t="shared" si="0"/>
        <v>0</v>
      </c>
      <c r="F9" s="157" t="str">
        <f t="shared" si="1"/>
        <v>Veuillez compléter ce champs</v>
      </c>
      <c r="G9" s="158"/>
      <c r="H9" s="158"/>
      <c r="I9" s="158"/>
    </row>
    <row r="10" spans="1:9" s="38" customFormat="1" x14ac:dyDescent="0.25">
      <c r="A10" s="164"/>
      <c r="B10" s="101" t="s">
        <v>142</v>
      </c>
      <c r="C10" s="106">
        <v>26</v>
      </c>
      <c r="D10" s="86"/>
      <c r="E10" s="91">
        <f t="shared" si="0"/>
        <v>0</v>
      </c>
      <c r="F10" s="157" t="str">
        <f t="shared" si="1"/>
        <v>Veuillez compléter ce champs</v>
      </c>
      <c r="G10" s="158"/>
      <c r="H10" s="158"/>
      <c r="I10" s="158"/>
    </row>
    <row r="11" spans="1:9" s="38" customFormat="1" x14ac:dyDescent="0.25">
      <c r="A11" s="164"/>
      <c r="B11" s="101" t="s">
        <v>143</v>
      </c>
      <c r="C11" s="106">
        <v>2</v>
      </c>
      <c r="D11" s="86"/>
      <c r="E11" s="91">
        <f t="shared" si="0"/>
        <v>0</v>
      </c>
      <c r="F11" s="157" t="str">
        <f t="shared" si="1"/>
        <v>Veuillez compléter ce champs</v>
      </c>
      <c r="G11" s="158"/>
      <c r="H11" s="158"/>
      <c r="I11" s="158"/>
    </row>
    <row r="12" spans="1:9" s="38" customFormat="1" x14ac:dyDescent="0.25">
      <c r="A12" s="164"/>
      <c r="B12" s="101" t="s">
        <v>138</v>
      </c>
      <c r="C12" s="106">
        <v>31</v>
      </c>
      <c r="D12" s="86"/>
      <c r="E12" s="91">
        <f t="shared" si="0"/>
        <v>0</v>
      </c>
      <c r="F12" s="157" t="str">
        <f t="shared" si="1"/>
        <v>Veuillez compléter ce champs</v>
      </c>
      <c r="G12" s="158"/>
      <c r="H12" s="158"/>
      <c r="I12" s="158"/>
    </row>
    <row r="13" spans="1:9" s="38" customFormat="1" x14ac:dyDescent="0.25">
      <c r="A13" s="145" t="s">
        <v>139</v>
      </c>
      <c r="B13" s="146"/>
      <c r="C13" s="105">
        <f>C9+C10+C12+C11</f>
        <v>140</v>
      </c>
      <c r="D13" s="96">
        <f>SUM(D9:D12)</f>
        <v>0</v>
      </c>
      <c r="E13" s="97">
        <f t="shared" si="0"/>
        <v>0</v>
      </c>
      <c r="F13" s="157" t="str">
        <f t="shared" si="1"/>
        <v/>
      </c>
      <c r="G13" s="158"/>
      <c r="H13" s="158"/>
      <c r="I13" s="158"/>
    </row>
    <row r="14" spans="1:9" s="38" customFormat="1" x14ac:dyDescent="0.25">
      <c r="A14" s="147" t="s">
        <v>173</v>
      </c>
      <c r="B14" s="100" t="s">
        <v>141</v>
      </c>
      <c r="C14" s="104">
        <v>64</v>
      </c>
      <c r="D14" s="85"/>
      <c r="E14" s="91">
        <f t="shared" si="0"/>
        <v>0</v>
      </c>
      <c r="F14" s="157" t="str">
        <f t="shared" si="1"/>
        <v>Veuillez compléter ce champs</v>
      </c>
      <c r="G14" s="158"/>
      <c r="H14" s="158"/>
      <c r="I14" s="158"/>
    </row>
    <row r="15" spans="1:9" s="38" customFormat="1" x14ac:dyDescent="0.25">
      <c r="A15" s="148"/>
      <c r="B15" s="100" t="s">
        <v>138</v>
      </c>
      <c r="C15" s="104">
        <v>38</v>
      </c>
      <c r="D15" s="85"/>
      <c r="E15" s="91">
        <f t="shared" si="0"/>
        <v>0</v>
      </c>
      <c r="F15" s="157" t="str">
        <f t="shared" si="1"/>
        <v>Veuillez compléter ce champs</v>
      </c>
      <c r="G15" s="158"/>
      <c r="H15" s="158"/>
      <c r="I15" s="158"/>
    </row>
    <row r="16" spans="1:9" s="38" customFormat="1" x14ac:dyDescent="0.25">
      <c r="A16" s="149"/>
      <c r="B16" s="100" t="s">
        <v>143</v>
      </c>
      <c r="C16" s="104">
        <v>21</v>
      </c>
      <c r="D16" s="85"/>
      <c r="E16" s="91">
        <f t="shared" si="0"/>
        <v>0</v>
      </c>
      <c r="F16" s="157" t="str">
        <f t="shared" si="1"/>
        <v>Veuillez compléter ce champs</v>
      </c>
      <c r="G16" s="158"/>
      <c r="H16" s="158"/>
      <c r="I16" s="158"/>
    </row>
    <row r="17" spans="1:9" s="38" customFormat="1" x14ac:dyDescent="0.25">
      <c r="A17" s="145" t="s">
        <v>139</v>
      </c>
      <c r="B17" s="146"/>
      <c r="C17" s="105">
        <f>SUM(C14:C16)</f>
        <v>123</v>
      </c>
      <c r="D17" s="96">
        <f>SUM(D14:D16)</f>
        <v>0</v>
      </c>
      <c r="E17" s="97">
        <f t="shared" si="0"/>
        <v>0</v>
      </c>
      <c r="F17" s="157" t="str">
        <f t="shared" si="1"/>
        <v/>
      </c>
      <c r="G17" s="158"/>
      <c r="H17" s="158"/>
      <c r="I17" s="158"/>
    </row>
    <row r="18" spans="1:9" s="38" customFormat="1" x14ac:dyDescent="0.25">
      <c r="A18" s="147" t="s">
        <v>75</v>
      </c>
      <c r="B18" s="100" t="s">
        <v>143</v>
      </c>
      <c r="C18" s="104">
        <v>22</v>
      </c>
      <c r="D18" s="85"/>
      <c r="E18" s="91">
        <f t="shared" si="0"/>
        <v>0</v>
      </c>
      <c r="F18" s="157" t="str">
        <f t="shared" si="1"/>
        <v>Veuillez compléter ce champs</v>
      </c>
      <c r="G18" s="158"/>
      <c r="H18" s="158"/>
      <c r="I18" s="158"/>
    </row>
    <row r="19" spans="1:9" s="38" customFormat="1" x14ac:dyDescent="0.25">
      <c r="A19" s="148"/>
      <c r="B19" s="100" t="s">
        <v>141</v>
      </c>
      <c r="C19" s="104">
        <v>55</v>
      </c>
      <c r="D19" s="85"/>
      <c r="E19" s="91">
        <f t="shared" si="0"/>
        <v>0</v>
      </c>
      <c r="F19" s="157" t="str">
        <f t="shared" si="1"/>
        <v>Veuillez compléter ce champs</v>
      </c>
      <c r="G19" s="158"/>
      <c r="H19" s="158"/>
      <c r="I19" s="158"/>
    </row>
    <row r="20" spans="1:9" s="38" customFormat="1" x14ac:dyDescent="0.25">
      <c r="A20" s="149"/>
      <c r="B20" s="100" t="s">
        <v>138</v>
      </c>
      <c r="C20" s="104">
        <v>34</v>
      </c>
      <c r="D20" s="85"/>
      <c r="E20" s="91">
        <f t="shared" si="0"/>
        <v>0</v>
      </c>
      <c r="F20" s="157" t="str">
        <f t="shared" si="1"/>
        <v>Veuillez compléter ce champs</v>
      </c>
      <c r="G20" s="158"/>
      <c r="H20" s="158"/>
      <c r="I20" s="158"/>
    </row>
    <row r="21" spans="1:9" s="38" customFormat="1" x14ac:dyDescent="0.25">
      <c r="A21" s="145" t="s">
        <v>139</v>
      </c>
      <c r="B21" s="146"/>
      <c r="C21" s="105">
        <f>SUM(C18:C20)</f>
        <v>111</v>
      </c>
      <c r="D21" s="96">
        <f>SUM(D18:D20)</f>
        <v>0</v>
      </c>
      <c r="E21" s="97">
        <f t="shared" si="0"/>
        <v>0</v>
      </c>
      <c r="F21" s="157" t="str">
        <f t="shared" si="1"/>
        <v/>
      </c>
      <c r="G21" s="158"/>
      <c r="H21" s="158"/>
      <c r="I21" s="158"/>
    </row>
    <row r="22" spans="1:9" s="38" customFormat="1" x14ac:dyDescent="0.25">
      <c r="A22" s="164" t="s">
        <v>65</v>
      </c>
      <c r="B22" s="100" t="s">
        <v>141</v>
      </c>
      <c r="C22" s="104">
        <v>334</v>
      </c>
      <c r="D22" s="85"/>
      <c r="E22" s="91">
        <f t="shared" si="0"/>
        <v>0</v>
      </c>
      <c r="F22" s="157" t="str">
        <f t="shared" si="1"/>
        <v>Veuillez compléter ce champs</v>
      </c>
      <c r="G22" s="158"/>
      <c r="H22" s="158"/>
      <c r="I22" s="158"/>
    </row>
    <row r="23" spans="1:9" s="38" customFormat="1" x14ac:dyDescent="0.25">
      <c r="A23" s="164"/>
      <c r="B23" s="100" t="s">
        <v>142</v>
      </c>
      <c r="C23" s="104">
        <v>68</v>
      </c>
      <c r="D23" s="85"/>
      <c r="E23" s="91">
        <f t="shared" si="0"/>
        <v>0</v>
      </c>
      <c r="F23" s="157" t="str">
        <f t="shared" si="1"/>
        <v>Veuillez compléter ce champs</v>
      </c>
      <c r="G23" s="158"/>
      <c r="H23" s="158"/>
      <c r="I23" s="158"/>
    </row>
    <row r="24" spans="1:9" s="38" customFormat="1" x14ac:dyDescent="0.25">
      <c r="A24" s="164"/>
      <c r="B24" s="100" t="s">
        <v>143</v>
      </c>
      <c r="C24" s="104">
        <v>20</v>
      </c>
      <c r="D24" s="85"/>
      <c r="E24" s="91">
        <f t="shared" si="0"/>
        <v>0</v>
      </c>
      <c r="F24" s="157" t="str">
        <f t="shared" si="1"/>
        <v>Veuillez compléter ce champs</v>
      </c>
      <c r="G24" s="158"/>
      <c r="H24" s="158"/>
      <c r="I24" s="158"/>
    </row>
    <row r="25" spans="1:9" s="38" customFormat="1" x14ac:dyDescent="0.25">
      <c r="A25" s="164"/>
      <c r="B25" s="100" t="s">
        <v>138</v>
      </c>
      <c r="C25" s="104">
        <v>109</v>
      </c>
      <c r="D25" s="85"/>
      <c r="E25" s="91">
        <f t="shared" si="0"/>
        <v>0</v>
      </c>
      <c r="F25" s="157" t="str">
        <f t="shared" si="1"/>
        <v>Veuillez compléter ce champs</v>
      </c>
      <c r="G25" s="158"/>
      <c r="H25" s="158"/>
      <c r="I25" s="158"/>
    </row>
    <row r="26" spans="1:9" s="38" customFormat="1" x14ac:dyDescent="0.25">
      <c r="A26" s="145" t="s">
        <v>139</v>
      </c>
      <c r="B26" s="146"/>
      <c r="C26" s="105">
        <f>SUM(C22:C25)</f>
        <v>531</v>
      </c>
      <c r="D26" s="96">
        <f>SUM(D22:D25)</f>
        <v>0</v>
      </c>
      <c r="E26" s="97">
        <f t="shared" si="0"/>
        <v>0</v>
      </c>
      <c r="F26" s="157" t="str">
        <f t="shared" si="1"/>
        <v/>
      </c>
      <c r="G26" s="158"/>
      <c r="H26" s="158"/>
      <c r="I26" s="158"/>
    </row>
    <row r="27" spans="1:9" s="38" customFormat="1" x14ac:dyDescent="0.25">
      <c r="A27" s="165" t="s">
        <v>66</v>
      </c>
      <c r="B27" s="100" t="s">
        <v>141</v>
      </c>
      <c r="C27" s="104">
        <v>288</v>
      </c>
      <c r="D27" s="85"/>
      <c r="E27" s="91">
        <f t="shared" si="0"/>
        <v>0</v>
      </c>
      <c r="F27" s="157" t="str">
        <f t="shared" si="1"/>
        <v>Veuillez compléter ce champs</v>
      </c>
      <c r="G27" s="158"/>
      <c r="H27" s="158"/>
      <c r="I27" s="158"/>
    </row>
    <row r="28" spans="1:9" s="38" customFormat="1" x14ac:dyDescent="0.25">
      <c r="A28" s="165"/>
      <c r="B28" s="100" t="s">
        <v>142</v>
      </c>
      <c r="C28" s="104">
        <v>68</v>
      </c>
      <c r="D28" s="85"/>
      <c r="E28" s="91">
        <f t="shared" si="0"/>
        <v>0</v>
      </c>
      <c r="F28" s="157" t="str">
        <f t="shared" si="1"/>
        <v>Veuillez compléter ce champs</v>
      </c>
      <c r="G28" s="158"/>
      <c r="H28" s="158"/>
      <c r="I28" s="158"/>
    </row>
    <row r="29" spans="1:9" s="38" customFormat="1" x14ac:dyDescent="0.25">
      <c r="A29" s="165"/>
      <c r="B29" s="100" t="s">
        <v>143</v>
      </c>
      <c r="C29" s="104">
        <v>11</v>
      </c>
      <c r="D29" s="85"/>
      <c r="E29" s="91">
        <f t="shared" si="0"/>
        <v>0</v>
      </c>
      <c r="F29" s="157" t="str">
        <f t="shared" si="1"/>
        <v>Veuillez compléter ce champs</v>
      </c>
      <c r="G29" s="158"/>
      <c r="H29" s="158"/>
      <c r="I29" s="158"/>
    </row>
    <row r="30" spans="1:9" s="38" customFormat="1" x14ac:dyDescent="0.25">
      <c r="A30" s="165"/>
      <c r="B30" s="100" t="s">
        <v>138</v>
      </c>
      <c r="C30" s="104">
        <v>139</v>
      </c>
      <c r="D30" s="85"/>
      <c r="E30" s="91">
        <f t="shared" si="0"/>
        <v>0</v>
      </c>
      <c r="F30" s="157" t="str">
        <f t="shared" si="1"/>
        <v>Veuillez compléter ce champs</v>
      </c>
      <c r="G30" s="158"/>
      <c r="H30" s="158"/>
      <c r="I30" s="158"/>
    </row>
    <row r="31" spans="1:9" s="38" customFormat="1" x14ac:dyDescent="0.25">
      <c r="A31" s="145" t="s">
        <v>139</v>
      </c>
      <c r="B31" s="146"/>
      <c r="C31" s="105">
        <f>SUM(C27:C30)</f>
        <v>506</v>
      </c>
      <c r="D31" s="96">
        <f>SUM(D27:D30)</f>
        <v>0</v>
      </c>
      <c r="E31" s="97">
        <f t="shared" si="0"/>
        <v>0</v>
      </c>
      <c r="F31" s="157" t="str">
        <f t="shared" si="1"/>
        <v/>
      </c>
      <c r="G31" s="158"/>
      <c r="H31" s="158"/>
      <c r="I31" s="158"/>
    </row>
    <row r="32" spans="1:9" s="38" customFormat="1" x14ac:dyDescent="0.25">
      <c r="A32" s="147" t="s">
        <v>77</v>
      </c>
      <c r="B32" s="100" t="s">
        <v>141</v>
      </c>
      <c r="C32" s="104">
        <v>16</v>
      </c>
      <c r="D32" s="85"/>
      <c r="E32" s="91">
        <f t="shared" si="0"/>
        <v>0</v>
      </c>
      <c r="F32" s="157" t="str">
        <f t="shared" si="1"/>
        <v>Veuillez compléter ce champs</v>
      </c>
      <c r="G32" s="158"/>
      <c r="H32" s="158"/>
      <c r="I32" s="158"/>
    </row>
    <row r="33" spans="1:9" s="38" customFormat="1" x14ac:dyDescent="0.25">
      <c r="A33" s="148"/>
      <c r="B33" s="100" t="s">
        <v>142</v>
      </c>
      <c r="C33" s="104">
        <v>19</v>
      </c>
      <c r="D33" s="85"/>
      <c r="E33" s="91">
        <f t="shared" si="0"/>
        <v>0</v>
      </c>
      <c r="F33" s="157" t="str">
        <f t="shared" si="1"/>
        <v>Veuillez compléter ce champs</v>
      </c>
      <c r="G33" s="158"/>
      <c r="H33" s="158"/>
      <c r="I33" s="158"/>
    </row>
    <row r="34" spans="1:9" s="38" customFormat="1" x14ac:dyDescent="0.25">
      <c r="A34" s="148"/>
      <c r="B34" s="100" t="s">
        <v>143</v>
      </c>
      <c r="C34" s="104">
        <v>36</v>
      </c>
      <c r="D34" s="85"/>
      <c r="E34" s="91">
        <f t="shared" si="0"/>
        <v>0</v>
      </c>
      <c r="F34" s="157" t="str">
        <f t="shared" si="1"/>
        <v>Veuillez compléter ce champs</v>
      </c>
      <c r="G34" s="158"/>
      <c r="H34" s="158"/>
      <c r="I34" s="158"/>
    </row>
    <row r="35" spans="1:9" s="38" customFormat="1" x14ac:dyDescent="0.25">
      <c r="A35" s="149"/>
      <c r="B35" s="100" t="s">
        <v>138</v>
      </c>
      <c r="C35" s="107">
        <v>20</v>
      </c>
      <c r="D35" s="85"/>
      <c r="E35" s="91">
        <f t="shared" si="0"/>
        <v>0</v>
      </c>
      <c r="F35" s="157" t="str">
        <f t="shared" si="1"/>
        <v>Veuillez compléter ce champs</v>
      </c>
      <c r="G35" s="158"/>
      <c r="H35" s="158"/>
      <c r="I35" s="158"/>
    </row>
    <row r="36" spans="1:9" s="38" customFormat="1" x14ac:dyDescent="0.25">
      <c r="A36" s="145" t="s">
        <v>139</v>
      </c>
      <c r="B36" s="146"/>
      <c r="C36" s="105">
        <f>SUM(C32:C35)</f>
        <v>91</v>
      </c>
      <c r="D36" s="96">
        <f>SUM(D32:D35)</f>
        <v>0</v>
      </c>
      <c r="E36" s="97">
        <f t="shared" si="0"/>
        <v>0</v>
      </c>
      <c r="F36" s="157" t="str">
        <f t="shared" si="1"/>
        <v/>
      </c>
      <c r="G36" s="158"/>
      <c r="H36" s="158"/>
      <c r="I36" s="158"/>
    </row>
    <row r="37" spans="1:9" s="38" customFormat="1" x14ac:dyDescent="0.25">
      <c r="A37" s="92" t="s">
        <v>78</v>
      </c>
      <c r="B37" s="100" t="s">
        <v>142</v>
      </c>
      <c r="C37" s="100">
        <v>90</v>
      </c>
      <c r="D37" s="87"/>
      <c r="E37" s="91">
        <f t="shared" si="0"/>
        <v>0</v>
      </c>
      <c r="F37" s="157" t="str">
        <f t="shared" si="1"/>
        <v>Veuillez compléter ce champs</v>
      </c>
      <c r="G37" s="158"/>
      <c r="H37" s="158"/>
      <c r="I37" s="158"/>
    </row>
    <row r="38" spans="1:9" s="38" customFormat="1" x14ac:dyDescent="0.25">
      <c r="A38" s="145" t="s">
        <v>139</v>
      </c>
      <c r="B38" s="146"/>
      <c r="C38" s="105">
        <f>SUM(C37:C37)</f>
        <v>90</v>
      </c>
      <c r="D38" s="96">
        <f>SUM(D37:D37)</f>
        <v>0</v>
      </c>
      <c r="E38" s="97">
        <f t="shared" si="0"/>
        <v>0</v>
      </c>
      <c r="F38" s="157" t="str">
        <f t="shared" si="1"/>
        <v/>
      </c>
      <c r="G38" s="158"/>
      <c r="H38" s="158"/>
      <c r="I38" s="158"/>
    </row>
    <row r="39" spans="1:9" s="38" customFormat="1" x14ac:dyDescent="0.25">
      <c r="A39" s="147" t="s">
        <v>67</v>
      </c>
      <c r="B39" s="100" t="s">
        <v>142</v>
      </c>
      <c r="C39" s="104">
        <v>89</v>
      </c>
      <c r="D39" s="85"/>
      <c r="E39" s="91">
        <f t="shared" si="0"/>
        <v>0</v>
      </c>
      <c r="F39" s="157" t="str">
        <f t="shared" si="1"/>
        <v>Veuillez compléter ce champs</v>
      </c>
      <c r="G39" s="158"/>
      <c r="H39" s="158"/>
      <c r="I39" s="158"/>
    </row>
    <row r="40" spans="1:9" s="38" customFormat="1" x14ac:dyDescent="0.25">
      <c r="A40" s="148"/>
      <c r="B40" s="100" t="s">
        <v>141</v>
      </c>
      <c r="C40" s="104">
        <v>96</v>
      </c>
      <c r="D40" s="85"/>
      <c r="E40" s="91">
        <f t="shared" si="0"/>
        <v>0</v>
      </c>
      <c r="F40" s="157" t="str">
        <f t="shared" si="1"/>
        <v>Veuillez compléter ce champs</v>
      </c>
      <c r="G40" s="158"/>
      <c r="H40" s="158"/>
      <c r="I40" s="158"/>
    </row>
    <row r="41" spans="1:9" s="38" customFormat="1" x14ac:dyDescent="0.25">
      <c r="A41" s="148"/>
      <c r="B41" s="100" t="s">
        <v>138</v>
      </c>
      <c r="C41" s="104">
        <v>120</v>
      </c>
      <c r="D41" s="85"/>
      <c r="E41" s="91">
        <f t="shared" si="0"/>
        <v>0</v>
      </c>
      <c r="F41" s="157" t="str">
        <f t="shared" si="1"/>
        <v>Veuillez compléter ce champs</v>
      </c>
      <c r="G41" s="158"/>
      <c r="H41" s="158"/>
      <c r="I41" s="158"/>
    </row>
    <row r="42" spans="1:9" s="38" customFormat="1" x14ac:dyDescent="0.25">
      <c r="A42" s="149"/>
      <c r="B42" s="100" t="s">
        <v>143</v>
      </c>
      <c r="C42" s="104">
        <v>19</v>
      </c>
      <c r="D42" s="85"/>
      <c r="E42" s="91">
        <f t="shared" si="0"/>
        <v>0</v>
      </c>
      <c r="F42" s="157" t="str">
        <f t="shared" si="1"/>
        <v>Veuillez compléter ce champs</v>
      </c>
      <c r="G42" s="158"/>
      <c r="H42" s="158"/>
      <c r="I42" s="158"/>
    </row>
    <row r="43" spans="1:9" s="38" customFormat="1" x14ac:dyDescent="0.25">
      <c r="A43" s="145" t="s">
        <v>139</v>
      </c>
      <c r="B43" s="146"/>
      <c r="C43" s="105">
        <f>SUM(C39:C42)</f>
        <v>324</v>
      </c>
      <c r="D43" s="96">
        <f>SUM(D39:D42)</f>
        <v>0</v>
      </c>
      <c r="E43" s="97">
        <f t="shared" si="0"/>
        <v>0</v>
      </c>
      <c r="F43" s="157" t="str">
        <f t="shared" si="1"/>
        <v/>
      </c>
      <c r="G43" s="158"/>
      <c r="H43" s="158"/>
      <c r="I43" s="158"/>
    </row>
    <row r="44" spans="1:9" s="38" customFormat="1" x14ac:dyDescent="0.25">
      <c r="A44" s="147" t="s">
        <v>144</v>
      </c>
      <c r="B44" s="100" t="s">
        <v>143</v>
      </c>
      <c r="C44" s="104">
        <v>45</v>
      </c>
      <c r="D44" s="85"/>
      <c r="E44" s="91">
        <f t="shared" si="0"/>
        <v>0</v>
      </c>
      <c r="F44" s="157" t="str">
        <f t="shared" si="1"/>
        <v>Veuillez compléter ce champs</v>
      </c>
      <c r="G44" s="158"/>
      <c r="H44" s="158"/>
      <c r="I44" s="158"/>
    </row>
    <row r="45" spans="1:9" s="38" customFormat="1" x14ac:dyDescent="0.25">
      <c r="A45" s="148"/>
      <c r="B45" s="100" t="s">
        <v>96</v>
      </c>
      <c r="C45" s="104">
        <v>127</v>
      </c>
      <c r="D45" s="85"/>
      <c r="E45" s="91">
        <f t="shared" si="0"/>
        <v>0</v>
      </c>
      <c r="F45" s="157" t="str">
        <f t="shared" si="1"/>
        <v>Veuillez compléter ce champs</v>
      </c>
      <c r="G45" s="158"/>
      <c r="H45" s="158"/>
      <c r="I45" s="158"/>
    </row>
    <row r="46" spans="1:9" s="38" customFormat="1" x14ac:dyDescent="0.25">
      <c r="A46" s="149"/>
      <c r="B46" s="100" t="s">
        <v>138</v>
      </c>
      <c r="C46" s="104">
        <v>111</v>
      </c>
      <c r="D46" s="85"/>
      <c r="E46" s="91">
        <f t="shared" si="0"/>
        <v>0</v>
      </c>
      <c r="F46" s="157" t="str">
        <f t="shared" si="1"/>
        <v>Veuillez compléter ce champs</v>
      </c>
      <c r="G46" s="158"/>
      <c r="H46" s="158"/>
      <c r="I46" s="158"/>
    </row>
    <row r="47" spans="1:9" s="38" customFormat="1" x14ac:dyDescent="0.25">
      <c r="A47" s="145" t="s">
        <v>145</v>
      </c>
      <c r="B47" s="146"/>
      <c r="C47" s="105">
        <f>C44+C46+C45</f>
        <v>283</v>
      </c>
      <c r="D47" s="96">
        <f>SUM(D44:D46)</f>
        <v>0</v>
      </c>
      <c r="E47" s="97">
        <f t="shared" si="0"/>
        <v>0</v>
      </c>
      <c r="F47" s="157" t="str">
        <f t="shared" si="1"/>
        <v/>
      </c>
      <c r="G47" s="158"/>
      <c r="H47" s="158"/>
      <c r="I47" s="158"/>
    </row>
    <row r="48" spans="1:9" s="38" customFormat="1" x14ac:dyDescent="0.25">
      <c r="A48" s="147" t="s">
        <v>146</v>
      </c>
      <c r="B48" s="100" t="s">
        <v>143</v>
      </c>
      <c r="C48" s="104">
        <v>76</v>
      </c>
      <c r="D48" s="85"/>
      <c r="E48" s="91">
        <f t="shared" si="0"/>
        <v>0</v>
      </c>
      <c r="F48" s="157" t="str">
        <f t="shared" si="1"/>
        <v>Veuillez compléter ce champs</v>
      </c>
      <c r="G48" s="158"/>
      <c r="H48" s="158"/>
      <c r="I48" s="158"/>
    </row>
    <row r="49" spans="1:9" s="38" customFormat="1" x14ac:dyDescent="0.25">
      <c r="A49" s="149"/>
      <c r="B49" s="100" t="s">
        <v>138</v>
      </c>
      <c r="C49" s="104">
        <v>89</v>
      </c>
      <c r="D49" s="85"/>
      <c r="E49" s="91">
        <f t="shared" si="0"/>
        <v>0</v>
      </c>
      <c r="F49" s="157" t="str">
        <f t="shared" si="1"/>
        <v>Veuillez compléter ce champs</v>
      </c>
      <c r="G49" s="158"/>
      <c r="H49" s="158"/>
      <c r="I49" s="158"/>
    </row>
    <row r="50" spans="1:9" s="38" customFormat="1" x14ac:dyDescent="0.25">
      <c r="A50" s="145" t="s">
        <v>139</v>
      </c>
      <c r="B50" s="146"/>
      <c r="C50" s="105">
        <f>C48+C49</f>
        <v>165</v>
      </c>
      <c r="D50" s="96">
        <f>SUM(D48:D49)</f>
        <v>0</v>
      </c>
      <c r="E50" s="97">
        <f t="shared" si="0"/>
        <v>0</v>
      </c>
      <c r="F50" s="157" t="str">
        <f t="shared" si="1"/>
        <v/>
      </c>
      <c r="G50" s="158"/>
      <c r="H50" s="158"/>
      <c r="I50" s="158"/>
    </row>
    <row r="51" spans="1:9" s="38" customFormat="1" x14ac:dyDescent="0.25">
      <c r="A51" s="147" t="s">
        <v>69</v>
      </c>
      <c r="B51" s="100" t="s">
        <v>141</v>
      </c>
      <c r="C51" s="104">
        <v>241</v>
      </c>
      <c r="D51" s="85"/>
      <c r="E51" s="91">
        <f t="shared" si="0"/>
        <v>0</v>
      </c>
      <c r="F51" s="157" t="str">
        <f t="shared" si="1"/>
        <v>Veuillez compléter ce champs</v>
      </c>
      <c r="G51" s="158"/>
      <c r="H51" s="158"/>
      <c r="I51" s="158"/>
    </row>
    <row r="52" spans="1:9" s="38" customFormat="1" x14ac:dyDescent="0.25">
      <c r="A52" s="148"/>
      <c r="B52" s="100" t="s">
        <v>142</v>
      </c>
      <c r="C52" s="104">
        <v>18</v>
      </c>
      <c r="D52" s="85"/>
      <c r="E52" s="91">
        <f t="shared" si="0"/>
        <v>0</v>
      </c>
      <c r="F52" s="157" t="str">
        <f t="shared" si="1"/>
        <v>Veuillez compléter ce champs</v>
      </c>
      <c r="G52" s="158"/>
      <c r="H52" s="158"/>
      <c r="I52" s="158"/>
    </row>
    <row r="53" spans="1:9" s="38" customFormat="1" x14ac:dyDescent="0.25">
      <c r="A53" s="148"/>
      <c r="B53" s="100" t="s">
        <v>138</v>
      </c>
      <c r="C53" s="104">
        <v>135</v>
      </c>
      <c r="D53" s="85"/>
      <c r="E53" s="91">
        <f t="shared" si="0"/>
        <v>0</v>
      </c>
      <c r="F53" s="157" t="str">
        <f t="shared" si="1"/>
        <v>Veuillez compléter ce champs</v>
      </c>
      <c r="G53" s="158"/>
      <c r="H53" s="158"/>
      <c r="I53" s="158"/>
    </row>
    <row r="54" spans="1:9" s="38" customFormat="1" x14ac:dyDescent="0.25">
      <c r="A54" s="149"/>
      <c r="B54" s="103" t="s">
        <v>143</v>
      </c>
      <c r="C54" s="104">
        <v>21</v>
      </c>
      <c r="D54" s="85"/>
      <c r="E54" s="91">
        <f t="shared" si="0"/>
        <v>0</v>
      </c>
      <c r="F54" s="157" t="str">
        <f t="shared" si="1"/>
        <v>Veuillez compléter ce champs</v>
      </c>
      <c r="G54" s="158"/>
      <c r="H54" s="158"/>
      <c r="I54" s="158"/>
    </row>
    <row r="55" spans="1:9" s="38" customFormat="1" x14ac:dyDescent="0.25">
      <c r="A55" s="145" t="s">
        <v>139</v>
      </c>
      <c r="B55" s="146"/>
      <c r="C55" s="105">
        <f>SUM(C51:C54)</f>
        <v>415</v>
      </c>
      <c r="D55" s="96">
        <f>SUM(D51:D54)</f>
        <v>0</v>
      </c>
      <c r="E55" s="97">
        <f t="shared" si="0"/>
        <v>0</v>
      </c>
      <c r="F55" s="157" t="str">
        <f t="shared" si="1"/>
        <v/>
      </c>
      <c r="G55" s="158"/>
      <c r="H55" s="158"/>
      <c r="I55" s="158"/>
    </row>
    <row r="56" spans="1:9" s="38" customFormat="1" x14ac:dyDescent="0.25">
      <c r="A56" s="147" t="s">
        <v>70</v>
      </c>
      <c r="B56" s="100" t="s">
        <v>142</v>
      </c>
      <c r="C56" s="104">
        <v>73</v>
      </c>
      <c r="D56" s="85"/>
      <c r="E56" s="91">
        <f t="shared" si="0"/>
        <v>0</v>
      </c>
      <c r="F56" s="157" t="str">
        <f t="shared" si="1"/>
        <v>Veuillez compléter ce champs</v>
      </c>
      <c r="G56" s="158"/>
      <c r="H56" s="158"/>
      <c r="I56" s="158"/>
    </row>
    <row r="57" spans="1:9" s="38" customFormat="1" x14ac:dyDescent="0.25">
      <c r="A57" s="148"/>
      <c r="B57" s="100" t="s">
        <v>138</v>
      </c>
      <c r="C57" s="104">
        <v>26</v>
      </c>
      <c r="D57" s="85"/>
      <c r="E57" s="91">
        <f t="shared" si="0"/>
        <v>0</v>
      </c>
      <c r="F57" s="157" t="str">
        <f t="shared" si="1"/>
        <v>Veuillez compléter ce champs</v>
      </c>
      <c r="G57" s="158"/>
      <c r="H57" s="158"/>
      <c r="I57" s="158"/>
    </row>
    <row r="58" spans="1:9" s="38" customFormat="1" x14ac:dyDescent="0.25">
      <c r="A58" s="149"/>
      <c r="B58" s="100" t="s">
        <v>143</v>
      </c>
      <c r="C58" s="104">
        <v>38</v>
      </c>
      <c r="D58" s="85"/>
      <c r="E58" s="91">
        <f t="shared" si="0"/>
        <v>0</v>
      </c>
      <c r="F58" s="157" t="str">
        <f t="shared" si="1"/>
        <v>Veuillez compléter ce champs</v>
      </c>
      <c r="G58" s="158"/>
      <c r="H58" s="158"/>
      <c r="I58" s="158"/>
    </row>
    <row r="59" spans="1:9" s="38" customFormat="1" x14ac:dyDescent="0.25">
      <c r="A59" s="145" t="s">
        <v>139</v>
      </c>
      <c r="B59" s="146"/>
      <c r="C59" s="105">
        <f>SUM(C56:C58)</f>
        <v>137</v>
      </c>
      <c r="D59" s="96">
        <f>SUM(D56:D58)</f>
        <v>0</v>
      </c>
      <c r="E59" s="97">
        <f t="shared" si="0"/>
        <v>0</v>
      </c>
      <c r="F59" s="157" t="str">
        <f t="shared" si="1"/>
        <v/>
      </c>
      <c r="G59" s="158"/>
      <c r="H59" s="158"/>
      <c r="I59" s="158"/>
    </row>
    <row r="60" spans="1:9" s="38" customFormat="1" x14ac:dyDescent="0.25">
      <c r="A60" s="147" t="s">
        <v>147</v>
      </c>
      <c r="B60" s="100" t="s">
        <v>142</v>
      </c>
      <c r="C60" s="104">
        <v>181</v>
      </c>
      <c r="D60" s="85"/>
      <c r="E60" s="91">
        <f t="shared" si="0"/>
        <v>0</v>
      </c>
      <c r="F60" s="157" t="str">
        <f t="shared" si="1"/>
        <v>Veuillez compléter ce champs</v>
      </c>
      <c r="G60" s="158"/>
      <c r="H60" s="158"/>
      <c r="I60" s="158"/>
    </row>
    <row r="61" spans="1:9" s="38" customFormat="1" x14ac:dyDescent="0.25">
      <c r="A61" s="148"/>
      <c r="B61" s="100" t="s">
        <v>138</v>
      </c>
      <c r="C61" s="104">
        <v>40</v>
      </c>
      <c r="D61" s="85"/>
      <c r="E61" s="91">
        <f t="shared" si="0"/>
        <v>0</v>
      </c>
      <c r="F61" s="157" t="str">
        <f t="shared" si="1"/>
        <v>Veuillez compléter ce champs</v>
      </c>
      <c r="G61" s="158"/>
      <c r="H61" s="158"/>
      <c r="I61" s="158"/>
    </row>
    <row r="62" spans="1:9" s="38" customFormat="1" x14ac:dyDescent="0.25">
      <c r="A62" s="149"/>
      <c r="B62" s="100" t="s">
        <v>143</v>
      </c>
      <c r="C62" s="104">
        <v>12</v>
      </c>
      <c r="D62" s="85"/>
      <c r="E62" s="91">
        <f t="shared" si="0"/>
        <v>0</v>
      </c>
      <c r="F62" s="157" t="str">
        <f t="shared" si="1"/>
        <v>Veuillez compléter ce champs</v>
      </c>
      <c r="G62" s="158"/>
      <c r="H62" s="158"/>
      <c r="I62" s="158"/>
    </row>
    <row r="63" spans="1:9" s="38" customFormat="1" x14ac:dyDescent="0.25">
      <c r="A63" s="145" t="s">
        <v>139</v>
      </c>
      <c r="B63" s="146"/>
      <c r="C63" s="105">
        <f>SUM(C60:C62)</f>
        <v>233</v>
      </c>
      <c r="D63" s="96">
        <f>SUM(D60:D62)</f>
        <v>0</v>
      </c>
      <c r="E63" s="97">
        <f t="shared" si="0"/>
        <v>0</v>
      </c>
      <c r="F63" s="157" t="str">
        <f t="shared" si="1"/>
        <v/>
      </c>
      <c r="G63" s="158"/>
      <c r="H63" s="158"/>
      <c r="I63" s="158"/>
    </row>
    <row r="64" spans="1:9" s="38" customFormat="1" x14ac:dyDescent="0.25">
      <c r="A64" s="155" t="s">
        <v>148</v>
      </c>
      <c r="B64" s="100" t="s">
        <v>141</v>
      </c>
      <c r="C64" s="104">
        <v>54</v>
      </c>
      <c r="D64" s="85"/>
      <c r="E64" s="91">
        <f t="shared" si="0"/>
        <v>0</v>
      </c>
      <c r="F64" s="157" t="str">
        <f t="shared" si="1"/>
        <v>Veuillez compléter ce champs</v>
      </c>
      <c r="G64" s="158"/>
      <c r="H64" s="158"/>
      <c r="I64" s="158"/>
    </row>
    <row r="65" spans="1:9" s="38" customFormat="1" x14ac:dyDescent="0.25">
      <c r="A65" s="159"/>
      <c r="B65" s="100" t="s">
        <v>149</v>
      </c>
      <c r="C65" s="104">
        <v>18</v>
      </c>
      <c r="D65" s="85"/>
      <c r="E65" s="91">
        <f t="shared" si="0"/>
        <v>0</v>
      </c>
      <c r="F65" s="157" t="str">
        <f t="shared" si="1"/>
        <v>Veuillez compléter ce champs</v>
      </c>
      <c r="G65" s="158"/>
      <c r="H65" s="158"/>
      <c r="I65" s="158"/>
    </row>
    <row r="66" spans="1:9" s="38" customFormat="1" x14ac:dyDescent="0.25">
      <c r="A66" s="159"/>
      <c r="B66" s="100" t="s">
        <v>150</v>
      </c>
      <c r="C66" s="104">
        <v>26</v>
      </c>
      <c r="D66" s="85"/>
      <c r="E66" s="91">
        <f t="shared" si="0"/>
        <v>0</v>
      </c>
      <c r="F66" s="157" t="str">
        <f t="shared" si="1"/>
        <v>Veuillez compléter ce champs</v>
      </c>
      <c r="G66" s="158"/>
      <c r="H66" s="158"/>
      <c r="I66" s="158"/>
    </row>
    <row r="67" spans="1:9" s="38" customFormat="1" x14ac:dyDescent="0.25">
      <c r="A67" s="159"/>
      <c r="B67" s="100" t="s">
        <v>138</v>
      </c>
      <c r="C67" s="104">
        <v>50</v>
      </c>
      <c r="D67" s="85"/>
      <c r="E67" s="91">
        <f t="shared" si="0"/>
        <v>0</v>
      </c>
      <c r="F67" s="157" t="str">
        <f t="shared" si="1"/>
        <v>Veuillez compléter ce champs</v>
      </c>
      <c r="G67" s="158"/>
      <c r="H67" s="158"/>
      <c r="I67" s="158"/>
    </row>
    <row r="68" spans="1:9" s="38" customFormat="1" x14ac:dyDescent="0.25">
      <c r="A68" s="159"/>
      <c r="B68" s="100" t="s">
        <v>151</v>
      </c>
      <c r="C68" s="104">
        <v>132</v>
      </c>
      <c r="D68" s="85"/>
      <c r="E68" s="91">
        <f t="shared" si="0"/>
        <v>0</v>
      </c>
      <c r="F68" s="157" t="str">
        <f t="shared" si="1"/>
        <v>Veuillez compléter ce champs</v>
      </c>
      <c r="G68" s="158"/>
      <c r="H68" s="158"/>
      <c r="I68" s="158"/>
    </row>
    <row r="69" spans="1:9" s="38" customFormat="1" x14ac:dyDescent="0.25">
      <c r="A69" s="159"/>
      <c r="B69" s="100" t="s">
        <v>152</v>
      </c>
      <c r="C69" s="104">
        <v>5</v>
      </c>
      <c r="D69" s="85"/>
      <c r="E69" s="91">
        <f t="shared" si="0"/>
        <v>0</v>
      </c>
      <c r="F69" s="157" t="str">
        <f t="shared" si="1"/>
        <v>Veuillez compléter ce champs</v>
      </c>
      <c r="G69" s="158"/>
      <c r="H69" s="158"/>
      <c r="I69" s="158"/>
    </row>
    <row r="70" spans="1:9" s="38" customFormat="1" x14ac:dyDescent="0.25">
      <c r="A70" s="159"/>
      <c r="B70" s="100" t="s">
        <v>95</v>
      </c>
      <c r="C70" s="104">
        <f>44+74</f>
        <v>118</v>
      </c>
      <c r="D70" s="85"/>
      <c r="E70" s="91">
        <f t="shared" si="0"/>
        <v>0</v>
      </c>
      <c r="F70" s="157" t="str">
        <f t="shared" si="1"/>
        <v>Veuillez compléter ce champs</v>
      </c>
      <c r="G70" s="158"/>
      <c r="H70" s="158"/>
      <c r="I70" s="158"/>
    </row>
    <row r="71" spans="1:9" s="38" customFormat="1" x14ac:dyDescent="0.25">
      <c r="A71" s="156"/>
      <c r="B71" s="100" t="s">
        <v>143</v>
      </c>
      <c r="C71" s="104">
        <v>37</v>
      </c>
      <c r="D71" s="85"/>
      <c r="E71" s="91">
        <f t="shared" ref="E71:E122" si="2">D71/C71</f>
        <v>0</v>
      </c>
      <c r="F71" s="157" t="str">
        <f t="shared" ref="F71:F122" si="3">IF(OR(D71=""),"Veuillez compléter ce champs","")</f>
        <v>Veuillez compléter ce champs</v>
      </c>
      <c r="G71" s="158"/>
      <c r="H71" s="158"/>
      <c r="I71" s="158"/>
    </row>
    <row r="72" spans="1:9" s="38" customFormat="1" x14ac:dyDescent="0.25">
      <c r="A72" s="145" t="s">
        <v>139</v>
      </c>
      <c r="B72" s="146"/>
      <c r="C72" s="105">
        <f>SUM(C64:C71)</f>
        <v>440</v>
      </c>
      <c r="D72" s="96">
        <f>SUM(D64:D71)</f>
        <v>0</v>
      </c>
      <c r="E72" s="97">
        <f t="shared" si="2"/>
        <v>0</v>
      </c>
      <c r="F72" s="157" t="str">
        <f t="shared" si="3"/>
        <v/>
      </c>
      <c r="G72" s="158"/>
      <c r="H72" s="158"/>
      <c r="I72" s="158"/>
    </row>
    <row r="73" spans="1:9" s="38" customFormat="1" x14ac:dyDescent="0.25">
      <c r="A73" s="147" t="s">
        <v>153</v>
      </c>
      <c r="B73" s="100" t="s">
        <v>138</v>
      </c>
      <c r="C73" s="104">
        <v>111</v>
      </c>
      <c r="D73" s="85"/>
      <c r="E73" s="91">
        <f t="shared" si="2"/>
        <v>0</v>
      </c>
      <c r="F73" s="157" t="str">
        <f t="shared" si="3"/>
        <v>Veuillez compléter ce champs</v>
      </c>
      <c r="G73" s="158"/>
      <c r="H73" s="158"/>
      <c r="I73" s="158"/>
    </row>
    <row r="74" spans="1:9" s="38" customFormat="1" x14ac:dyDescent="0.25">
      <c r="A74" s="149"/>
      <c r="B74" s="100" t="s">
        <v>143</v>
      </c>
      <c r="C74" s="104">
        <v>54</v>
      </c>
      <c r="D74" s="85"/>
      <c r="E74" s="91">
        <f t="shared" si="2"/>
        <v>0</v>
      </c>
      <c r="F74" s="157" t="str">
        <f t="shared" si="3"/>
        <v>Veuillez compléter ce champs</v>
      </c>
      <c r="G74" s="158"/>
      <c r="H74" s="158"/>
      <c r="I74" s="158"/>
    </row>
    <row r="75" spans="1:9" s="38" customFormat="1" x14ac:dyDescent="0.25">
      <c r="A75" s="145" t="s">
        <v>139</v>
      </c>
      <c r="B75" s="146"/>
      <c r="C75" s="105">
        <f>SUM(C73:C74)</f>
        <v>165</v>
      </c>
      <c r="D75" s="96">
        <f>SUM(D73:D74)</f>
        <v>0</v>
      </c>
      <c r="E75" s="97">
        <f t="shared" si="2"/>
        <v>0</v>
      </c>
      <c r="F75" s="157" t="str">
        <f t="shared" si="3"/>
        <v/>
      </c>
      <c r="G75" s="158"/>
      <c r="H75" s="158"/>
      <c r="I75" s="158"/>
    </row>
    <row r="76" spans="1:9" s="38" customFormat="1" x14ac:dyDescent="0.25">
      <c r="A76" s="147" t="s">
        <v>81</v>
      </c>
      <c r="B76" s="100" t="s">
        <v>141</v>
      </c>
      <c r="C76" s="104">
        <v>72</v>
      </c>
      <c r="D76" s="85"/>
      <c r="E76" s="91">
        <f t="shared" si="2"/>
        <v>0</v>
      </c>
      <c r="F76" s="157" t="str">
        <f t="shared" si="3"/>
        <v>Veuillez compléter ce champs</v>
      </c>
      <c r="G76" s="158"/>
      <c r="H76" s="158"/>
      <c r="I76" s="158"/>
    </row>
    <row r="77" spans="1:9" s="38" customFormat="1" x14ac:dyDescent="0.25">
      <c r="A77" s="148"/>
      <c r="B77" s="100" t="s">
        <v>142</v>
      </c>
      <c r="C77" s="104">
        <v>153</v>
      </c>
      <c r="D77" s="85"/>
      <c r="E77" s="91">
        <f t="shared" si="2"/>
        <v>0</v>
      </c>
      <c r="F77" s="157" t="str">
        <f t="shared" si="3"/>
        <v>Veuillez compléter ce champs</v>
      </c>
      <c r="G77" s="158"/>
      <c r="H77" s="158"/>
      <c r="I77" s="158"/>
    </row>
    <row r="78" spans="1:9" s="38" customFormat="1" x14ac:dyDescent="0.25">
      <c r="A78" s="148"/>
      <c r="B78" s="100" t="s">
        <v>138</v>
      </c>
      <c r="C78" s="104">
        <v>14</v>
      </c>
      <c r="D78" s="85"/>
      <c r="E78" s="91">
        <f t="shared" si="2"/>
        <v>0</v>
      </c>
      <c r="F78" s="157" t="str">
        <f t="shared" si="3"/>
        <v>Veuillez compléter ce champs</v>
      </c>
      <c r="G78" s="158"/>
      <c r="H78" s="158"/>
      <c r="I78" s="158"/>
    </row>
    <row r="79" spans="1:9" s="38" customFormat="1" x14ac:dyDescent="0.25">
      <c r="A79" s="149"/>
      <c r="B79" s="100" t="s">
        <v>143</v>
      </c>
      <c r="C79" s="104">
        <v>12</v>
      </c>
      <c r="D79" s="85"/>
      <c r="E79" s="91">
        <f t="shared" si="2"/>
        <v>0</v>
      </c>
      <c r="F79" s="157" t="str">
        <f t="shared" si="3"/>
        <v>Veuillez compléter ce champs</v>
      </c>
      <c r="G79" s="158"/>
      <c r="H79" s="158"/>
      <c r="I79" s="158"/>
    </row>
    <row r="80" spans="1:9" s="38" customFormat="1" x14ac:dyDescent="0.25">
      <c r="A80" s="145" t="s">
        <v>139</v>
      </c>
      <c r="B80" s="146"/>
      <c r="C80" s="105">
        <f>SUM(C76:C79)</f>
        <v>251</v>
      </c>
      <c r="D80" s="96">
        <f>SUM(D76:D79)</f>
        <v>0</v>
      </c>
      <c r="E80" s="97">
        <f t="shared" si="2"/>
        <v>0</v>
      </c>
      <c r="F80" s="157" t="str">
        <f t="shared" si="3"/>
        <v/>
      </c>
      <c r="G80" s="158"/>
      <c r="H80" s="158"/>
      <c r="I80" s="158"/>
    </row>
    <row r="81" spans="1:9" s="38" customFormat="1" x14ac:dyDescent="0.25">
      <c r="A81" s="150" t="s">
        <v>82</v>
      </c>
      <c r="B81" s="100" t="s">
        <v>141</v>
      </c>
      <c r="C81" s="104">
        <v>73</v>
      </c>
      <c r="D81" s="85"/>
      <c r="E81" s="91">
        <f t="shared" si="2"/>
        <v>0</v>
      </c>
      <c r="F81" s="157" t="str">
        <f t="shared" si="3"/>
        <v>Veuillez compléter ce champs</v>
      </c>
      <c r="G81" s="158"/>
      <c r="H81" s="158"/>
      <c r="I81" s="158"/>
    </row>
    <row r="82" spans="1:9" s="38" customFormat="1" x14ac:dyDescent="0.25">
      <c r="A82" s="151"/>
      <c r="B82" s="100" t="s">
        <v>138</v>
      </c>
      <c r="C82" s="104">
        <v>24</v>
      </c>
      <c r="D82" s="85"/>
      <c r="E82" s="91">
        <f t="shared" si="2"/>
        <v>0</v>
      </c>
      <c r="F82" s="157" t="str">
        <f t="shared" si="3"/>
        <v>Veuillez compléter ce champs</v>
      </c>
      <c r="G82" s="158"/>
      <c r="H82" s="158"/>
      <c r="I82" s="158"/>
    </row>
    <row r="83" spans="1:9" s="38" customFormat="1" x14ac:dyDescent="0.25">
      <c r="A83" s="152"/>
      <c r="B83" s="100" t="s">
        <v>143</v>
      </c>
      <c r="C83" s="104">
        <v>10</v>
      </c>
      <c r="D83" s="85"/>
      <c r="E83" s="91">
        <f t="shared" si="2"/>
        <v>0</v>
      </c>
      <c r="F83" s="157" t="str">
        <f t="shared" si="3"/>
        <v>Veuillez compléter ce champs</v>
      </c>
      <c r="G83" s="158"/>
      <c r="H83" s="158"/>
      <c r="I83" s="158"/>
    </row>
    <row r="84" spans="1:9" s="38" customFormat="1" x14ac:dyDescent="0.25">
      <c r="A84" s="145" t="s">
        <v>139</v>
      </c>
      <c r="B84" s="146"/>
      <c r="C84" s="105">
        <f>SUM(C81:C83)</f>
        <v>107</v>
      </c>
      <c r="D84" s="96">
        <f>SUM(D81:D83)</f>
        <v>0</v>
      </c>
      <c r="E84" s="97">
        <f t="shared" si="2"/>
        <v>0</v>
      </c>
      <c r="F84" s="157" t="str">
        <f t="shared" si="3"/>
        <v/>
      </c>
      <c r="G84" s="158"/>
      <c r="H84" s="158"/>
      <c r="I84" s="158"/>
    </row>
    <row r="85" spans="1:9" s="38" customFormat="1" x14ac:dyDescent="0.25">
      <c r="A85" s="92" t="s">
        <v>154</v>
      </c>
      <c r="B85" s="100" t="s">
        <v>143</v>
      </c>
      <c r="C85" s="100">
        <v>35</v>
      </c>
      <c r="D85" s="87"/>
      <c r="E85" s="91">
        <f t="shared" si="2"/>
        <v>0</v>
      </c>
      <c r="F85" s="157" t="str">
        <f t="shared" si="3"/>
        <v>Veuillez compléter ce champs</v>
      </c>
      <c r="G85" s="158"/>
      <c r="H85" s="158"/>
      <c r="I85" s="158"/>
    </row>
    <row r="86" spans="1:9" s="38" customFormat="1" x14ac:dyDescent="0.25">
      <c r="A86" s="145" t="s">
        <v>139</v>
      </c>
      <c r="B86" s="146"/>
      <c r="C86" s="105">
        <f>SUM(C85:C85)</f>
        <v>35</v>
      </c>
      <c r="D86" s="96">
        <f>SUM(D85:D85)</f>
        <v>0</v>
      </c>
      <c r="E86" s="97">
        <f t="shared" si="2"/>
        <v>0</v>
      </c>
      <c r="F86" s="157" t="str">
        <f t="shared" si="3"/>
        <v/>
      </c>
      <c r="G86" s="158"/>
      <c r="H86" s="158"/>
      <c r="I86" s="158"/>
    </row>
    <row r="87" spans="1:9" s="38" customFormat="1" x14ac:dyDescent="0.25">
      <c r="A87" s="92" t="s">
        <v>155</v>
      </c>
      <c r="B87" s="100" t="s">
        <v>143</v>
      </c>
      <c r="C87" s="100">
        <v>11</v>
      </c>
      <c r="D87" s="87"/>
      <c r="E87" s="91">
        <f t="shared" si="2"/>
        <v>0</v>
      </c>
      <c r="F87" s="157" t="str">
        <f t="shared" si="3"/>
        <v>Veuillez compléter ce champs</v>
      </c>
      <c r="G87" s="158"/>
      <c r="H87" s="158"/>
      <c r="I87" s="158"/>
    </row>
    <row r="88" spans="1:9" s="38" customFormat="1" x14ac:dyDescent="0.25">
      <c r="A88" s="145" t="s">
        <v>139</v>
      </c>
      <c r="B88" s="146"/>
      <c r="C88" s="105">
        <f>SUM(C87:C87)</f>
        <v>11</v>
      </c>
      <c r="D88" s="96">
        <f>SUM(D87:D87)</f>
        <v>0</v>
      </c>
      <c r="E88" s="97">
        <f t="shared" si="2"/>
        <v>0</v>
      </c>
      <c r="F88" s="157" t="str">
        <f t="shared" si="3"/>
        <v/>
      </c>
      <c r="G88" s="158"/>
      <c r="H88" s="158"/>
      <c r="I88" s="158"/>
    </row>
    <row r="89" spans="1:9" s="38" customFormat="1" x14ac:dyDescent="0.25">
      <c r="A89" s="92" t="s">
        <v>156</v>
      </c>
      <c r="B89" s="100" t="s">
        <v>143</v>
      </c>
      <c r="C89" s="100">
        <v>10</v>
      </c>
      <c r="D89" s="87"/>
      <c r="E89" s="91">
        <f t="shared" si="2"/>
        <v>0</v>
      </c>
      <c r="F89" s="157" t="str">
        <f t="shared" si="3"/>
        <v>Veuillez compléter ce champs</v>
      </c>
      <c r="G89" s="158"/>
      <c r="H89" s="158"/>
      <c r="I89" s="158"/>
    </row>
    <row r="90" spans="1:9" s="38" customFormat="1" x14ac:dyDescent="0.25">
      <c r="A90" s="145" t="s">
        <v>139</v>
      </c>
      <c r="B90" s="146"/>
      <c r="C90" s="105">
        <f>SUM(C89:C89)</f>
        <v>10</v>
      </c>
      <c r="D90" s="96">
        <f>SUM(D89:D89)</f>
        <v>0</v>
      </c>
      <c r="E90" s="97">
        <f t="shared" si="2"/>
        <v>0</v>
      </c>
      <c r="F90" s="157" t="str">
        <f t="shared" si="3"/>
        <v/>
      </c>
      <c r="G90" s="158"/>
      <c r="H90" s="158"/>
      <c r="I90" s="158"/>
    </row>
    <row r="91" spans="1:9" s="38" customFormat="1" x14ac:dyDescent="0.25">
      <c r="A91" s="93" t="s">
        <v>158</v>
      </c>
      <c r="B91" s="100" t="s">
        <v>143</v>
      </c>
      <c r="C91" s="100">
        <v>26</v>
      </c>
      <c r="D91" s="87"/>
      <c r="E91" s="91">
        <f t="shared" si="2"/>
        <v>0</v>
      </c>
      <c r="F91" s="157" t="str">
        <f t="shared" si="3"/>
        <v>Veuillez compléter ce champs</v>
      </c>
      <c r="G91" s="158"/>
      <c r="H91" s="158"/>
      <c r="I91" s="158"/>
    </row>
    <row r="92" spans="1:9" s="38" customFormat="1" x14ac:dyDescent="0.25">
      <c r="A92" s="145" t="s">
        <v>139</v>
      </c>
      <c r="B92" s="146"/>
      <c r="C92" s="105">
        <f>SUM(C91:C91)</f>
        <v>26</v>
      </c>
      <c r="D92" s="96">
        <f>SUM(D91:D91)</f>
        <v>0</v>
      </c>
      <c r="E92" s="97">
        <f t="shared" si="2"/>
        <v>0</v>
      </c>
      <c r="F92" s="157" t="str">
        <f t="shared" si="3"/>
        <v/>
      </c>
      <c r="G92" s="158"/>
      <c r="H92" s="158"/>
      <c r="I92" s="158"/>
    </row>
    <row r="93" spans="1:9" s="38" customFormat="1" x14ac:dyDescent="0.25">
      <c r="A93" s="93" t="s">
        <v>159</v>
      </c>
      <c r="B93" s="100" t="s">
        <v>143</v>
      </c>
      <c r="C93" s="100">
        <v>13</v>
      </c>
      <c r="D93" s="87"/>
      <c r="E93" s="91">
        <f t="shared" si="2"/>
        <v>0</v>
      </c>
      <c r="F93" s="157" t="str">
        <f t="shared" si="3"/>
        <v>Veuillez compléter ce champs</v>
      </c>
      <c r="G93" s="158"/>
      <c r="H93" s="158"/>
      <c r="I93" s="158"/>
    </row>
    <row r="94" spans="1:9" s="38" customFormat="1" x14ac:dyDescent="0.25">
      <c r="A94" s="145" t="s">
        <v>139</v>
      </c>
      <c r="B94" s="146"/>
      <c r="C94" s="105">
        <f>SUM(C93:C93)</f>
        <v>13</v>
      </c>
      <c r="D94" s="96">
        <f>SUM(D93:D93)</f>
        <v>0</v>
      </c>
      <c r="E94" s="97">
        <f t="shared" si="2"/>
        <v>0</v>
      </c>
      <c r="F94" s="157" t="str">
        <f t="shared" si="3"/>
        <v/>
      </c>
      <c r="G94" s="158"/>
      <c r="H94" s="158"/>
      <c r="I94" s="158"/>
    </row>
    <row r="95" spans="1:9" s="38" customFormat="1" x14ac:dyDescent="0.25">
      <c r="A95" s="92" t="s">
        <v>160</v>
      </c>
      <c r="B95" s="100" t="s">
        <v>143</v>
      </c>
      <c r="C95" s="100">
        <v>9</v>
      </c>
      <c r="D95" s="87"/>
      <c r="E95" s="91">
        <f t="shared" si="2"/>
        <v>0</v>
      </c>
      <c r="F95" s="157" t="str">
        <f t="shared" si="3"/>
        <v>Veuillez compléter ce champs</v>
      </c>
      <c r="G95" s="158"/>
      <c r="H95" s="158"/>
      <c r="I95" s="158"/>
    </row>
    <row r="96" spans="1:9" s="38" customFormat="1" x14ac:dyDescent="0.25">
      <c r="A96" s="145" t="s">
        <v>139</v>
      </c>
      <c r="B96" s="146"/>
      <c r="C96" s="105">
        <f>SUM(C95:C95)</f>
        <v>9</v>
      </c>
      <c r="D96" s="96">
        <f>SUM(D95:D95)</f>
        <v>0</v>
      </c>
      <c r="E96" s="97">
        <f t="shared" si="2"/>
        <v>0</v>
      </c>
      <c r="F96" s="157" t="str">
        <f t="shared" si="3"/>
        <v/>
      </c>
      <c r="G96" s="158"/>
      <c r="H96" s="158"/>
      <c r="I96" s="158"/>
    </row>
    <row r="97" spans="1:9" s="38" customFormat="1" x14ac:dyDescent="0.25">
      <c r="A97" s="92" t="s">
        <v>161</v>
      </c>
      <c r="B97" s="103" t="s">
        <v>143</v>
      </c>
      <c r="C97" s="100">
        <v>13</v>
      </c>
      <c r="D97" s="87"/>
      <c r="E97" s="91">
        <f t="shared" si="2"/>
        <v>0</v>
      </c>
      <c r="F97" s="157" t="str">
        <f t="shared" si="3"/>
        <v>Veuillez compléter ce champs</v>
      </c>
      <c r="G97" s="158"/>
      <c r="H97" s="158"/>
      <c r="I97" s="158"/>
    </row>
    <row r="98" spans="1:9" s="38" customFormat="1" x14ac:dyDescent="0.25">
      <c r="A98" s="145" t="s">
        <v>139</v>
      </c>
      <c r="B98" s="146"/>
      <c r="C98" s="105">
        <f>SUM(C97:C97)</f>
        <v>13</v>
      </c>
      <c r="D98" s="96">
        <f>SUM(D97:D97)</f>
        <v>0</v>
      </c>
      <c r="E98" s="97">
        <f t="shared" si="2"/>
        <v>0</v>
      </c>
      <c r="F98" s="157" t="str">
        <f t="shared" si="3"/>
        <v/>
      </c>
      <c r="G98" s="158"/>
      <c r="H98" s="158"/>
      <c r="I98" s="158"/>
    </row>
    <row r="99" spans="1:9" s="38" customFormat="1" x14ac:dyDescent="0.25">
      <c r="A99" s="92" t="s">
        <v>162</v>
      </c>
      <c r="B99" s="100" t="s">
        <v>143</v>
      </c>
      <c r="C99" s="100">
        <v>9</v>
      </c>
      <c r="D99" s="87"/>
      <c r="E99" s="91">
        <f t="shared" si="2"/>
        <v>0</v>
      </c>
      <c r="F99" s="157" t="str">
        <f t="shared" si="3"/>
        <v>Veuillez compléter ce champs</v>
      </c>
      <c r="G99" s="158"/>
      <c r="H99" s="158"/>
      <c r="I99" s="158"/>
    </row>
    <row r="100" spans="1:9" s="38" customFormat="1" x14ac:dyDescent="0.25">
      <c r="A100" s="145" t="s">
        <v>139</v>
      </c>
      <c r="B100" s="146"/>
      <c r="C100" s="105">
        <f>SUM(C99:C99)</f>
        <v>9</v>
      </c>
      <c r="D100" s="96">
        <f>SUM(D99:D99)</f>
        <v>0</v>
      </c>
      <c r="E100" s="97">
        <f t="shared" si="2"/>
        <v>0</v>
      </c>
      <c r="F100" s="157" t="str">
        <f t="shared" si="3"/>
        <v/>
      </c>
      <c r="G100" s="158"/>
      <c r="H100" s="158"/>
      <c r="I100" s="158"/>
    </row>
    <row r="101" spans="1:9" s="38" customFormat="1" x14ac:dyDescent="0.25">
      <c r="A101" s="93" t="s">
        <v>163</v>
      </c>
      <c r="B101" s="100" t="s">
        <v>143</v>
      </c>
      <c r="C101" s="100">
        <v>12</v>
      </c>
      <c r="D101" s="87"/>
      <c r="E101" s="91">
        <f t="shared" si="2"/>
        <v>0</v>
      </c>
      <c r="F101" s="157" t="str">
        <f t="shared" si="3"/>
        <v>Veuillez compléter ce champs</v>
      </c>
      <c r="G101" s="158"/>
      <c r="H101" s="158"/>
      <c r="I101" s="158"/>
    </row>
    <row r="102" spans="1:9" s="38" customFormat="1" x14ac:dyDescent="0.25">
      <c r="A102" s="145" t="s">
        <v>139</v>
      </c>
      <c r="B102" s="146"/>
      <c r="C102" s="105">
        <f>SUM(C101:C101)</f>
        <v>12</v>
      </c>
      <c r="D102" s="96">
        <f>SUM(D101:D101)</f>
        <v>0</v>
      </c>
      <c r="E102" s="97">
        <f t="shared" si="2"/>
        <v>0</v>
      </c>
      <c r="F102" s="157" t="str">
        <f t="shared" si="3"/>
        <v/>
      </c>
      <c r="G102" s="158"/>
      <c r="H102" s="158"/>
      <c r="I102" s="158"/>
    </row>
    <row r="103" spans="1:9" s="38" customFormat="1" x14ac:dyDescent="0.25">
      <c r="A103" s="92" t="s">
        <v>164</v>
      </c>
      <c r="B103" s="100" t="s">
        <v>143</v>
      </c>
      <c r="C103" s="100">
        <v>1</v>
      </c>
      <c r="D103" s="87"/>
      <c r="E103" s="91">
        <f t="shared" si="2"/>
        <v>0</v>
      </c>
      <c r="F103" s="157" t="str">
        <f t="shared" si="3"/>
        <v>Veuillez compléter ce champs</v>
      </c>
      <c r="G103" s="158"/>
      <c r="H103" s="158"/>
      <c r="I103" s="158"/>
    </row>
    <row r="104" spans="1:9" s="38" customFormat="1" x14ac:dyDescent="0.25">
      <c r="A104" s="145" t="s">
        <v>139</v>
      </c>
      <c r="B104" s="146"/>
      <c r="C104" s="105">
        <f>SUM(C103:C103)</f>
        <v>1</v>
      </c>
      <c r="D104" s="96">
        <f>SUM(D103:D103)</f>
        <v>0</v>
      </c>
      <c r="E104" s="97">
        <f t="shared" si="2"/>
        <v>0</v>
      </c>
      <c r="F104" s="157" t="str">
        <f t="shared" si="3"/>
        <v/>
      </c>
      <c r="G104" s="158"/>
      <c r="H104" s="158"/>
      <c r="I104" s="158"/>
    </row>
    <row r="105" spans="1:9" s="38" customFormat="1" x14ac:dyDescent="0.25">
      <c r="A105" s="92" t="s">
        <v>165</v>
      </c>
      <c r="B105" s="100" t="s">
        <v>143</v>
      </c>
      <c r="C105" s="100">
        <v>2</v>
      </c>
      <c r="D105" s="87"/>
      <c r="E105" s="91">
        <f t="shared" si="2"/>
        <v>0</v>
      </c>
      <c r="F105" s="157" t="str">
        <f t="shared" si="3"/>
        <v>Veuillez compléter ce champs</v>
      </c>
      <c r="G105" s="158"/>
      <c r="H105" s="158"/>
      <c r="I105" s="158"/>
    </row>
    <row r="106" spans="1:9" s="38" customFormat="1" x14ac:dyDescent="0.25">
      <c r="A106" s="145" t="s">
        <v>139</v>
      </c>
      <c r="B106" s="146"/>
      <c r="C106" s="105">
        <f>SUM(C105:C105)</f>
        <v>2</v>
      </c>
      <c r="D106" s="96">
        <f>SUM(D105:D105)</f>
        <v>0</v>
      </c>
      <c r="E106" s="97">
        <f t="shared" si="2"/>
        <v>0</v>
      </c>
      <c r="F106" s="157" t="str">
        <f t="shared" si="3"/>
        <v/>
      </c>
      <c r="G106" s="158"/>
      <c r="H106" s="158"/>
      <c r="I106" s="158"/>
    </row>
    <row r="107" spans="1:9" s="38" customFormat="1" x14ac:dyDescent="0.25">
      <c r="A107" s="155" t="s">
        <v>166</v>
      </c>
      <c r="B107" s="100" t="s">
        <v>141</v>
      </c>
      <c r="C107" s="100">
        <v>66</v>
      </c>
      <c r="D107" s="87"/>
      <c r="E107" s="91">
        <f t="shared" si="2"/>
        <v>0</v>
      </c>
      <c r="F107" s="157" t="str">
        <f t="shared" si="3"/>
        <v>Veuillez compléter ce champs</v>
      </c>
      <c r="G107" s="158"/>
      <c r="H107" s="158"/>
      <c r="I107" s="158"/>
    </row>
    <row r="108" spans="1:9" s="38" customFormat="1" x14ac:dyDescent="0.25">
      <c r="A108" s="156"/>
      <c r="B108" s="100" t="s">
        <v>143</v>
      </c>
      <c r="C108" s="100">
        <v>6</v>
      </c>
      <c r="D108" s="87"/>
      <c r="E108" s="91">
        <f t="shared" si="2"/>
        <v>0</v>
      </c>
      <c r="F108" s="157" t="str">
        <f t="shared" si="3"/>
        <v>Veuillez compléter ce champs</v>
      </c>
      <c r="G108" s="158"/>
      <c r="H108" s="158"/>
      <c r="I108" s="158"/>
    </row>
    <row r="109" spans="1:9" s="38" customFormat="1" x14ac:dyDescent="0.25">
      <c r="A109" s="145" t="s">
        <v>139</v>
      </c>
      <c r="B109" s="146"/>
      <c r="C109" s="105">
        <f>SUM(C107:C108)</f>
        <v>72</v>
      </c>
      <c r="D109" s="96">
        <f>SUM(D107:D108)</f>
        <v>0</v>
      </c>
      <c r="E109" s="97">
        <f t="shared" si="2"/>
        <v>0</v>
      </c>
      <c r="F109" s="157" t="str">
        <f t="shared" si="3"/>
        <v/>
      </c>
      <c r="G109" s="158"/>
      <c r="H109" s="158"/>
      <c r="I109" s="158"/>
    </row>
    <row r="110" spans="1:9" s="38" customFormat="1" x14ac:dyDescent="0.25">
      <c r="A110" s="147" t="s">
        <v>167</v>
      </c>
      <c r="B110" s="100" t="s">
        <v>138</v>
      </c>
      <c r="C110" s="104">
        <v>62</v>
      </c>
      <c r="D110" s="85"/>
      <c r="E110" s="91">
        <f t="shared" si="2"/>
        <v>0</v>
      </c>
      <c r="F110" s="157" t="str">
        <f t="shared" si="3"/>
        <v>Veuillez compléter ce champs</v>
      </c>
      <c r="G110" s="158"/>
      <c r="H110" s="158"/>
      <c r="I110" s="158"/>
    </row>
    <row r="111" spans="1:9" s="38" customFormat="1" x14ac:dyDescent="0.25">
      <c r="A111" s="149"/>
      <c r="B111" s="100" t="s">
        <v>143</v>
      </c>
      <c r="C111" s="104">
        <v>23</v>
      </c>
      <c r="D111" s="85"/>
      <c r="E111" s="91">
        <f t="shared" si="2"/>
        <v>0</v>
      </c>
      <c r="F111" s="157" t="str">
        <f t="shared" si="3"/>
        <v>Veuillez compléter ce champs</v>
      </c>
      <c r="G111" s="158"/>
      <c r="H111" s="158"/>
      <c r="I111" s="158"/>
    </row>
    <row r="112" spans="1:9" s="38" customFormat="1" x14ac:dyDescent="0.25">
      <c r="A112" s="145" t="s">
        <v>139</v>
      </c>
      <c r="B112" s="146"/>
      <c r="C112" s="105">
        <f>SUM(C110:C111)</f>
        <v>85</v>
      </c>
      <c r="D112" s="96">
        <f>SUM(D110:D111)</f>
        <v>0</v>
      </c>
      <c r="E112" s="97">
        <f t="shared" si="2"/>
        <v>0</v>
      </c>
      <c r="F112" s="157" t="str">
        <f t="shared" si="3"/>
        <v/>
      </c>
      <c r="G112" s="158"/>
      <c r="H112" s="158"/>
      <c r="I112" s="158"/>
    </row>
    <row r="113" spans="1:9" s="38" customFormat="1" x14ac:dyDescent="0.25">
      <c r="A113" s="147" t="s">
        <v>168</v>
      </c>
      <c r="B113" s="100" t="s">
        <v>141</v>
      </c>
      <c r="C113" s="104">
        <v>49</v>
      </c>
      <c r="D113" s="85"/>
      <c r="E113" s="91">
        <f t="shared" si="2"/>
        <v>0</v>
      </c>
      <c r="F113" s="157" t="str">
        <f t="shared" si="3"/>
        <v>Veuillez compléter ce champs</v>
      </c>
      <c r="G113" s="158"/>
      <c r="H113" s="158"/>
      <c r="I113" s="158"/>
    </row>
    <row r="114" spans="1:9" s="38" customFormat="1" x14ac:dyDescent="0.25">
      <c r="A114" s="149"/>
      <c r="B114" s="100" t="s">
        <v>143</v>
      </c>
      <c r="C114" s="104">
        <v>12</v>
      </c>
      <c r="D114" s="85"/>
      <c r="E114" s="91">
        <f t="shared" si="2"/>
        <v>0</v>
      </c>
      <c r="F114" s="157" t="str">
        <f t="shared" si="3"/>
        <v>Veuillez compléter ce champs</v>
      </c>
      <c r="G114" s="158"/>
      <c r="H114" s="158"/>
      <c r="I114" s="158"/>
    </row>
    <row r="115" spans="1:9" s="38" customFormat="1" x14ac:dyDescent="0.25">
      <c r="A115" s="145" t="s">
        <v>139</v>
      </c>
      <c r="B115" s="146"/>
      <c r="C115" s="105">
        <f>SUM(C113:C114)</f>
        <v>61</v>
      </c>
      <c r="D115" s="96">
        <f>SUM(D113:D114)</f>
        <v>0</v>
      </c>
      <c r="E115" s="97">
        <f t="shared" si="2"/>
        <v>0</v>
      </c>
      <c r="F115" s="157" t="str">
        <f t="shared" si="3"/>
        <v/>
      </c>
      <c r="G115" s="158"/>
      <c r="H115" s="158"/>
      <c r="I115" s="158"/>
    </row>
    <row r="116" spans="1:9" s="38" customFormat="1" x14ac:dyDescent="0.25">
      <c r="A116" s="164" t="s">
        <v>169</v>
      </c>
      <c r="B116" s="100" t="s">
        <v>94</v>
      </c>
      <c r="C116" s="100">
        <v>188</v>
      </c>
      <c r="D116" s="87"/>
      <c r="E116" s="91">
        <f t="shared" si="2"/>
        <v>0</v>
      </c>
      <c r="F116" s="157" t="str">
        <f t="shared" si="3"/>
        <v>Veuillez compléter ce champs</v>
      </c>
      <c r="G116" s="158"/>
      <c r="H116" s="158"/>
      <c r="I116" s="158"/>
    </row>
    <row r="117" spans="1:9" s="38" customFormat="1" x14ac:dyDescent="0.25">
      <c r="A117" s="164"/>
      <c r="B117" s="100" t="s">
        <v>170</v>
      </c>
      <c r="C117" s="100">
        <v>16</v>
      </c>
      <c r="D117" s="87"/>
      <c r="E117" s="91">
        <f t="shared" si="2"/>
        <v>0</v>
      </c>
      <c r="F117" s="157" t="str">
        <f t="shared" si="3"/>
        <v>Veuillez compléter ce champs</v>
      </c>
      <c r="G117" s="158"/>
      <c r="H117" s="158"/>
      <c r="I117" s="158"/>
    </row>
    <row r="118" spans="1:9" s="38" customFormat="1" x14ac:dyDescent="0.25">
      <c r="A118" s="164"/>
      <c r="B118" s="100" t="s">
        <v>171</v>
      </c>
      <c r="C118" s="100">
        <v>23</v>
      </c>
      <c r="D118" s="87"/>
      <c r="E118" s="91">
        <f t="shared" si="2"/>
        <v>0</v>
      </c>
      <c r="F118" s="157" t="str">
        <f t="shared" si="3"/>
        <v>Veuillez compléter ce champs</v>
      </c>
      <c r="G118" s="158"/>
      <c r="H118" s="158"/>
      <c r="I118" s="158"/>
    </row>
    <row r="119" spans="1:9" s="38" customFormat="1" x14ac:dyDescent="0.25">
      <c r="A119" s="145" t="s">
        <v>139</v>
      </c>
      <c r="B119" s="146"/>
      <c r="C119" s="105">
        <f>SUM(C116:C118)</f>
        <v>227</v>
      </c>
      <c r="D119" s="96">
        <f>SUM(D116:D118)</f>
        <v>0</v>
      </c>
      <c r="E119" s="97">
        <f t="shared" si="2"/>
        <v>0</v>
      </c>
      <c r="F119" s="157" t="str">
        <f t="shared" si="3"/>
        <v/>
      </c>
      <c r="G119" s="158"/>
      <c r="H119" s="158"/>
      <c r="I119" s="158"/>
    </row>
    <row r="120" spans="1:9" s="38" customFormat="1" x14ac:dyDescent="0.25">
      <c r="A120" s="164" t="s">
        <v>172</v>
      </c>
      <c r="B120" s="102" t="s">
        <v>143</v>
      </c>
      <c r="C120" s="100">
        <v>12</v>
      </c>
      <c r="D120" s="87"/>
      <c r="E120" s="91">
        <f t="shared" si="2"/>
        <v>0</v>
      </c>
      <c r="F120" s="157" t="str">
        <f t="shared" si="3"/>
        <v>Veuillez compléter ce champs</v>
      </c>
      <c r="G120" s="158"/>
      <c r="H120" s="158"/>
      <c r="I120" s="158"/>
    </row>
    <row r="121" spans="1:9" s="38" customFormat="1" x14ac:dyDescent="0.25">
      <c r="A121" s="164"/>
      <c r="B121" s="100" t="s">
        <v>141</v>
      </c>
      <c r="C121" s="102">
        <v>46</v>
      </c>
      <c r="D121" s="87"/>
      <c r="E121" s="91">
        <f t="shared" si="2"/>
        <v>0</v>
      </c>
      <c r="F121" s="157" t="str">
        <f>IF(OR(D121=""),"Veuillez compléter ce champs","")</f>
        <v>Veuillez compléter ce champs</v>
      </c>
      <c r="G121" s="158"/>
      <c r="H121" s="158"/>
      <c r="I121" s="158"/>
    </row>
    <row r="122" spans="1:9" s="38" customFormat="1" x14ac:dyDescent="0.25">
      <c r="A122" s="145" t="s">
        <v>139</v>
      </c>
      <c r="B122" s="146"/>
      <c r="C122" s="105">
        <f>SUM(C120:C121)</f>
        <v>58</v>
      </c>
      <c r="D122" s="96">
        <f>SUM(D120:D121)</f>
        <v>0</v>
      </c>
      <c r="E122" s="97">
        <f t="shared" si="2"/>
        <v>0</v>
      </c>
      <c r="F122" s="157" t="str">
        <f t="shared" si="3"/>
        <v/>
      </c>
      <c r="G122" s="158"/>
      <c r="H122" s="158"/>
      <c r="I122" s="158"/>
    </row>
    <row r="123" spans="1:9" s="38" customFormat="1" ht="15.75" thickBot="1" x14ac:dyDescent="0.3">
      <c r="A123" s="153" t="s">
        <v>92</v>
      </c>
      <c r="B123" s="154"/>
      <c r="C123" s="108">
        <f>C122+C119+C115+C112+C109+C106+C104+C102+C100+C98+C96+C94+C92+C90+C88+C86+C84+C80+C75+C72+C63+C59+C55+C50+C47+C43+C38+C36+C31+C26+C21+C17+C13+C8</f>
        <v>4797</v>
      </c>
      <c r="D123" s="94">
        <f>SUM(D90,D88,D86,D84,D80,D75,D72,D63,D59,D55,D50,D47,D43,D38,D36,D31,D26,D21,D17,D8,D13,D92,D94,D96,D98,D100,D102,D104,D106,D109,D112,D115,D119,D122)</f>
        <v>0</v>
      </c>
      <c r="E123" s="95"/>
    </row>
    <row r="125" spans="1:9" ht="15.75" thickBot="1" x14ac:dyDescent="0.3"/>
    <row r="126" spans="1:9" ht="15.75" thickBot="1" x14ac:dyDescent="0.3">
      <c r="B126" s="141" t="s">
        <v>91</v>
      </c>
      <c r="C126" s="142"/>
      <c r="D126" s="137"/>
      <c r="E126" s="136"/>
      <c r="F126" s="1" t="str">
        <f>IF(OR(D126=""),"Veuillez compléter ce champs","")</f>
        <v>Veuillez compléter ce champs</v>
      </c>
      <c r="G126" s="1"/>
      <c r="H126" s="1"/>
      <c r="I126" s="1"/>
    </row>
    <row r="127" spans="1:9" ht="15.75" thickBot="1" x14ac:dyDescent="0.3">
      <c r="D127" s="135"/>
    </row>
    <row r="128" spans="1:9" ht="30.75" customHeight="1" thickBot="1" x14ac:dyDescent="0.3">
      <c r="B128" s="143" t="s">
        <v>264</v>
      </c>
      <c r="C128" s="144"/>
      <c r="D128" s="134">
        <f>D123*D126+D123</f>
        <v>0</v>
      </c>
    </row>
  </sheetData>
  <mergeCells count="179">
    <mergeCell ref="F121:I121"/>
    <mergeCell ref="F122:I122"/>
    <mergeCell ref="F116:I116"/>
    <mergeCell ref="F117:I117"/>
    <mergeCell ref="F118:I118"/>
    <mergeCell ref="F119:I119"/>
    <mergeCell ref="F120:I120"/>
    <mergeCell ref="F111:I111"/>
    <mergeCell ref="F112:I112"/>
    <mergeCell ref="F113:I113"/>
    <mergeCell ref="F114:I114"/>
    <mergeCell ref="F115:I115"/>
    <mergeCell ref="F107:I107"/>
    <mergeCell ref="F108:I108"/>
    <mergeCell ref="F109:I109"/>
    <mergeCell ref="F110:I110"/>
    <mergeCell ref="F101:I101"/>
    <mergeCell ref="F102:I102"/>
    <mergeCell ref="F103:I103"/>
    <mergeCell ref="F104:I104"/>
    <mergeCell ref="F105:I105"/>
    <mergeCell ref="F98:I98"/>
    <mergeCell ref="F99:I99"/>
    <mergeCell ref="F100:I100"/>
    <mergeCell ref="F91:I91"/>
    <mergeCell ref="F92:I92"/>
    <mergeCell ref="F93:I93"/>
    <mergeCell ref="F94:I94"/>
    <mergeCell ref="F95:I95"/>
    <mergeCell ref="F106:I106"/>
    <mergeCell ref="F89:I89"/>
    <mergeCell ref="F90:I90"/>
    <mergeCell ref="F81:I81"/>
    <mergeCell ref="F82:I82"/>
    <mergeCell ref="F83:I83"/>
    <mergeCell ref="F84:I84"/>
    <mergeCell ref="F85:I85"/>
    <mergeCell ref="F96:I96"/>
    <mergeCell ref="F97:I97"/>
    <mergeCell ref="F80:I80"/>
    <mergeCell ref="F71:I71"/>
    <mergeCell ref="F72:I72"/>
    <mergeCell ref="F73:I73"/>
    <mergeCell ref="F74:I74"/>
    <mergeCell ref="F75:I75"/>
    <mergeCell ref="F86:I86"/>
    <mergeCell ref="F87:I87"/>
    <mergeCell ref="F88:I88"/>
    <mergeCell ref="F66:I66"/>
    <mergeCell ref="F67:I67"/>
    <mergeCell ref="F68:I68"/>
    <mergeCell ref="F69:I69"/>
    <mergeCell ref="F70:I70"/>
    <mergeCell ref="F61:I61"/>
    <mergeCell ref="F62:I62"/>
    <mergeCell ref="F63:I63"/>
    <mergeCell ref="F64:I64"/>
    <mergeCell ref="F65:I65"/>
    <mergeCell ref="F56:I56"/>
    <mergeCell ref="F57:I57"/>
    <mergeCell ref="F58:I58"/>
    <mergeCell ref="F59:I59"/>
    <mergeCell ref="F60:I60"/>
    <mergeCell ref="F51:I51"/>
    <mergeCell ref="F52:I52"/>
    <mergeCell ref="F53:I53"/>
    <mergeCell ref="F54:I54"/>
    <mergeCell ref="F55:I55"/>
    <mergeCell ref="F46:I46"/>
    <mergeCell ref="F47:I47"/>
    <mergeCell ref="F48:I48"/>
    <mergeCell ref="F49:I49"/>
    <mergeCell ref="F50:I50"/>
    <mergeCell ref="F41:I41"/>
    <mergeCell ref="F42:I42"/>
    <mergeCell ref="F43:I43"/>
    <mergeCell ref="F44:I44"/>
    <mergeCell ref="F45:I45"/>
    <mergeCell ref="F36:I36"/>
    <mergeCell ref="F37:I37"/>
    <mergeCell ref="F38:I38"/>
    <mergeCell ref="F39:I39"/>
    <mergeCell ref="F40:I40"/>
    <mergeCell ref="F31:I31"/>
    <mergeCell ref="F32:I32"/>
    <mergeCell ref="F33:I33"/>
    <mergeCell ref="F34:I34"/>
    <mergeCell ref="F35:I35"/>
    <mergeCell ref="F26:I26"/>
    <mergeCell ref="F27:I27"/>
    <mergeCell ref="F28:I28"/>
    <mergeCell ref="F29:I29"/>
    <mergeCell ref="F30:I30"/>
    <mergeCell ref="F21:I21"/>
    <mergeCell ref="F22:I22"/>
    <mergeCell ref="F23:I23"/>
    <mergeCell ref="F24:I24"/>
    <mergeCell ref="F25:I25"/>
    <mergeCell ref="F16:I16"/>
    <mergeCell ref="F17:I17"/>
    <mergeCell ref="F18:I18"/>
    <mergeCell ref="F19:I19"/>
    <mergeCell ref="F20:I20"/>
    <mergeCell ref="A122:B122"/>
    <mergeCell ref="A110:A111"/>
    <mergeCell ref="A113:A114"/>
    <mergeCell ref="A116:A118"/>
    <mergeCell ref="A120:A121"/>
    <mergeCell ref="A112:B112"/>
    <mergeCell ref="A115:B115"/>
    <mergeCell ref="A119:B119"/>
    <mergeCell ref="A92:B92"/>
    <mergeCell ref="A94:B94"/>
    <mergeCell ref="A47:B47"/>
    <mergeCell ref="A50:B50"/>
    <mergeCell ref="A32:A35"/>
    <mergeCell ref="A39:A42"/>
    <mergeCell ref="A44:A46"/>
    <mergeCell ref="A48:A49"/>
    <mergeCell ref="A84:B84"/>
    <mergeCell ref="A59:B59"/>
    <mergeCell ref="A63:B63"/>
    <mergeCell ref="F6:I6"/>
    <mergeCell ref="F7:I7"/>
    <mergeCell ref="F8:I8"/>
    <mergeCell ref="F9:I9"/>
    <mergeCell ref="F10:I10"/>
    <mergeCell ref="F11:I11"/>
    <mergeCell ref="F12:I12"/>
    <mergeCell ref="F13:I13"/>
    <mergeCell ref="F14:I14"/>
    <mergeCell ref="F15:I15"/>
    <mergeCell ref="A51:A54"/>
    <mergeCell ref="A56:A58"/>
    <mergeCell ref="A60:A62"/>
    <mergeCell ref="A64:A71"/>
    <mergeCell ref="A73:A74"/>
    <mergeCell ref="A31:B31"/>
    <mergeCell ref="A1:E1"/>
    <mergeCell ref="A3:E3"/>
    <mergeCell ref="A8:B8"/>
    <mergeCell ref="A13:B13"/>
    <mergeCell ref="A17:B17"/>
    <mergeCell ref="A21:B21"/>
    <mergeCell ref="A22:A25"/>
    <mergeCell ref="A26:B26"/>
    <mergeCell ref="A27:A30"/>
    <mergeCell ref="A6:A7"/>
    <mergeCell ref="A9:A12"/>
    <mergeCell ref="A18:A20"/>
    <mergeCell ref="A14:A16"/>
    <mergeCell ref="A55:B55"/>
    <mergeCell ref="A36:B36"/>
    <mergeCell ref="A38:B38"/>
    <mergeCell ref="A43:B43"/>
    <mergeCell ref="F126:I126"/>
    <mergeCell ref="B126:C126"/>
    <mergeCell ref="B128:C128"/>
    <mergeCell ref="A72:B72"/>
    <mergeCell ref="A75:B75"/>
    <mergeCell ref="A80:B80"/>
    <mergeCell ref="A76:A79"/>
    <mergeCell ref="A81:A83"/>
    <mergeCell ref="A123:B123"/>
    <mergeCell ref="A86:B86"/>
    <mergeCell ref="A88:B88"/>
    <mergeCell ref="A90:B90"/>
    <mergeCell ref="A96:B96"/>
    <mergeCell ref="A98:B98"/>
    <mergeCell ref="A100:B100"/>
    <mergeCell ref="A102:B102"/>
    <mergeCell ref="A104:B104"/>
    <mergeCell ref="A106:B106"/>
    <mergeCell ref="A109:B109"/>
    <mergeCell ref="A107:A108"/>
    <mergeCell ref="F76:I76"/>
    <mergeCell ref="F77:I77"/>
    <mergeCell ref="F78:I78"/>
    <mergeCell ref="F79:I7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workbookViewId="0">
      <selection activeCell="A9" sqref="A9:A10"/>
    </sheetView>
  </sheetViews>
  <sheetFormatPr baseColWidth="10" defaultRowHeight="15" x14ac:dyDescent="0.25"/>
  <cols>
    <col min="1" max="1" width="25.7109375" style="2" customWidth="1"/>
    <col min="2" max="2" width="11.42578125" style="2"/>
    <col min="3" max="3" width="11.85546875" style="2" bestFit="1" customWidth="1"/>
    <col min="4" max="16384" width="11.42578125" style="2"/>
  </cols>
  <sheetData>
    <row r="2" spans="1:11" x14ac:dyDescent="0.25">
      <c r="A2" s="230" t="s">
        <v>111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x14ac:dyDescent="0.25">
      <c r="A3" s="5"/>
      <c r="B3" s="5"/>
      <c r="C3" s="5"/>
      <c r="D3" s="5"/>
      <c r="E3" s="5"/>
      <c r="F3" s="5"/>
      <c r="G3" s="5"/>
    </row>
    <row r="4" spans="1:11" x14ac:dyDescent="0.25">
      <c r="A4" s="78" t="s">
        <v>71</v>
      </c>
      <c r="B4" s="78"/>
      <c r="C4" s="78"/>
      <c r="D4" s="78"/>
      <c r="E4" s="78"/>
      <c r="F4" s="78"/>
      <c r="G4" s="78"/>
      <c r="H4" s="78"/>
      <c r="I4" s="79"/>
      <c r="J4" s="79"/>
      <c r="K4" s="79"/>
    </row>
    <row r="8" spans="1:11" ht="45.75" thickBot="1" x14ac:dyDescent="0.3">
      <c r="A8" s="9" t="s">
        <v>72</v>
      </c>
      <c r="B8" s="9" t="s">
        <v>73</v>
      </c>
      <c r="C8" s="22" t="s">
        <v>129</v>
      </c>
      <c r="D8" s="22" t="s">
        <v>130</v>
      </c>
      <c r="E8" s="22" t="s">
        <v>3</v>
      </c>
      <c r="F8" s="22" t="s">
        <v>91</v>
      </c>
      <c r="G8" s="41" t="s">
        <v>4</v>
      </c>
    </row>
    <row r="9" spans="1:11" ht="78.75" customHeight="1" thickBot="1" x14ac:dyDescent="0.3">
      <c r="A9" s="7" t="s">
        <v>135</v>
      </c>
      <c r="B9" s="80">
        <v>400</v>
      </c>
      <c r="C9" s="67">
        <v>0</v>
      </c>
      <c r="D9" s="80">
        <v>400</v>
      </c>
      <c r="E9" s="109"/>
      <c r="F9" s="23"/>
      <c r="G9" s="111">
        <f>E9*F9+E9</f>
        <v>0</v>
      </c>
      <c r="H9" s="231" t="str">
        <f>IF(OR(E9="",F9=""),"Veuillez compléter ces champs","")</f>
        <v>Veuillez compléter ces champs</v>
      </c>
      <c r="I9" s="244"/>
      <c r="J9" s="244"/>
    </row>
    <row r="10" spans="1:11" ht="81.75" customHeight="1" thickBot="1" x14ac:dyDescent="0.3">
      <c r="A10" s="7" t="s">
        <v>136</v>
      </c>
      <c r="B10" s="80">
        <v>175</v>
      </c>
      <c r="C10" s="67">
        <v>111</v>
      </c>
      <c r="D10" s="110">
        <v>64</v>
      </c>
      <c r="E10" s="71"/>
      <c r="F10" s="23"/>
      <c r="G10" s="111">
        <f t="shared" ref="G10" si="0">E10*F10+E10</f>
        <v>0</v>
      </c>
      <c r="H10" s="231" t="str">
        <f>IF(OR(E10="",F10=""),"Veuillez compléter ces champs","")</f>
        <v>Veuillez compléter ces champs</v>
      </c>
      <c r="I10" s="244"/>
      <c r="J10" s="244"/>
    </row>
    <row r="11" spans="1:11" s="5" customFormat="1" x14ac:dyDescent="0.25">
      <c r="A11" s="66" t="s">
        <v>134</v>
      </c>
      <c r="B11" s="70">
        <f>B9+B10</f>
        <v>575</v>
      </c>
      <c r="C11" s="70">
        <f>C9+C10</f>
        <v>111</v>
      </c>
      <c r="D11" s="70">
        <f>D9+D10</f>
        <v>464</v>
      </c>
      <c r="E11" s="73">
        <f>E9+E10</f>
        <v>0</v>
      </c>
      <c r="F11" s="74">
        <f>F9</f>
        <v>0</v>
      </c>
      <c r="G11" s="73">
        <f>G9+G10</f>
        <v>0</v>
      </c>
    </row>
    <row r="21" spans="9:9" x14ac:dyDescent="0.25">
      <c r="I21" s="112"/>
    </row>
  </sheetData>
  <mergeCells count="3">
    <mergeCell ref="A2:K2"/>
    <mergeCell ref="H9:J9"/>
    <mergeCell ref="H10:J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9"/>
  <sheetViews>
    <sheetView topLeftCell="A52" zoomScaleNormal="100" workbookViewId="0">
      <selection activeCell="O122" sqref="O122"/>
    </sheetView>
  </sheetViews>
  <sheetFormatPr baseColWidth="10" defaultRowHeight="15" x14ac:dyDescent="0.25"/>
  <cols>
    <col min="1" max="3" width="11.42578125" style="5"/>
    <col min="4" max="4" width="11.28515625" style="5" customWidth="1"/>
    <col min="5" max="5" width="11.42578125" style="5" hidden="1" customWidth="1"/>
    <col min="6" max="7" width="11.42578125" style="5"/>
    <col min="8" max="8" width="20.85546875" style="5" customWidth="1"/>
    <col min="9" max="9" width="11.42578125" style="131"/>
    <col min="10" max="10" width="11.42578125" style="5"/>
    <col min="11" max="12" width="11.42578125" style="131"/>
    <col min="13" max="16384" width="11.42578125" style="5"/>
  </cols>
  <sheetData>
    <row r="1" spans="1:23" ht="15.75" thickBot="1" x14ac:dyDescent="0.3">
      <c r="A1" s="6"/>
      <c r="B1" s="6"/>
      <c r="C1" s="6"/>
      <c r="D1" s="6"/>
      <c r="E1" s="6"/>
      <c r="F1" s="6"/>
      <c r="G1" s="6"/>
      <c r="H1" s="6"/>
      <c r="I1" s="129"/>
      <c r="J1" s="6"/>
      <c r="K1" s="129"/>
      <c r="L1" s="129"/>
      <c r="M1" s="6"/>
    </row>
    <row r="2" spans="1:23" ht="15" customHeight="1" x14ac:dyDescent="0.25">
      <c r="A2" s="6"/>
      <c r="B2" s="6"/>
      <c r="C2" s="278" t="s">
        <v>176</v>
      </c>
      <c r="D2" s="279"/>
      <c r="E2" s="279"/>
      <c r="F2" s="279"/>
      <c r="G2" s="279"/>
      <c r="H2" s="279"/>
      <c r="I2" s="279"/>
      <c r="J2" s="279"/>
      <c r="K2" s="279"/>
      <c r="L2" s="280"/>
      <c r="M2" s="6"/>
    </row>
    <row r="3" spans="1:23" ht="15.75" thickBot="1" x14ac:dyDescent="0.3">
      <c r="A3" s="6"/>
      <c r="B3" s="6"/>
      <c r="C3" s="281"/>
      <c r="D3" s="282"/>
      <c r="E3" s="282"/>
      <c r="F3" s="282"/>
      <c r="G3" s="282"/>
      <c r="H3" s="282"/>
      <c r="I3" s="282"/>
      <c r="J3" s="282"/>
      <c r="K3" s="282"/>
      <c r="L3" s="283"/>
      <c r="M3" s="6"/>
    </row>
    <row r="4" spans="1:23" x14ac:dyDescent="0.25">
      <c r="A4" s="6"/>
      <c r="B4" s="6"/>
      <c r="C4" s="6"/>
      <c r="D4" s="6"/>
      <c r="E4" s="6"/>
      <c r="F4" s="6"/>
      <c r="G4" s="6"/>
      <c r="H4" s="6"/>
      <c r="I4" s="129"/>
      <c r="J4" s="6"/>
      <c r="K4" s="129"/>
      <c r="L4" s="129"/>
      <c r="M4" s="6"/>
    </row>
    <row r="5" spans="1:23" ht="15.75" thickBot="1" x14ac:dyDescent="0.3">
      <c r="A5" s="6"/>
      <c r="B5" s="6"/>
      <c r="C5" s="6"/>
      <c r="D5" s="6"/>
      <c r="E5" s="6"/>
      <c r="F5" s="6"/>
      <c r="G5" s="6"/>
      <c r="H5" s="6"/>
      <c r="I5" s="129"/>
      <c r="J5" s="6"/>
      <c r="K5" s="129"/>
      <c r="L5" s="129"/>
      <c r="M5" s="6"/>
    </row>
    <row r="6" spans="1:23" ht="15.75" customHeight="1" thickBot="1" x14ac:dyDescent="0.3">
      <c r="A6" s="6"/>
      <c r="B6" s="6"/>
      <c r="C6" s="291" t="s">
        <v>174</v>
      </c>
      <c r="D6" s="292"/>
      <c r="E6" s="292"/>
      <c r="F6" s="292"/>
      <c r="G6" s="292"/>
      <c r="H6" s="292"/>
      <c r="I6" s="292"/>
      <c r="J6" s="292"/>
      <c r="K6" s="292"/>
      <c r="L6" s="293"/>
      <c r="M6" s="6"/>
    </row>
    <row r="7" spans="1:23" x14ac:dyDescent="0.25">
      <c r="A7" s="6"/>
      <c r="B7" s="6"/>
      <c r="C7" s="6"/>
      <c r="D7" s="6"/>
      <c r="E7" s="6"/>
      <c r="F7" s="6"/>
      <c r="G7" s="6"/>
      <c r="H7" s="6"/>
      <c r="I7" s="129"/>
      <c r="J7" s="6"/>
      <c r="K7" s="129"/>
      <c r="L7" s="129"/>
      <c r="M7" s="6"/>
    </row>
    <row r="8" spans="1:23" x14ac:dyDescent="0.25">
      <c r="A8" s="6"/>
      <c r="B8" s="6"/>
      <c r="C8" s="6"/>
      <c r="D8" s="6"/>
      <c r="E8" s="6"/>
      <c r="F8" s="6"/>
      <c r="G8" s="6"/>
      <c r="H8" s="6"/>
      <c r="I8" s="129"/>
      <c r="J8" s="6"/>
      <c r="K8" s="129"/>
      <c r="L8" s="129"/>
      <c r="M8" s="6"/>
    </row>
    <row r="9" spans="1:23" ht="15.75" thickBot="1" x14ac:dyDescent="0.3">
      <c r="A9" s="6"/>
      <c r="B9" s="6"/>
      <c r="C9" s="6"/>
      <c r="D9" s="6"/>
      <c r="E9" s="6"/>
      <c r="F9" s="6"/>
      <c r="G9" s="6"/>
      <c r="H9" s="6"/>
      <c r="I9" s="129"/>
      <c r="J9" s="6"/>
      <c r="K9" s="129"/>
      <c r="L9" s="129"/>
      <c r="M9" s="6"/>
    </row>
    <row r="10" spans="1:23" ht="15.75" thickBot="1" x14ac:dyDescent="0.3">
      <c r="C10" s="284" t="s">
        <v>175</v>
      </c>
      <c r="D10" s="285"/>
      <c r="E10" s="286"/>
      <c r="F10" s="285"/>
      <c r="G10" s="285"/>
      <c r="H10" s="285"/>
      <c r="I10" s="285"/>
      <c r="J10" s="285"/>
      <c r="K10" s="285"/>
      <c r="L10" s="287"/>
      <c r="M10" s="6"/>
      <c r="P10" s="6"/>
      <c r="Q10" s="6"/>
      <c r="R10" s="6"/>
      <c r="S10" s="6"/>
      <c r="T10" s="6"/>
      <c r="U10" s="6"/>
      <c r="V10" s="6"/>
      <c r="W10" s="6"/>
    </row>
    <row r="11" spans="1:23" ht="45" x14ac:dyDescent="0.25">
      <c r="C11" s="259" t="s">
        <v>102</v>
      </c>
      <c r="D11" s="260"/>
      <c r="E11" s="125"/>
      <c r="F11" s="259" t="s">
        <v>178</v>
      </c>
      <c r="G11" s="261"/>
      <c r="H11" s="260"/>
      <c r="I11" s="127" t="s">
        <v>263</v>
      </c>
      <c r="J11" s="126" t="s">
        <v>179</v>
      </c>
      <c r="K11" s="288" t="s">
        <v>262</v>
      </c>
      <c r="L11" s="289"/>
      <c r="M11" s="6"/>
      <c r="O11" s="6"/>
      <c r="P11" s="6"/>
    </row>
    <row r="12" spans="1:23" ht="30" customHeight="1" x14ac:dyDescent="0.25">
      <c r="C12" s="236" t="s">
        <v>177</v>
      </c>
      <c r="D12" s="254"/>
      <c r="E12" s="247"/>
      <c r="F12" s="250" t="s">
        <v>180</v>
      </c>
      <c r="G12" s="251" t="s">
        <v>5</v>
      </c>
      <c r="H12" s="252" t="s">
        <v>5</v>
      </c>
      <c r="I12" s="128">
        <f>'P1 - BPU à BDC tous bâtiments'!D7</f>
        <v>0</v>
      </c>
      <c r="J12" s="66">
        <v>2</v>
      </c>
      <c r="K12" s="245">
        <f>I12*J12</f>
        <v>0</v>
      </c>
      <c r="L12" s="246"/>
      <c r="O12" s="6"/>
    </row>
    <row r="13" spans="1:23" ht="30" customHeight="1" x14ac:dyDescent="0.25">
      <c r="C13" s="248"/>
      <c r="D13" s="255"/>
      <c r="E13" s="249"/>
      <c r="F13" s="266" t="s">
        <v>181</v>
      </c>
      <c r="G13" s="266" t="s">
        <v>6</v>
      </c>
      <c r="H13" s="266" t="s">
        <v>6</v>
      </c>
      <c r="I13" s="128">
        <f>'P1 - BPU à BDC tous bâtiments'!D8</f>
        <v>0</v>
      </c>
      <c r="J13" s="66">
        <v>2</v>
      </c>
      <c r="K13" s="245">
        <f t="shared" ref="K13:K14" si="0">I13*J13</f>
        <v>0</v>
      </c>
      <c r="L13" s="246"/>
      <c r="O13" s="6"/>
    </row>
    <row r="14" spans="1:23" ht="30" customHeight="1" x14ac:dyDescent="0.25">
      <c r="C14" s="248"/>
      <c r="D14" s="255"/>
      <c r="E14" s="249"/>
      <c r="F14" s="266" t="s">
        <v>182</v>
      </c>
      <c r="G14" s="266" t="s">
        <v>7</v>
      </c>
      <c r="H14" s="266" t="s">
        <v>7</v>
      </c>
      <c r="I14" s="128">
        <f>'P1 - BPU à BDC tous bâtiments'!D9</f>
        <v>0</v>
      </c>
      <c r="J14" s="66">
        <v>2</v>
      </c>
      <c r="K14" s="245">
        <f t="shared" si="0"/>
        <v>0</v>
      </c>
      <c r="L14" s="246"/>
      <c r="O14" s="6"/>
    </row>
    <row r="15" spans="1:23" ht="30" customHeight="1" x14ac:dyDescent="0.25">
      <c r="C15" s="248"/>
      <c r="D15" s="255"/>
      <c r="E15" s="249"/>
      <c r="F15" s="266" t="s">
        <v>183</v>
      </c>
      <c r="G15" s="266" t="s">
        <v>8</v>
      </c>
      <c r="H15" s="266" t="s">
        <v>8</v>
      </c>
      <c r="I15" s="128">
        <f>'P1 - BPU à BDC tous bâtiments'!D10</f>
        <v>0</v>
      </c>
      <c r="J15" s="66">
        <v>2</v>
      </c>
      <c r="K15" s="245">
        <f t="shared" ref="K15" si="1">I15*J15</f>
        <v>0</v>
      </c>
      <c r="L15" s="246"/>
      <c r="O15" s="6"/>
    </row>
    <row r="16" spans="1:23" ht="30" customHeight="1" x14ac:dyDescent="0.25">
      <c r="C16" s="248"/>
      <c r="D16" s="255"/>
      <c r="E16" s="249"/>
      <c r="F16" s="266" t="s">
        <v>184</v>
      </c>
      <c r="G16" s="266" t="s">
        <v>9</v>
      </c>
      <c r="H16" s="266" t="s">
        <v>9</v>
      </c>
      <c r="I16" s="128">
        <f>'P1 - BPU à BDC tous bâtiments'!D11</f>
        <v>0</v>
      </c>
      <c r="J16" s="66">
        <v>2</v>
      </c>
      <c r="K16" s="245">
        <f t="shared" ref="K16:K76" si="2">I16*J16</f>
        <v>0</v>
      </c>
      <c r="L16" s="246"/>
      <c r="O16" s="6"/>
    </row>
    <row r="17" spans="3:15" ht="30" customHeight="1" x14ac:dyDescent="0.25">
      <c r="C17" s="248"/>
      <c r="D17" s="255"/>
      <c r="E17" s="249"/>
      <c r="F17" s="266" t="s">
        <v>185</v>
      </c>
      <c r="G17" s="266" t="s">
        <v>10</v>
      </c>
      <c r="H17" s="266" t="s">
        <v>10</v>
      </c>
      <c r="I17" s="128">
        <f>'P1 - BPU à BDC tous bâtiments'!D12</f>
        <v>0</v>
      </c>
      <c r="J17" s="66">
        <v>2</v>
      </c>
      <c r="K17" s="245">
        <f t="shared" si="2"/>
        <v>0</v>
      </c>
      <c r="L17" s="246"/>
      <c r="O17" s="6"/>
    </row>
    <row r="18" spans="3:15" ht="30" customHeight="1" x14ac:dyDescent="0.25">
      <c r="C18" s="248"/>
      <c r="D18" s="255"/>
      <c r="E18" s="249"/>
      <c r="F18" s="266" t="s">
        <v>186</v>
      </c>
      <c r="G18" s="266" t="s">
        <v>11</v>
      </c>
      <c r="H18" s="266" t="s">
        <v>11</v>
      </c>
      <c r="I18" s="128">
        <f>'P1 - BPU à BDC tous bâtiments'!D13</f>
        <v>0</v>
      </c>
      <c r="J18" s="66">
        <v>2</v>
      </c>
      <c r="K18" s="245">
        <f t="shared" si="2"/>
        <v>0</v>
      </c>
      <c r="L18" s="246"/>
      <c r="O18" s="6"/>
    </row>
    <row r="19" spans="3:15" ht="30" customHeight="1" x14ac:dyDescent="0.25">
      <c r="C19" s="248"/>
      <c r="D19" s="255"/>
      <c r="E19" s="249"/>
      <c r="F19" s="266" t="s">
        <v>187</v>
      </c>
      <c r="G19" s="266" t="s">
        <v>12</v>
      </c>
      <c r="H19" s="266" t="s">
        <v>12</v>
      </c>
      <c r="I19" s="128">
        <f>'P1 - BPU à BDC tous bâtiments'!D14</f>
        <v>0</v>
      </c>
      <c r="J19" s="66">
        <v>2</v>
      </c>
      <c r="K19" s="245">
        <f t="shared" si="2"/>
        <v>0</v>
      </c>
      <c r="L19" s="246"/>
    </row>
    <row r="20" spans="3:15" ht="30" customHeight="1" x14ac:dyDescent="0.25">
      <c r="C20" s="248"/>
      <c r="D20" s="255"/>
      <c r="E20" s="249"/>
      <c r="F20" s="266" t="s">
        <v>188</v>
      </c>
      <c r="G20" s="266" t="s">
        <v>13</v>
      </c>
      <c r="H20" s="266" t="s">
        <v>13</v>
      </c>
      <c r="I20" s="128">
        <f>'P1 - BPU à BDC tous bâtiments'!D15</f>
        <v>0</v>
      </c>
      <c r="J20" s="66">
        <v>2</v>
      </c>
      <c r="K20" s="245">
        <f t="shared" si="2"/>
        <v>0</v>
      </c>
      <c r="L20" s="246"/>
    </row>
    <row r="21" spans="3:15" ht="30" customHeight="1" x14ac:dyDescent="0.25">
      <c r="C21" s="248"/>
      <c r="D21" s="255"/>
      <c r="E21" s="249"/>
      <c r="F21" s="266" t="s">
        <v>189</v>
      </c>
      <c r="G21" s="266" t="s">
        <v>14</v>
      </c>
      <c r="H21" s="266" t="s">
        <v>14</v>
      </c>
      <c r="I21" s="128">
        <f>'P1 - BPU à BDC tous bâtiments'!D16</f>
        <v>0</v>
      </c>
      <c r="J21" s="66">
        <v>2</v>
      </c>
      <c r="K21" s="245">
        <f t="shared" si="2"/>
        <v>0</v>
      </c>
      <c r="L21" s="246"/>
    </row>
    <row r="22" spans="3:15" ht="30" customHeight="1" x14ac:dyDescent="0.25">
      <c r="C22" s="248"/>
      <c r="D22" s="255"/>
      <c r="E22" s="249"/>
      <c r="F22" s="266" t="s">
        <v>190</v>
      </c>
      <c r="G22" s="266" t="s">
        <v>15</v>
      </c>
      <c r="H22" s="266" t="s">
        <v>15</v>
      </c>
      <c r="I22" s="128">
        <f>'P1 - BPU à BDC tous bâtiments'!D17</f>
        <v>0</v>
      </c>
      <c r="J22" s="66">
        <v>2</v>
      </c>
      <c r="K22" s="245">
        <f t="shared" si="2"/>
        <v>0</v>
      </c>
      <c r="L22" s="246"/>
    </row>
    <row r="23" spans="3:15" ht="30" customHeight="1" x14ac:dyDescent="0.25">
      <c r="C23" s="248"/>
      <c r="D23" s="255"/>
      <c r="E23" s="249"/>
      <c r="F23" s="266" t="s">
        <v>191</v>
      </c>
      <c r="G23" s="266" t="s">
        <v>16</v>
      </c>
      <c r="H23" s="266" t="s">
        <v>16</v>
      </c>
      <c r="I23" s="128">
        <f>'P1 - BPU à BDC tous bâtiments'!D18</f>
        <v>0</v>
      </c>
      <c r="J23" s="66">
        <v>2</v>
      </c>
      <c r="K23" s="245">
        <f t="shared" si="2"/>
        <v>0</v>
      </c>
      <c r="L23" s="246"/>
    </row>
    <row r="24" spans="3:15" ht="30" customHeight="1" x14ac:dyDescent="0.25">
      <c r="C24" s="248"/>
      <c r="D24" s="255"/>
      <c r="E24" s="249"/>
      <c r="F24" s="266" t="s">
        <v>192</v>
      </c>
      <c r="G24" s="266" t="s">
        <v>17</v>
      </c>
      <c r="H24" s="266" t="s">
        <v>17</v>
      </c>
      <c r="I24" s="128">
        <f>'P1 - BPU à BDC tous bâtiments'!D19</f>
        <v>0</v>
      </c>
      <c r="J24" s="66">
        <v>2</v>
      </c>
      <c r="K24" s="245">
        <f t="shared" si="2"/>
        <v>0</v>
      </c>
      <c r="L24" s="246"/>
    </row>
    <row r="25" spans="3:15" ht="30" customHeight="1" x14ac:dyDescent="0.25">
      <c r="C25" s="248"/>
      <c r="D25" s="255"/>
      <c r="E25" s="249"/>
      <c r="F25" s="266" t="s">
        <v>193</v>
      </c>
      <c r="G25" s="266" t="s">
        <v>18</v>
      </c>
      <c r="H25" s="266" t="s">
        <v>18</v>
      </c>
      <c r="I25" s="128">
        <f>'P1 - BPU à BDC tous bâtiments'!D20</f>
        <v>0</v>
      </c>
      <c r="J25" s="66">
        <v>2</v>
      </c>
      <c r="K25" s="245">
        <f t="shared" si="2"/>
        <v>0</v>
      </c>
      <c r="L25" s="246"/>
    </row>
    <row r="26" spans="3:15" ht="30" customHeight="1" x14ac:dyDescent="0.25">
      <c r="C26" s="248"/>
      <c r="D26" s="255"/>
      <c r="E26" s="249"/>
      <c r="F26" s="266" t="s">
        <v>194</v>
      </c>
      <c r="G26" s="266" t="s">
        <v>19</v>
      </c>
      <c r="H26" s="266" t="s">
        <v>19</v>
      </c>
      <c r="I26" s="128">
        <f>'P1 - BPU à BDC tous bâtiments'!D21</f>
        <v>0</v>
      </c>
      <c r="J26" s="66">
        <v>2</v>
      </c>
      <c r="K26" s="245">
        <f t="shared" si="2"/>
        <v>0</v>
      </c>
      <c r="L26" s="246"/>
    </row>
    <row r="27" spans="3:15" ht="30" customHeight="1" x14ac:dyDescent="0.25">
      <c r="C27" s="248"/>
      <c r="D27" s="255"/>
      <c r="E27" s="249"/>
      <c r="F27" s="266" t="s">
        <v>195</v>
      </c>
      <c r="G27" s="266" t="s">
        <v>20</v>
      </c>
      <c r="H27" s="266" t="s">
        <v>20</v>
      </c>
      <c r="I27" s="128">
        <f>'P1 - BPU à BDC tous bâtiments'!D22</f>
        <v>0</v>
      </c>
      <c r="J27" s="66">
        <v>2</v>
      </c>
      <c r="K27" s="245">
        <f t="shared" si="2"/>
        <v>0</v>
      </c>
      <c r="L27" s="246"/>
    </row>
    <row r="28" spans="3:15" ht="30" customHeight="1" x14ac:dyDescent="0.25">
      <c r="C28" s="248"/>
      <c r="D28" s="255"/>
      <c r="E28" s="249"/>
      <c r="F28" s="266" t="s">
        <v>196</v>
      </c>
      <c r="G28" s="266" t="s">
        <v>21</v>
      </c>
      <c r="H28" s="266" t="s">
        <v>21</v>
      </c>
      <c r="I28" s="128">
        <f>'P1 - BPU à BDC tous bâtiments'!D23</f>
        <v>0</v>
      </c>
      <c r="J28" s="66">
        <v>2</v>
      </c>
      <c r="K28" s="245">
        <f t="shared" si="2"/>
        <v>0</v>
      </c>
      <c r="L28" s="246"/>
    </row>
    <row r="29" spans="3:15" ht="30" customHeight="1" x14ac:dyDescent="0.25">
      <c r="C29" s="248"/>
      <c r="D29" s="255"/>
      <c r="E29" s="249"/>
      <c r="F29" s="266" t="s">
        <v>197</v>
      </c>
      <c r="G29" s="266" t="s">
        <v>22</v>
      </c>
      <c r="H29" s="266" t="s">
        <v>22</v>
      </c>
      <c r="I29" s="128">
        <f>'P1 - BPU à BDC tous bâtiments'!D24</f>
        <v>0</v>
      </c>
      <c r="J29" s="66">
        <v>2</v>
      </c>
      <c r="K29" s="245">
        <f t="shared" si="2"/>
        <v>0</v>
      </c>
      <c r="L29" s="246"/>
    </row>
    <row r="30" spans="3:15" ht="30" customHeight="1" x14ac:dyDescent="0.25">
      <c r="C30" s="248"/>
      <c r="D30" s="255"/>
      <c r="E30" s="249"/>
      <c r="F30" s="266" t="s">
        <v>198</v>
      </c>
      <c r="G30" s="266" t="s">
        <v>23</v>
      </c>
      <c r="H30" s="266" t="s">
        <v>23</v>
      </c>
      <c r="I30" s="128">
        <f>'P1 - BPU à BDC tous bâtiments'!D25</f>
        <v>0</v>
      </c>
      <c r="J30" s="66">
        <v>2</v>
      </c>
      <c r="K30" s="245">
        <f t="shared" si="2"/>
        <v>0</v>
      </c>
      <c r="L30" s="246"/>
    </row>
    <row r="31" spans="3:15" ht="30" customHeight="1" x14ac:dyDescent="0.25">
      <c r="C31" s="248"/>
      <c r="D31" s="255"/>
      <c r="E31" s="249"/>
      <c r="F31" s="266" t="s">
        <v>199</v>
      </c>
      <c r="G31" s="266" t="s">
        <v>24</v>
      </c>
      <c r="H31" s="266" t="s">
        <v>24</v>
      </c>
      <c r="I31" s="128">
        <f>'P1 - BPU à BDC tous bâtiments'!D26</f>
        <v>0</v>
      </c>
      <c r="J31" s="66">
        <v>2</v>
      </c>
      <c r="K31" s="245">
        <f t="shared" si="2"/>
        <v>0</v>
      </c>
      <c r="L31" s="246"/>
    </row>
    <row r="32" spans="3:15" ht="30" customHeight="1" x14ac:dyDescent="0.25">
      <c r="C32" s="248"/>
      <c r="D32" s="255"/>
      <c r="E32" s="249"/>
      <c r="F32" s="266" t="s">
        <v>200</v>
      </c>
      <c r="G32" s="266" t="s">
        <v>25</v>
      </c>
      <c r="H32" s="266" t="s">
        <v>25</v>
      </c>
      <c r="I32" s="128">
        <f>'P1 - BPU à BDC tous bâtiments'!D27</f>
        <v>0</v>
      </c>
      <c r="J32" s="66">
        <v>2</v>
      </c>
      <c r="K32" s="245">
        <f t="shared" si="2"/>
        <v>0</v>
      </c>
      <c r="L32" s="246"/>
    </row>
    <row r="33" spans="3:12" ht="30" customHeight="1" x14ac:dyDescent="0.25">
      <c r="C33" s="248"/>
      <c r="D33" s="255"/>
      <c r="E33" s="249"/>
      <c r="F33" s="266" t="s">
        <v>201</v>
      </c>
      <c r="G33" s="266" t="s">
        <v>27</v>
      </c>
      <c r="H33" s="266" t="s">
        <v>27</v>
      </c>
      <c r="I33" s="128">
        <f>'P1 - BPU à BDC tous bâtiments'!D28</f>
        <v>0</v>
      </c>
      <c r="J33" s="66">
        <v>2</v>
      </c>
      <c r="K33" s="245">
        <f t="shared" si="2"/>
        <v>0</v>
      </c>
      <c r="L33" s="246"/>
    </row>
    <row r="34" spans="3:12" ht="30" customHeight="1" x14ac:dyDescent="0.25">
      <c r="C34" s="248"/>
      <c r="D34" s="255"/>
      <c r="E34" s="249"/>
      <c r="F34" s="266" t="s">
        <v>202</v>
      </c>
      <c r="G34" s="266" t="s">
        <v>28</v>
      </c>
      <c r="H34" s="266" t="s">
        <v>28</v>
      </c>
      <c r="I34" s="128">
        <f>'P1 - BPU à BDC tous bâtiments'!D29</f>
        <v>0</v>
      </c>
      <c r="J34" s="66">
        <v>2</v>
      </c>
      <c r="K34" s="245">
        <f t="shared" si="2"/>
        <v>0</v>
      </c>
      <c r="L34" s="246"/>
    </row>
    <row r="35" spans="3:12" ht="30" customHeight="1" x14ac:dyDescent="0.25">
      <c r="C35" s="248"/>
      <c r="D35" s="255"/>
      <c r="E35" s="249"/>
      <c r="F35" s="266" t="s">
        <v>203</v>
      </c>
      <c r="G35" s="266" t="s">
        <v>29</v>
      </c>
      <c r="H35" s="266" t="s">
        <v>29</v>
      </c>
      <c r="I35" s="128">
        <f>'P1 - BPU à BDC tous bâtiments'!D30</f>
        <v>0</v>
      </c>
      <c r="J35" s="66">
        <v>2</v>
      </c>
      <c r="K35" s="245">
        <f t="shared" si="2"/>
        <v>0</v>
      </c>
      <c r="L35" s="246"/>
    </row>
    <row r="36" spans="3:12" ht="30" customHeight="1" x14ac:dyDescent="0.25">
      <c r="C36" s="248"/>
      <c r="D36" s="255"/>
      <c r="E36" s="249"/>
      <c r="F36" s="266" t="s">
        <v>204</v>
      </c>
      <c r="G36" s="266" t="s">
        <v>30</v>
      </c>
      <c r="H36" s="266" t="s">
        <v>30</v>
      </c>
      <c r="I36" s="128">
        <f>'P1 - BPU à BDC tous bâtiments'!D31</f>
        <v>0</v>
      </c>
      <c r="J36" s="66">
        <v>2</v>
      </c>
      <c r="K36" s="245">
        <f t="shared" si="2"/>
        <v>0</v>
      </c>
      <c r="L36" s="246"/>
    </row>
    <row r="37" spans="3:12" ht="30" customHeight="1" x14ac:dyDescent="0.25">
      <c r="C37" s="248"/>
      <c r="D37" s="255"/>
      <c r="E37" s="249"/>
      <c r="F37" s="266" t="s">
        <v>205</v>
      </c>
      <c r="G37" s="266" t="s">
        <v>31</v>
      </c>
      <c r="H37" s="266" t="s">
        <v>31</v>
      </c>
      <c r="I37" s="128">
        <f>'P1 - BPU à BDC tous bâtiments'!D32</f>
        <v>0</v>
      </c>
      <c r="J37" s="66">
        <v>2</v>
      </c>
      <c r="K37" s="245">
        <f t="shared" si="2"/>
        <v>0</v>
      </c>
      <c r="L37" s="246"/>
    </row>
    <row r="38" spans="3:12" ht="30" customHeight="1" x14ac:dyDescent="0.25">
      <c r="C38" s="248"/>
      <c r="D38" s="255"/>
      <c r="E38" s="249"/>
      <c r="F38" s="266" t="s">
        <v>206</v>
      </c>
      <c r="G38" s="266" t="s">
        <v>32</v>
      </c>
      <c r="H38" s="266" t="s">
        <v>32</v>
      </c>
      <c r="I38" s="128">
        <f>'P1 - BPU à BDC tous bâtiments'!D33</f>
        <v>0</v>
      </c>
      <c r="J38" s="66">
        <v>2</v>
      </c>
      <c r="K38" s="245">
        <f t="shared" si="2"/>
        <v>0</v>
      </c>
      <c r="L38" s="246"/>
    </row>
    <row r="39" spans="3:12" ht="30" customHeight="1" x14ac:dyDescent="0.25">
      <c r="C39" s="248"/>
      <c r="D39" s="255"/>
      <c r="E39" s="249"/>
      <c r="F39" s="266" t="s">
        <v>207</v>
      </c>
      <c r="G39" s="266" t="s">
        <v>33</v>
      </c>
      <c r="H39" s="266" t="s">
        <v>33</v>
      </c>
      <c r="I39" s="128">
        <f>'P1 - BPU à BDC tous bâtiments'!D34</f>
        <v>0</v>
      </c>
      <c r="J39" s="66">
        <v>2</v>
      </c>
      <c r="K39" s="245">
        <f t="shared" si="2"/>
        <v>0</v>
      </c>
      <c r="L39" s="246"/>
    </row>
    <row r="40" spans="3:12" ht="30" customHeight="1" x14ac:dyDescent="0.25">
      <c r="C40" s="248"/>
      <c r="D40" s="255"/>
      <c r="E40" s="249"/>
      <c r="F40" s="266" t="s">
        <v>208</v>
      </c>
      <c r="G40" s="266" t="s">
        <v>34</v>
      </c>
      <c r="H40" s="266" t="s">
        <v>34</v>
      </c>
      <c r="I40" s="128">
        <f>'P1 - BPU à BDC tous bâtiments'!D35</f>
        <v>0</v>
      </c>
      <c r="J40" s="66">
        <v>2</v>
      </c>
      <c r="K40" s="245">
        <f t="shared" si="2"/>
        <v>0</v>
      </c>
      <c r="L40" s="246"/>
    </row>
    <row r="41" spans="3:12" ht="30" customHeight="1" x14ac:dyDescent="0.25">
      <c r="C41" s="248"/>
      <c r="D41" s="255"/>
      <c r="E41" s="249"/>
      <c r="F41" s="266" t="s">
        <v>209</v>
      </c>
      <c r="G41" s="266" t="s">
        <v>35</v>
      </c>
      <c r="H41" s="266" t="s">
        <v>35</v>
      </c>
      <c r="I41" s="128">
        <f>'P1 - BPU à BDC tous bâtiments'!D36</f>
        <v>0</v>
      </c>
      <c r="J41" s="66">
        <v>2</v>
      </c>
      <c r="K41" s="245">
        <f t="shared" si="2"/>
        <v>0</v>
      </c>
      <c r="L41" s="246"/>
    </row>
    <row r="42" spans="3:12" ht="30" customHeight="1" x14ac:dyDescent="0.25">
      <c r="C42" s="248"/>
      <c r="D42" s="255"/>
      <c r="E42" s="249"/>
      <c r="F42" s="266" t="s">
        <v>210</v>
      </c>
      <c r="G42" s="266" t="s">
        <v>36</v>
      </c>
      <c r="H42" s="266" t="s">
        <v>36</v>
      </c>
      <c r="I42" s="128">
        <f>'P1 - BPU à BDC tous bâtiments'!D37</f>
        <v>0</v>
      </c>
      <c r="J42" s="66">
        <v>2</v>
      </c>
      <c r="K42" s="245">
        <f t="shared" si="2"/>
        <v>0</v>
      </c>
      <c r="L42" s="246"/>
    </row>
    <row r="43" spans="3:12" ht="30" customHeight="1" x14ac:dyDescent="0.25">
      <c r="C43" s="248"/>
      <c r="D43" s="255"/>
      <c r="E43" s="249"/>
      <c r="F43" s="266" t="s">
        <v>211</v>
      </c>
      <c r="G43" s="266" t="s">
        <v>37</v>
      </c>
      <c r="H43" s="266" t="s">
        <v>37</v>
      </c>
      <c r="I43" s="128">
        <f>'P1 - BPU à BDC tous bâtiments'!D38</f>
        <v>0</v>
      </c>
      <c r="J43" s="66">
        <v>2</v>
      </c>
      <c r="K43" s="245">
        <f t="shared" si="2"/>
        <v>0</v>
      </c>
      <c r="L43" s="246"/>
    </row>
    <row r="44" spans="3:12" ht="30" customHeight="1" x14ac:dyDescent="0.25">
      <c r="C44" s="248"/>
      <c r="D44" s="255"/>
      <c r="E44" s="249"/>
      <c r="F44" s="266" t="s">
        <v>212</v>
      </c>
      <c r="G44" s="266" t="s">
        <v>38</v>
      </c>
      <c r="H44" s="266" t="s">
        <v>38</v>
      </c>
      <c r="I44" s="128">
        <f>'P1 - BPU à BDC tous bâtiments'!D39</f>
        <v>0</v>
      </c>
      <c r="J44" s="66">
        <v>2</v>
      </c>
      <c r="K44" s="245">
        <f t="shared" si="2"/>
        <v>0</v>
      </c>
      <c r="L44" s="246"/>
    </row>
    <row r="45" spans="3:12" ht="30" customHeight="1" x14ac:dyDescent="0.25">
      <c r="C45" s="248"/>
      <c r="D45" s="255"/>
      <c r="E45" s="249"/>
      <c r="F45" s="266" t="s">
        <v>213</v>
      </c>
      <c r="G45" s="266" t="s">
        <v>39</v>
      </c>
      <c r="H45" s="266" t="s">
        <v>39</v>
      </c>
      <c r="I45" s="128">
        <f>'P1 - BPU à BDC tous bâtiments'!D40</f>
        <v>0</v>
      </c>
      <c r="J45" s="66">
        <v>2</v>
      </c>
      <c r="K45" s="245">
        <f t="shared" si="2"/>
        <v>0</v>
      </c>
      <c r="L45" s="246"/>
    </row>
    <row r="46" spans="3:12" ht="30" customHeight="1" x14ac:dyDescent="0.25">
      <c r="C46" s="248"/>
      <c r="D46" s="255"/>
      <c r="E46" s="249"/>
      <c r="F46" s="266" t="s">
        <v>214</v>
      </c>
      <c r="G46" s="266" t="s">
        <v>40</v>
      </c>
      <c r="H46" s="266" t="s">
        <v>40</v>
      </c>
      <c r="I46" s="128">
        <f>'P1 - BPU à BDC tous bâtiments'!D41</f>
        <v>0</v>
      </c>
      <c r="J46" s="66">
        <v>2</v>
      </c>
      <c r="K46" s="245">
        <f t="shared" si="2"/>
        <v>0</v>
      </c>
      <c r="L46" s="246"/>
    </row>
    <row r="47" spans="3:12" ht="30" customHeight="1" x14ac:dyDescent="0.25">
      <c r="C47" s="248"/>
      <c r="D47" s="255"/>
      <c r="E47" s="249"/>
      <c r="F47" s="266" t="s">
        <v>215</v>
      </c>
      <c r="G47" s="266" t="s">
        <v>41</v>
      </c>
      <c r="H47" s="266" t="s">
        <v>41</v>
      </c>
      <c r="I47" s="128">
        <f>'P1 - BPU à BDC tous bâtiments'!D42</f>
        <v>0</v>
      </c>
      <c r="J47" s="66">
        <v>2</v>
      </c>
      <c r="K47" s="245">
        <f t="shared" si="2"/>
        <v>0</v>
      </c>
      <c r="L47" s="246"/>
    </row>
    <row r="48" spans="3:12" ht="30" customHeight="1" x14ac:dyDescent="0.25">
      <c r="C48" s="248"/>
      <c r="D48" s="255"/>
      <c r="E48" s="249"/>
      <c r="F48" s="266" t="s">
        <v>216</v>
      </c>
      <c r="G48" s="266" t="s">
        <v>42</v>
      </c>
      <c r="H48" s="266" t="s">
        <v>42</v>
      </c>
      <c r="I48" s="128">
        <f>'P1 - BPU à BDC tous bâtiments'!D43</f>
        <v>0</v>
      </c>
      <c r="J48" s="66">
        <v>2</v>
      </c>
      <c r="K48" s="245">
        <f t="shared" si="2"/>
        <v>0</v>
      </c>
      <c r="L48" s="246"/>
    </row>
    <row r="49" spans="3:12" ht="30" customHeight="1" x14ac:dyDescent="0.25">
      <c r="C49" s="248"/>
      <c r="D49" s="255"/>
      <c r="E49" s="249"/>
      <c r="F49" s="266" t="s">
        <v>217</v>
      </c>
      <c r="G49" s="266" t="s">
        <v>43</v>
      </c>
      <c r="H49" s="266" t="s">
        <v>43</v>
      </c>
      <c r="I49" s="128">
        <f>'P1 - BPU à BDC tous bâtiments'!D44</f>
        <v>0</v>
      </c>
      <c r="J49" s="66">
        <v>2</v>
      </c>
      <c r="K49" s="245">
        <f t="shared" si="2"/>
        <v>0</v>
      </c>
      <c r="L49" s="246"/>
    </row>
    <row r="50" spans="3:12" ht="30" customHeight="1" x14ac:dyDescent="0.25">
      <c r="C50" s="248"/>
      <c r="D50" s="255"/>
      <c r="E50" s="249"/>
      <c r="F50" s="266" t="s">
        <v>218</v>
      </c>
      <c r="G50" s="266" t="s">
        <v>44</v>
      </c>
      <c r="H50" s="266" t="s">
        <v>44</v>
      </c>
      <c r="I50" s="128">
        <f>'P1 - BPU à BDC tous bâtiments'!D45</f>
        <v>0</v>
      </c>
      <c r="J50" s="66">
        <v>2</v>
      </c>
      <c r="K50" s="245">
        <f t="shared" si="2"/>
        <v>0</v>
      </c>
      <c r="L50" s="246"/>
    </row>
    <row r="51" spans="3:12" ht="30" customHeight="1" x14ac:dyDescent="0.25">
      <c r="C51" s="248"/>
      <c r="D51" s="255"/>
      <c r="E51" s="249"/>
      <c r="F51" s="266" t="s">
        <v>219</v>
      </c>
      <c r="G51" s="266" t="s">
        <v>45</v>
      </c>
      <c r="H51" s="266" t="s">
        <v>45</v>
      </c>
      <c r="I51" s="128">
        <f>'P1 - BPU à BDC tous bâtiments'!D46</f>
        <v>0</v>
      </c>
      <c r="J51" s="66">
        <v>2</v>
      </c>
      <c r="K51" s="245">
        <f t="shared" si="2"/>
        <v>0</v>
      </c>
      <c r="L51" s="246"/>
    </row>
    <row r="52" spans="3:12" ht="30" customHeight="1" x14ac:dyDescent="0.25">
      <c r="C52" s="248"/>
      <c r="D52" s="255"/>
      <c r="E52" s="249"/>
      <c r="F52" s="266" t="s">
        <v>220</v>
      </c>
      <c r="G52" s="266" t="s">
        <v>46</v>
      </c>
      <c r="H52" s="266" t="s">
        <v>46</v>
      </c>
      <c r="I52" s="128">
        <f>'P1 - BPU à BDC tous bâtiments'!D47</f>
        <v>0</v>
      </c>
      <c r="J52" s="66">
        <v>2</v>
      </c>
      <c r="K52" s="245">
        <f t="shared" si="2"/>
        <v>0</v>
      </c>
      <c r="L52" s="246"/>
    </row>
    <row r="53" spans="3:12" ht="30" customHeight="1" x14ac:dyDescent="0.25">
      <c r="C53" s="248"/>
      <c r="D53" s="255"/>
      <c r="E53" s="249"/>
      <c r="F53" s="266" t="s">
        <v>221</v>
      </c>
      <c r="G53" s="266" t="s">
        <v>47</v>
      </c>
      <c r="H53" s="266" t="s">
        <v>47</v>
      </c>
      <c r="I53" s="128">
        <f>'P1 - BPU à BDC tous bâtiments'!D48</f>
        <v>0</v>
      </c>
      <c r="J53" s="66">
        <v>2</v>
      </c>
      <c r="K53" s="245">
        <f t="shared" si="2"/>
        <v>0</v>
      </c>
      <c r="L53" s="246"/>
    </row>
    <row r="54" spans="3:12" ht="30" customHeight="1" x14ac:dyDescent="0.25">
      <c r="C54" s="248"/>
      <c r="D54" s="255"/>
      <c r="E54" s="249"/>
      <c r="F54" s="266" t="s">
        <v>222</v>
      </c>
      <c r="G54" s="266" t="s">
        <v>48</v>
      </c>
      <c r="H54" s="266" t="s">
        <v>48</v>
      </c>
      <c r="I54" s="128">
        <f>'P1 - BPU à BDC tous bâtiments'!D49</f>
        <v>0</v>
      </c>
      <c r="J54" s="66">
        <v>2</v>
      </c>
      <c r="K54" s="245">
        <f t="shared" si="2"/>
        <v>0</v>
      </c>
      <c r="L54" s="246"/>
    </row>
    <row r="55" spans="3:12" ht="30" customHeight="1" x14ac:dyDescent="0.25">
      <c r="C55" s="248"/>
      <c r="D55" s="255"/>
      <c r="E55" s="249"/>
      <c r="F55" s="266" t="s">
        <v>223</v>
      </c>
      <c r="G55" s="266" t="s">
        <v>49</v>
      </c>
      <c r="H55" s="266" t="s">
        <v>49</v>
      </c>
      <c r="I55" s="128">
        <f>'P1 - BPU à BDC tous bâtiments'!D50</f>
        <v>0</v>
      </c>
      <c r="J55" s="66">
        <v>2</v>
      </c>
      <c r="K55" s="245">
        <f t="shared" si="2"/>
        <v>0</v>
      </c>
      <c r="L55" s="246"/>
    </row>
    <row r="56" spans="3:12" ht="30" customHeight="1" x14ac:dyDescent="0.25">
      <c r="C56" s="248"/>
      <c r="D56" s="255"/>
      <c r="E56" s="249"/>
      <c r="F56" s="266" t="s">
        <v>224</v>
      </c>
      <c r="G56" s="266" t="s">
        <v>50</v>
      </c>
      <c r="H56" s="266" t="s">
        <v>50</v>
      </c>
      <c r="I56" s="128">
        <f>'P1 - BPU à BDC tous bâtiments'!D51</f>
        <v>0</v>
      </c>
      <c r="J56" s="66">
        <v>2</v>
      </c>
      <c r="K56" s="245">
        <f t="shared" si="2"/>
        <v>0</v>
      </c>
      <c r="L56" s="246"/>
    </row>
    <row r="57" spans="3:12" ht="30" customHeight="1" x14ac:dyDescent="0.25">
      <c r="C57" s="248"/>
      <c r="D57" s="255"/>
      <c r="E57" s="249"/>
      <c r="F57" s="266" t="s">
        <v>225</v>
      </c>
      <c r="G57" s="266" t="s">
        <v>51</v>
      </c>
      <c r="H57" s="266" t="s">
        <v>51</v>
      </c>
      <c r="I57" s="128">
        <f>'P1 - BPU à BDC tous bâtiments'!D52</f>
        <v>0</v>
      </c>
      <c r="J57" s="66">
        <v>2</v>
      </c>
      <c r="K57" s="245">
        <f t="shared" si="2"/>
        <v>0</v>
      </c>
      <c r="L57" s="246"/>
    </row>
    <row r="58" spans="3:12" ht="30" customHeight="1" x14ac:dyDescent="0.25">
      <c r="C58" s="248"/>
      <c r="D58" s="255"/>
      <c r="E58" s="249"/>
      <c r="F58" s="266" t="s">
        <v>226</v>
      </c>
      <c r="G58" s="266" t="s">
        <v>52</v>
      </c>
      <c r="H58" s="266" t="s">
        <v>52</v>
      </c>
      <c r="I58" s="128">
        <f>'P1 - BPU à BDC tous bâtiments'!D53</f>
        <v>0</v>
      </c>
      <c r="J58" s="66">
        <v>2</v>
      </c>
      <c r="K58" s="245">
        <f t="shared" si="2"/>
        <v>0</v>
      </c>
      <c r="L58" s="246"/>
    </row>
    <row r="59" spans="3:12" ht="30" customHeight="1" x14ac:dyDescent="0.25">
      <c r="C59" s="248"/>
      <c r="D59" s="255"/>
      <c r="E59" s="249"/>
      <c r="F59" s="266" t="s">
        <v>227</v>
      </c>
      <c r="G59" s="266" t="s">
        <v>53</v>
      </c>
      <c r="H59" s="266" t="s">
        <v>53</v>
      </c>
      <c r="I59" s="128">
        <f>'P1 - BPU à BDC tous bâtiments'!D54</f>
        <v>0</v>
      </c>
      <c r="J59" s="66">
        <v>2</v>
      </c>
      <c r="K59" s="245">
        <f t="shared" si="2"/>
        <v>0</v>
      </c>
      <c r="L59" s="246"/>
    </row>
    <row r="60" spans="3:12" ht="30" customHeight="1" x14ac:dyDescent="0.25">
      <c r="C60" s="248"/>
      <c r="D60" s="255"/>
      <c r="E60" s="249"/>
      <c r="F60" s="266" t="s">
        <v>228</v>
      </c>
      <c r="G60" s="266" t="s">
        <v>54</v>
      </c>
      <c r="H60" s="266" t="s">
        <v>54</v>
      </c>
      <c r="I60" s="128">
        <f>'P1 - BPU à BDC tous bâtiments'!D55</f>
        <v>0</v>
      </c>
      <c r="J60" s="66">
        <v>2</v>
      </c>
      <c r="K60" s="245">
        <f t="shared" si="2"/>
        <v>0</v>
      </c>
      <c r="L60" s="246"/>
    </row>
    <row r="61" spans="3:12" ht="30" customHeight="1" x14ac:dyDescent="0.25">
      <c r="C61" s="248"/>
      <c r="D61" s="255"/>
      <c r="E61" s="249"/>
      <c r="F61" s="266" t="s">
        <v>229</v>
      </c>
      <c r="G61" s="266" t="s">
        <v>55</v>
      </c>
      <c r="H61" s="266" t="s">
        <v>55</v>
      </c>
      <c r="I61" s="128">
        <f>'P1 - BPU à BDC tous bâtiments'!D56</f>
        <v>0</v>
      </c>
      <c r="J61" s="66">
        <v>2</v>
      </c>
      <c r="K61" s="245">
        <f t="shared" si="2"/>
        <v>0</v>
      </c>
      <c r="L61" s="246"/>
    </row>
    <row r="62" spans="3:12" ht="30" customHeight="1" x14ac:dyDescent="0.25">
      <c r="C62" s="248"/>
      <c r="D62" s="255"/>
      <c r="E62" s="249"/>
      <c r="F62" s="266" t="s">
        <v>230</v>
      </c>
      <c r="G62" s="266" t="s">
        <v>56</v>
      </c>
      <c r="H62" s="266" t="s">
        <v>56</v>
      </c>
      <c r="I62" s="128">
        <f>'P1 - BPU à BDC tous bâtiments'!D57</f>
        <v>0</v>
      </c>
      <c r="J62" s="66">
        <v>2</v>
      </c>
      <c r="K62" s="245">
        <f t="shared" si="2"/>
        <v>0</v>
      </c>
      <c r="L62" s="246"/>
    </row>
    <row r="63" spans="3:12" ht="30" customHeight="1" x14ac:dyDescent="0.25">
      <c r="C63" s="248"/>
      <c r="D63" s="255"/>
      <c r="E63" s="249"/>
      <c r="F63" s="266" t="s">
        <v>231</v>
      </c>
      <c r="G63" s="266" t="s">
        <v>57</v>
      </c>
      <c r="H63" s="266" t="s">
        <v>57</v>
      </c>
      <c r="I63" s="128">
        <f>'P1 - BPU à BDC tous bâtiments'!D58</f>
        <v>0</v>
      </c>
      <c r="J63" s="66">
        <v>2</v>
      </c>
      <c r="K63" s="245">
        <f t="shared" si="2"/>
        <v>0</v>
      </c>
      <c r="L63" s="246"/>
    </row>
    <row r="64" spans="3:12" ht="30" customHeight="1" x14ac:dyDescent="0.25">
      <c r="C64" s="248"/>
      <c r="D64" s="255"/>
      <c r="E64" s="249"/>
      <c r="F64" s="266" t="s">
        <v>232</v>
      </c>
      <c r="G64" s="266" t="s">
        <v>58</v>
      </c>
      <c r="H64" s="266" t="s">
        <v>58</v>
      </c>
      <c r="I64" s="128">
        <f>'P1 - BPU à BDC tous bâtiments'!D59</f>
        <v>0</v>
      </c>
      <c r="J64" s="66">
        <v>2</v>
      </c>
      <c r="K64" s="245">
        <f t="shared" si="2"/>
        <v>0</v>
      </c>
      <c r="L64" s="246"/>
    </row>
    <row r="65" spans="3:12" ht="30" customHeight="1" x14ac:dyDescent="0.25">
      <c r="C65" s="248"/>
      <c r="D65" s="255"/>
      <c r="E65" s="249"/>
      <c r="F65" s="266" t="s">
        <v>233</v>
      </c>
      <c r="G65" s="266" t="s">
        <v>59</v>
      </c>
      <c r="H65" s="266" t="s">
        <v>59</v>
      </c>
      <c r="I65" s="128">
        <f>'P1 - BPU à BDC tous bâtiments'!D60</f>
        <v>0</v>
      </c>
      <c r="J65" s="66">
        <v>2</v>
      </c>
      <c r="K65" s="245">
        <f t="shared" si="2"/>
        <v>0</v>
      </c>
      <c r="L65" s="246"/>
    </row>
    <row r="66" spans="3:12" ht="30" customHeight="1" x14ac:dyDescent="0.25">
      <c r="C66" s="248"/>
      <c r="D66" s="255"/>
      <c r="E66" s="249"/>
      <c r="F66" s="266" t="s">
        <v>234</v>
      </c>
      <c r="G66" s="266" t="s">
        <v>60</v>
      </c>
      <c r="H66" s="266" t="s">
        <v>60</v>
      </c>
      <c r="I66" s="128">
        <f>'P1 - BPU à BDC tous bâtiments'!D61</f>
        <v>0</v>
      </c>
      <c r="J66" s="66">
        <v>2</v>
      </c>
      <c r="K66" s="245">
        <f t="shared" si="2"/>
        <v>0</v>
      </c>
      <c r="L66" s="246"/>
    </row>
    <row r="67" spans="3:12" ht="30" customHeight="1" x14ac:dyDescent="0.25">
      <c r="C67" s="256"/>
      <c r="D67" s="257"/>
      <c r="E67" s="258"/>
      <c r="F67" s="266" t="s">
        <v>235</v>
      </c>
      <c r="G67" s="266" t="s">
        <v>61</v>
      </c>
      <c r="H67" s="266" t="s">
        <v>61</v>
      </c>
      <c r="I67" s="128">
        <f>'P1 - BPU à BDC tous bâtiments'!D62</f>
        <v>0</v>
      </c>
      <c r="J67" s="66">
        <v>2</v>
      </c>
      <c r="K67" s="245">
        <f t="shared" si="2"/>
        <v>0</v>
      </c>
      <c r="L67" s="246"/>
    </row>
    <row r="68" spans="3:12" ht="30" customHeight="1" x14ac:dyDescent="0.25">
      <c r="C68" s="236" t="s">
        <v>239</v>
      </c>
      <c r="D68" s="247"/>
      <c r="F68" s="250" t="s">
        <v>236</v>
      </c>
      <c r="G68" s="251" t="s">
        <v>236</v>
      </c>
      <c r="H68" s="252" t="s">
        <v>236</v>
      </c>
      <c r="I68" s="128">
        <f>'P1 - BPU à BDC locaux restau'!D7</f>
        <v>0</v>
      </c>
      <c r="J68" s="66">
        <v>1</v>
      </c>
      <c r="K68" s="245">
        <f t="shared" si="2"/>
        <v>0</v>
      </c>
      <c r="L68" s="246"/>
    </row>
    <row r="69" spans="3:12" ht="30" customHeight="1" x14ac:dyDescent="0.25">
      <c r="C69" s="248"/>
      <c r="D69" s="249"/>
      <c r="F69" s="250" t="s">
        <v>238</v>
      </c>
      <c r="G69" s="251" t="s">
        <v>237</v>
      </c>
      <c r="H69" s="252" t="s">
        <v>237</v>
      </c>
      <c r="I69" s="128">
        <f>'P1 - BPU à BDC locaux restau'!D8</f>
        <v>0</v>
      </c>
      <c r="J69" s="66">
        <v>3</v>
      </c>
      <c r="K69" s="245">
        <f t="shared" si="2"/>
        <v>0</v>
      </c>
      <c r="L69" s="246"/>
    </row>
    <row r="70" spans="3:12" s="130" customFormat="1" ht="30" customHeight="1" x14ac:dyDescent="0.25">
      <c r="C70" s="236" t="s">
        <v>260</v>
      </c>
      <c r="D70" s="247"/>
      <c r="F70" s="250" t="s">
        <v>65</v>
      </c>
      <c r="G70" s="251"/>
      <c r="H70" s="252"/>
      <c r="I70" s="128">
        <f>'P1 - Presta à BDC Nett. méca'!D7</f>
        <v>0</v>
      </c>
      <c r="J70" s="66">
        <v>1</v>
      </c>
      <c r="K70" s="245">
        <f t="shared" si="2"/>
        <v>0</v>
      </c>
      <c r="L70" s="246"/>
    </row>
    <row r="71" spans="3:12" s="130" customFormat="1" ht="30" customHeight="1" x14ac:dyDescent="0.25">
      <c r="C71" s="248"/>
      <c r="D71" s="249"/>
      <c r="F71" s="250" t="s">
        <v>66</v>
      </c>
      <c r="G71" s="251"/>
      <c r="H71" s="252"/>
      <c r="I71" s="128">
        <f>'P1 - Presta à BDC Nett. méca'!D8</f>
        <v>0</v>
      </c>
      <c r="J71" s="66">
        <v>1</v>
      </c>
      <c r="K71" s="245">
        <f t="shared" si="2"/>
        <v>0</v>
      </c>
      <c r="L71" s="246"/>
    </row>
    <row r="72" spans="3:12" s="130" customFormat="1" ht="30" customHeight="1" x14ac:dyDescent="0.25">
      <c r="C72" s="248"/>
      <c r="D72" s="249"/>
      <c r="F72" s="250" t="s">
        <v>67</v>
      </c>
      <c r="G72" s="251"/>
      <c r="H72" s="252"/>
      <c r="I72" s="128">
        <f>'P1 - Presta à BDC Nett. méca'!D9</f>
        <v>0</v>
      </c>
      <c r="J72" s="66">
        <v>1</v>
      </c>
      <c r="K72" s="245">
        <f t="shared" si="2"/>
        <v>0</v>
      </c>
      <c r="L72" s="246"/>
    </row>
    <row r="73" spans="3:12" s="130" customFormat="1" ht="30" customHeight="1" x14ac:dyDescent="0.25">
      <c r="C73" s="248"/>
      <c r="D73" s="249"/>
      <c r="F73" s="250" t="s">
        <v>68</v>
      </c>
      <c r="G73" s="251"/>
      <c r="H73" s="252"/>
      <c r="I73" s="128">
        <f>'P1 - Presta à BDC Nett. méca'!D10</f>
        <v>0</v>
      </c>
      <c r="J73" s="66">
        <v>1</v>
      </c>
      <c r="K73" s="245">
        <f t="shared" si="2"/>
        <v>0</v>
      </c>
      <c r="L73" s="246"/>
    </row>
    <row r="74" spans="3:12" s="130" customFormat="1" ht="30" customHeight="1" x14ac:dyDescent="0.25">
      <c r="C74" s="248"/>
      <c r="D74" s="249"/>
      <c r="F74" s="250" t="s">
        <v>5</v>
      </c>
      <c r="G74" s="251"/>
      <c r="H74" s="252"/>
      <c r="I74" s="128">
        <f>'P1 - Presta à BDC Nett. méca'!D11</f>
        <v>0</v>
      </c>
      <c r="J74" s="66">
        <v>1</v>
      </c>
      <c r="K74" s="245">
        <f t="shared" si="2"/>
        <v>0</v>
      </c>
      <c r="L74" s="246"/>
    </row>
    <row r="75" spans="3:12" s="130" customFormat="1" ht="30" customHeight="1" x14ac:dyDescent="0.25">
      <c r="C75" s="248"/>
      <c r="D75" s="249"/>
      <c r="F75" s="250" t="s">
        <v>69</v>
      </c>
      <c r="G75" s="251"/>
      <c r="H75" s="252"/>
      <c r="I75" s="128">
        <f>'P1 - Presta à BDC Nett. méca'!D12</f>
        <v>0</v>
      </c>
      <c r="J75" s="66">
        <v>1</v>
      </c>
      <c r="K75" s="245">
        <f t="shared" si="2"/>
        <v>0</v>
      </c>
      <c r="L75" s="246"/>
    </row>
    <row r="76" spans="3:12" s="130" customFormat="1" ht="30" customHeight="1" x14ac:dyDescent="0.25">
      <c r="C76" s="256"/>
      <c r="D76" s="258"/>
      <c r="F76" s="250" t="s">
        <v>70</v>
      </c>
      <c r="G76" s="251"/>
      <c r="H76" s="252"/>
      <c r="I76" s="128">
        <f>'P1 - Presta à BDC Nett. méca'!D13</f>
        <v>0</v>
      </c>
      <c r="J76" s="66">
        <v>1</v>
      </c>
      <c r="K76" s="245">
        <f t="shared" si="2"/>
        <v>0</v>
      </c>
      <c r="L76" s="246"/>
    </row>
    <row r="77" spans="3:12" ht="30" customHeight="1" x14ac:dyDescent="0.25">
      <c r="C77" s="236" t="s">
        <v>240</v>
      </c>
      <c r="D77" s="247"/>
      <c r="F77" s="277" t="s">
        <v>241</v>
      </c>
      <c r="G77" s="277" t="s">
        <v>74</v>
      </c>
      <c r="H77" s="277" t="s">
        <v>74</v>
      </c>
      <c r="I77" s="128">
        <f>'P1 - BPU Vitrerie à BDC'!G9</f>
        <v>0</v>
      </c>
      <c r="J77" s="66">
        <v>1</v>
      </c>
      <c r="K77" s="290">
        <f>I77*J77</f>
        <v>0</v>
      </c>
      <c r="L77" s="290"/>
    </row>
    <row r="78" spans="3:12" ht="30" customHeight="1" x14ac:dyDescent="0.25">
      <c r="C78" s="248"/>
      <c r="D78" s="249"/>
      <c r="F78" s="277" t="s">
        <v>242</v>
      </c>
      <c r="G78" s="277" t="s">
        <v>75</v>
      </c>
      <c r="H78" s="277" t="s">
        <v>75</v>
      </c>
      <c r="I78" s="128">
        <f>'P1 - BPU Vitrerie à BDC'!G10</f>
        <v>0</v>
      </c>
      <c r="J78" s="66">
        <v>1</v>
      </c>
      <c r="K78" s="290">
        <f t="shared" ref="K78:K93" si="3">I78*J78</f>
        <v>0</v>
      </c>
      <c r="L78" s="290"/>
    </row>
    <row r="79" spans="3:12" ht="30" customHeight="1" x14ac:dyDescent="0.25">
      <c r="C79" s="248"/>
      <c r="D79" s="249"/>
      <c r="F79" s="277" t="s">
        <v>243</v>
      </c>
      <c r="G79" s="277" t="s">
        <v>76</v>
      </c>
      <c r="H79" s="277" t="s">
        <v>76</v>
      </c>
      <c r="I79" s="128">
        <f>'P1 - BPU Vitrerie à BDC'!G11</f>
        <v>0</v>
      </c>
      <c r="J79" s="66">
        <v>1</v>
      </c>
      <c r="K79" s="290">
        <f t="shared" si="3"/>
        <v>0</v>
      </c>
      <c r="L79" s="290"/>
    </row>
    <row r="80" spans="3:12" ht="30" customHeight="1" x14ac:dyDescent="0.25">
      <c r="C80" s="248"/>
      <c r="D80" s="249"/>
      <c r="F80" s="277" t="s">
        <v>244</v>
      </c>
      <c r="G80" s="277" t="s">
        <v>77</v>
      </c>
      <c r="H80" s="277" t="s">
        <v>77</v>
      </c>
      <c r="I80" s="128">
        <f>'P1 - BPU Vitrerie à BDC'!G12</f>
        <v>0</v>
      </c>
      <c r="J80" s="66">
        <v>1</v>
      </c>
      <c r="K80" s="290">
        <f t="shared" si="3"/>
        <v>0</v>
      </c>
      <c r="L80" s="290"/>
    </row>
    <row r="81" spans="1:23" ht="30" customHeight="1" x14ac:dyDescent="0.25">
      <c r="C81" s="248"/>
      <c r="D81" s="249"/>
      <c r="F81" s="277" t="s">
        <v>245</v>
      </c>
      <c r="G81" s="277" t="s">
        <v>78</v>
      </c>
      <c r="H81" s="277" t="s">
        <v>78</v>
      </c>
      <c r="I81" s="128">
        <f>'P1 - BPU Vitrerie à BDC'!G13</f>
        <v>0</v>
      </c>
      <c r="J81" s="66">
        <v>1</v>
      </c>
      <c r="K81" s="290">
        <f t="shared" si="3"/>
        <v>0</v>
      </c>
      <c r="L81" s="290"/>
    </row>
    <row r="82" spans="1:23" ht="30" customHeight="1" x14ac:dyDescent="0.25">
      <c r="C82" s="248"/>
      <c r="D82" s="249"/>
      <c r="F82" s="277" t="s">
        <v>246</v>
      </c>
      <c r="G82" s="277" t="s">
        <v>79</v>
      </c>
      <c r="H82" s="277" t="s">
        <v>79</v>
      </c>
      <c r="I82" s="128">
        <f>'P1 - BPU Vitrerie à BDC'!G14</f>
        <v>0</v>
      </c>
      <c r="J82" s="66">
        <v>1</v>
      </c>
      <c r="K82" s="290">
        <f t="shared" si="3"/>
        <v>0</v>
      </c>
      <c r="L82" s="290"/>
    </row>
    <row r="83" spans="1:23" ht="30" customHeight="1" x14ac:dyDescent="0.25">
      <c r="C83" s="248"/>
      <c r="D83" s="249"/>
      <c r="F83" s="277" t="s">
        <v>247</v>
      </c>
      <c r="G83" s="277" t="s">
        <v>69</v>
      </c>
      <c r="H83" s="277" t="s">
        <v>69</v>
      </c>
      <c r="I83" s="128">
        <f>'P1 - BPU Vitrerie à BDC'!G15</f>
        <v>0</v>
      </c>
      <c r="J83" s="66">
        <v>1</v>
      </c>
      <c r="K83" s="290">
        <f t="shared" si="3"/>
        <v>0</v>
      </c>
      <c r="L83" s="290"/>
    </row>
    <row r="84" spans="1:23" ht="30" customHeight="1" x14ac:dyDescent="0.25">
      <c r="C84" s="248"/>
      <c r="D84" s="249"/>
      <c r="F84" s="277" t="s">
        <v>248</v>
      </c>
      <c r="G84" s="277" t="s">
        <v>80</v>
      </c>
      <c r="H84" s="277" t="s">
        <v>80</v>
      </c>
      <c r="I84" s="128">
        <f>'P1 - BPU Vitrerie à BDC'!G16</f>
        <v>0</v>
      </c>
      <c r="J84" s="66">
        <v>1</v>
      </c>
      <c r="K84" s="290">
        <f t="shared" si="3"/>
        <v>0</v>
      </c>
      <c r="L84" s="290"/>
    </row>
    <row r="85" spans="1:23" ht="30" customHeight="1" x14ac:dyDescent="0.25">
      <c r="C85" s="248"/>
      <c r="D85" s="249"/>
      <c r="F85" s="277" t="s">
        <v>249</v>
      </c>
      <c r="G85" s="277" t="s">
        <v>81</v>
      </c>
      <c r="H85" s="277" t="s">
        <v>81</v>
      </c>
      <c r="I85" s="128">
        <f>'P1 - BPU Vitrerie à BDC'!G17</f>
        <v>0</v>
      </c>
      <c r="J85" s="66">
        <v>1</v>
      </c>
      <c r="K85" s="290">
        <f t="shared" si="3"/>
        <v>0</v>
      </c>
      <c r="L85" s="290"/>
    </row>
    <row r="86" spans="1:23" ht="30" customHeight="1" x14ac:dyDescent="0.25">
      <c r="C86" s="248"/>
      <c r="D86" s="249"/>
      <c r="F86" s="277" t="s">
        <v>250</v>
      </c>
      <c r="G86" s="277" t="s">
        <v>82</v>
      </c>
      <c r="H86" s="277" t="s">
        <v>82</v>
      </c>
      <c r="I86" s="128">
        <f>'P1 - BPU Vitrerie à BDC'!G18</f>
        <v>0</v>
      </c>
      <c r="J86" s="66">
        <v>1</v>
      </c>
      <c r="K86" s="290">
        <f t="shared" si="3"/>
        <v>0</v>
      </c>
      <c r="L86" s="290"/>
    </row>
    <row r="87" spans="1:23" ht="30" customHeight="1" x14ac:dyDescent="0.25">
      <c r="C87" s="248"/>
      <c r="D87" s="249"/>
      <c r="F87" s="277" t="s">
        <v>251</v>
      </c>
      <c r="G87" s="277" t="s">
        <v>83</v>
      </c>
      <c r="H87" s="277" t="s">
        <v>83</v>
      </c>
      <c r="I87" s="128">
        <f>'P1 - BPU Vitrerie à BDC'!G19</f>
        <v>0</v>
      </c>
      <c r="J87" s="66">
        <v>1</v>
      </c>
      <c r="K87" s="290">
        <f t="shared" si="3"/>
        <v>0</v>
      </c>
      <c r="L87" s="290"/>
    </row>
    <row r="88" spans="1:23" ht="30" customHeight="1" x14ac:dyDescent="0.25">
      <c r="C88" s="248"/>
      <c r="D88" s="249"/>
      <c r="F88" s="277" t="s">
        <v>252</v>
      </c>
      <c r="G88" s="277" t="s">
        <v>84</v>
      </c>
      <c r="H88" s="277" t="s">
        <v>84</v>
      </c>
      <c r="I88" s="128">
        <f>'P1 - BPU Vitrerie à BDC'!G20</f>
        <v>0</v>
      </c>
      <c r="J88" s="66">
        <v>1</v>
      </c>
      <c r="K88" s="290">
        <f t="shared" si="3"/>
        <v>0</v>
      </c>
      <c r="L88" s="290"/>
    </row>
    <row r="89" spans="1:23" ht="30" customHeight="1" x14ac:dyDescent="0.25">
      <c r="C89" s="248"/>
      <c r="D89" s="249"/>
      <c r="F89" s="277" t="s">
        <v>253</v>
      </c>
      <c r="G89" s="277" t="s">
        <v>85</v>
      </c>
      <c r="H89" s="277" t="s">
        <v>85</v>
      </c>
      <c r="I89" s="128">
        <f>'P1 - BPU Vitrerie à BDC'!G21</f>
        <v>0</v>
      </c>
      <c r="J89" s="66">
        <v>1</v>
      </c>
      <c r="K89" s="290">
        <f t="shared" si="3"/>
        <v>0</v>
      </c>
      <c r="L89" s="290"/>
    </row>
    <row r="90" spans="1:23" ht="30" customHeight="1" x14ac:dyDescent="0.25">
      <c r="C90" s="248"/>
      <c r="D90" s="249"/>
      <c r="F90" s="277" t="s">
        <v>254</v>
      </c>
      <c r="G90" s="277" t="s">
        <v>86</v>
      </c>
      <c r="H90" s="277" t="s">
        <v>86</v>
      </c>
      <c r="I90" s="128">
        <f>'P1 - BPU Vitrerie à BDC'!G22</f>
        <v>0</v>
      </c>
      <c r="J90" s="66">
        <v>1</v>
      </c>
      <c r="K90" s="290">
        <f t="shared" si="3"/>
        <v>0</v>
      </c>
      <c r="L90" s="290"/>
    </row>
    <row r="91" spans="1:23" ht="30" customHeight="1" x14ac:dyDescent="0.25">
      <c r="C91" s="248"/>
      <c r="D91" s="249"/>
      <c r="F91" s="277" t="s">
        <v>255</v>
      </c>
      <c r="G91" s="277" t="s">
        <v>87</v>
      </c>
      <c r="H91" s="277" t="s">
        <v>87</v>
      </c>
      <c r="I91" s="128">
        <f>'P1 - BPU Vitrerie à BDC'!G23</f>
        <v>0</v>
      </c>
      <c r="J91" s="66">
        <v>1</v>
      </c>
      <c r="K91" s="290">
        <f t="shared" si="3"/>
        <v>0</v>
      </c>
      <c r="L91" s="290"/>
    </row>
    <row r="92" spans="1:23" ht="30" customHeight="1" x14ac:dyDescent="0.25">
      <c r="C92" s="248"/>
      <c r="D92" s="249"/>
      <c r="F92" s="277" t="s">
        <v>256</v>
      </c>
      <c r="G92" s="277" t="s">
        <v>88</v>
      </c>
      <c r="H92" s="277" t="s">
        <v>88</v>
      </c>
      <c r="I92" s="128">
        <f>'P1 - BPU Vitrerie à BDC'!G24</f>
        <v>0</v>
      </c>
      <c r="J92" s="66">
        <v>1</v>
      </c>
      <c r="K92" s="290">
        <f t="shared" si="3"/>
        <v>0</v>
      </c>
      <c r="L92" s="290"/>
    </row>
    <row r="93" spans="1:23" ht="30" customHeight="1" x14ac:dyDescent="0.25">
      <c r="C93" s="256"/>
      <c r="D93" s="258"/>
      <c r="F93" s="277" t="s">
        <v>257</v>
      </c>
      <c r="G93" s="277" t="s">
        <v>89</v>
      </c>
      <c r="H93" s="277" t="s">
        <v>89</v>
      </c>
      <c r="I93" s="128">
        <f>'P1 - BPU Vitrerie à BDC'!G25</f>
        <v>0</v>
      </c>
      <c r="J93" s="66">
        <v>1</v>
      </c>
      <c r="K93" s="290">
        <f t="shared" si="3"/>
        <v>0</v>
      </c>
      <c r="L93" s="290"/>
    </row>
    <row r="94" spans="1:23" s="130" customFormat="1" ht="17.25" customHeight="1" x14ac:dyDescent="0.25">
      <c r="C94" s="309" t="s">
        <v>258</v>
      </c>
      <c r="D94" s="310"/>
      <c r="E94" s="310"/>
      <c r="F94" s="310"/>
      <c r="G94" s="310"/>
      <c r="H94" s="310"/>
      <c r="I94" s="310"/>
      <c r="J94" s="310"/>
      <c r="K94" s="310"/>
      <c r="L94" s="311"/>
    </row>
    <row r="95" spans="1:23" s="130" customFormat="1" ht="30" customHeight="1" x14ac:dyDescent="0.25">
      <c r="A95" s="5"/>
      <c r="B95" s="5"/>
      <c r="C95" s="236" t="s">
        <v>259</v>
      </c>
      <c r="D95" s="247"/>
      <c r="F95" s="251" t="s">
        <v>123</v>
      </c>
      <c r="G95" s="251"/>
      <c r="H95" s="252"/>
      <c r="I95" s="132">
        <f>'P2 - BPU Presta à BDC'!H7:I7</f>
        <v>0</v>
      </c>
      <c r="J95" s="11">
        <v>1</v>
      </c>
      <c r="K95" s="294">
        <f>I95*J95</f>
        <v>0</v>
      </c>
      <c r="L95" s="264"/>
      <c r="M95" s="124"/>
      <c r="N95" s="123"/>
      <c r="O95" s="123"/>
      <c r="P95" s="5"/>
      <c r="Q95" s="5"/>
      <c r="R95" s="5"/>
      <c r="S95" s="5"/>
      <c r="T95" s="5"/>
      <c r="U95" s="5"/>
      <c r="V95" s="5"/>
      <c r="W95" s="5"/>
    </row>
    <row r="96" spans="1:23" s="130" customFormat="1" ht="30" customHeight="1" x14ac:dyDescent="0.25">
      <c r="A96" s="5"/>
      <c r="B96" s="5"/>
      <c r="C96" s="248"/>
      <c r="D96" s="249"/>
      <c r="F96" s="268" t="s">
        <v>117</v>
      </c>
      <c r="G96" s="269"/>
      <c r="H96" s="270"/>
      <c r="I96" s="128">
        <f>'P2 - BPU Presta à BDC'!H8:I8</f>
        <v>0</v>
      </c>
      <c r="J96" s="11">
        <v>1</v>
      </c>
      <c r="K96" s="294">
        <f t="shared" ref="K96:K104" si="4">I96*J96</f>
        <v>0</v>
      </c>
      <c r="L96" s="264"/>
      <c r="P96" s="5"/>
      <c r="Q96" s="5"/>
      <c r="R96" s="5"/>
      <c r="S96" s="5"/>
      <c r="T96" s="5"/>
      <c r="U96" s="5"/>
      <c r="V96" s="5"/>
      <c r="W96" s="5"/>
    </row>
    <row r="97" spans="1:23" s="130" customFormat="1" ht="30" customHeight="1" x14ac:dyDescent="0.25">
      <c r="A97" s="5"/>
      <c r="B97" s="5"/>
      <c r="C97" s="248"/>
      <c r="D97" s="249"/>
      <c r="F97" s="268" t="s">
        <v>118</v>
      </c>
      <c r="G97" s="269"/>
      <c r="H97" s="270"/>
      <c r="I97" s="128">
        <f>'P2 - BPU Presta à BDC'!H9:I9</f>
        <v>0</v>
      </c>
      <c r="J97" s="11">
        <v>1</v>
      </c>
      <c r="K97" s="294">
        <f t="shared" si="4"/>
        <v>0</v>
      </c>
      <c r="L97" s="264"/>
      <c r="P97" s="5"/>
      <c r="Q97" s="5"/>
      <c r="R97" s="5"/>
      <c r="S97" s="5"/>
      <c r="T97" s="5"/>
      <c r="U97" s="5"/>
      <c r="V97" s="5"/>
      <c r="W97" s="5"/>
    </row>
    <row r="98" spans="1:23" s="130" customFormat="1" ht="30" customHeight="1" x14ac:dyDescent="0.25">
      <c r="A98" s="5"/>
      <c r="B98" s="5"/>
      <c r="C98" s="248"/>
      <c r="D98" s="249"/>
      <c r="F98" s="268" t="s">
        <v>119</v>
      </c>
      <c r="G98" s="269"/>
      <c r="H98" s="270"/>
      <c r="I98" s="128">
        <f>'P2 - BPU Presta à BDC'!H10:I10</f>
        <v>0</v>
      </c>
      <c r="J98" s="11">
        <v>1</v>
      </c>
      <c r="K98" s="294">
        <f t="shared" si="4"/>
        <v>0</v>
      </c>
      <c r="L98" s="264"/>
      <c r="P98" s="5"/>
      <c r="Q98" s="5"/>
      <c r="R98" s="5"/>
      <c r="S98" s="5"/>
      <c r="T98" s="5"/>
      <c r="U98" s="5"/>
      <c r="V98" s="5"/>
      <c r="W98" s="5"/>
    </row>
    <row r="99" spans="1:23" s="130" customFormat="1" ht="30" customHeight="1" x14ac:dyDescent="0.25">
      <c r="A99" s="5"/>
      <c r="B99" s="5"/>
      <c r="C99" s="248"/>
      <c r="D99" s="249"/>
      <c r="F99" s="268" t="s">
        <v>120</v>
      </c>
      <c r="G99" s="269"/>
      <c r="H99" s="270"/>
      <c r="I99" s="128">
        <f>'P2 - BPU Presta à BDC'!H11:I11</f>
        <v>0</v>
      </c>
      <c r="J99" s="11">
        <v>1</v>
      </c>
      <c r="K99" s="294">
        <f t="shared" si="4"/>
        <v>0</v>
      </c>
      <c r="L99" s="264"/>
      <c r="P99" s="5"/>
      <c r="Q99" s="5"/>
      <c r="R99" s="5"/>
      <c r="S99" s="5"/>
      <c r="T99" s="5"/>
      <c r="U99" s="5"/>
      <c r="V99" s="5"/>
      <c r="W99" s="5"/>
    </row>
    <row r="100" spans="1:23" s="130" customFormat="1" ht="30" customHeight="1" x14ac:dyDescent="0.25">
      <c r="A100" s="5"/>
      <c r="B100" s="5"/>
      <c r="C100" s="248"/>
      <c r="D100" s="249"/>
      <c r="F100" s="268" t="s">
        <v>121</v>
      </c>
      <c r="G100" s="269"/>
      <c r="H100" s="270"/>
      <c r="I100" s="128">
        <f>'P2 - BPU Presta à BDC'!H12:I12</f>
        <v>0</v>
      </c>
      <c r="J100" s="11">
        <v>1</v>
      </c>
      <c r="K100" s="294">
        <f t="shared" si="4"/>
        <v>0</v>
      </c>
      <c r="L100" s="264"/>
      <c r="P100" s="5"/>
      <c r="Q100" s="5"/>
      <c r="R100" s="5"/>
      <c r="S100" s="5"/>
      <c r="T100" s="5"/>
      <c r="U100" s="5"/>
      <c r="V100" s="5"/>
      <c r="W100" s="5"/>
    </row>
    <row r="101" spans="1:23" s="130" customFormat="1" ht="30" customHeight="1" x14ac:dyDescent="0.25">
      <c r="A101" s="5"/>
      <c r="B101" s="5"/>
      <c r="C101" s="248"/>
      <c r="D101" s="249"/>
      <c r="F101" s="268" t="s">
        <v>122</v>
      </c>
      <c r="G101" s="269"/>
      <c r="H101" s="270"/>
      <c r="I101" s="128">
        <f>'P2 - BPU Presta à BDC'!H13:I13</f>
        <v>0</v>
      </c>
      <c r="J101" s="11">
        <v>1</v>
      </c>
      <c r="K101" s="294">
        <f t="shared" si="4"/>
        <v>0</v>
      </c>
      <c r="L101" s="264"/>
      <c r="P101" s="5"/>
      <c r="Q101" s="5"/>
      <c r="R101" s="5"/>
      <c r="S101" s="5"/>
      <c r="T101" s="5"/>
      <c r="U101" s="5"/>
      <c r="V101" s="5"/>
      <c r="W101" s="5"/>
    </row>
    <row r="102" spans="1:23" s="130" customFormat="1" ht="30" customHeight="1" x14ac:dyDescent="0.25">
      <c r="A102" s="5"/>
      <c r="B102" s="5"/>
      <c r="C102" s="248"/>
      <c r="D102" s="249"/>
      <c r="F102" s="268" t="s">
        <v>124</v>
      </c>
      <c r="G102" s="269"/>
      <c r="H102" s="270"/>
      <c r="I102" s="128">
        <f>'P2 - BPU Presta à BDC'!H14:I14</f>
        <v>0</v>
      </c>
      <c r="J102" s="11">
        <v>1</v>
      </c>
      <c r="K102" s="294">
        <f t="shared" si="4"/>
        <v>0</v>
      </c>
      <c r="L102" s="264"/>
      <c r="P102" s="5"/>
      <c r="Q102" s="5"/>
      <c r="R102" s="5"/>
      <c r="S102" s="5"/>
      <c r="T102" s="5"/>
      <c r="U102" s="5"/>
      <c r="V102" s="5"/>
      <c r="W102" s="5"/>
    </row>
    <row r="103" spans="1:23" s="130" customFormat="1" ht="30" customHeight="1" x14ac:dyDescent="0.25">
      <c r="A103" s="5"/>
      <c r="B103" s="5"/>
      <c r="C103" s="248"/>
      <c r="D103" s="249"/>
      <c r="F103" s="268" t="s">
        <v>125</v>
      </c>
      <c r="G103" s="269"/>
      <c r="H103" s="270"/>
      <c r="I103" s="128">
        <f>'P2 - BPU Presta à BDC'!H15:I15</f>
        <v>0</v>
      </c>
      <c r="J103" s="11">
        <v>1</v>
      </c>
      <c r="K103" s="294">
        <f t="shared" si="4"/>
        <v>0</v>
      </c>
      <c r="L103" s="264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ht="30" customHeight="1" x14ac:dyDescent="0.25">
      <c r="C104" s="256"/>
      <c r="D104" s="258"/>
      <c r="F104" s="268" t="s">
        <v>126</v>
      </c>
      <c r="G104" s="269"/>
      <c r="H104" s="270"/>
      <c r="I104" s="128">
        <f>'P2 - BPU Presta à BDC'!H16:I16</f>
        <v>0</v>
      </c>
      <c r="J104" s="11">
        <v>1</v>
      </c>
      <c r="K104" s="294">
        <f t="shared" si="4"/>
        <v>0</v>
      </c>
      <c r="L104" s="264"/>
    </row>
    <row r="105" spans="1:23" ht="30" customHeight="1" x14ac:dyDescent="0.25">
      <c r="C105" s="236" t="s">
        <v>240</v>
      </c>
      <c r="D105" s="247"/>
      <c r="F105" s="266" t="s">
        <v>131</v>
      </c>
      <c r="G105" s="266" t="s">
        <v>131</v>
      </c>
      <c r="H105" s="266" t="s">
        <v>131</v>
      </c>
      <c r="I105" s="128">
        <f>'P2 - Vitrerie à BDC'!G9</f>
        <v>0</v>
      </c>
      <c r="J105" s="66">
        <v>1</v>
      </c>
      <c r="K105" s="290">
        <f>I105*J105</f>
        <v>0</v>
      </c>
      <c r="L105" s="290"/>
    </row>
    <row r="106" spans="1:23" ht="30" customHeight="1" x14ac:dyDescent="0.25">
      <c r="C106" s="248"/>
      <c r="D106" s="249"/>
      <c r="F106" s="266" t="s">
        <v>132</v>
      </c>
      <c r="G106" s="266" t="s">
        <v>132</v>
      </c>
      <c r="H106" s="266" t="s">
        <v>132</v>
      </c>
      <c r="I106" s="128">
        <f>'P2 - Vitrerie à BDC'!G10</f>
        <v>0</v>
      </c>
      <c r="J106" s="66">
        <v>1</v>
      </c>
      <c r="K106" s="290">
        <f t="shared" ref="K106:K107" si="5">I106*J106</f>
        <v>0</v>
      </c>
      <c r="L106" s="290"/>
    </row>
    <row r="107" spans="1:23" ht="30" customHeight="1" x14ac:dyDescent="0.25">
      <c r="C107" s="248"/>
      <c r="D107" s="249"/>
      <c r="F107" s="267" t="s">
        <v>133</v>
      </c>
      <c r="G107" s="267" t="s">
        <v>133</v>
      </c>
      <c r="H107" s="267" t="s">
        <v>133</v>
      </c>
      <c r="I107" s="133">
        <f>'P2 - Vitrerie à BDC'!G11</f>
        <v>0</v>
      </c>
      <c r="J107" s="21">
        <v>1</v>
      </c>
      <c r="K107" s="290">
        <f t="shared" si="5"/>
        <v>0</v>
      </c>
      <c r="L107" s="290"/>
    </row>
    <row r="108" spans="1:23" x14ac:dyDescent="0.25">
      <c r="C108" s="306" t="s">
        <v>261</v>
      </c>
      <c r="D108" s="307"/>
      <c r="E108" s="307"/>
      <c r="F108" s="307"/>
      <c r="G108" s="307"/>
      <c r="H108" s="307"/>
      <c r="I108" s="307"/>
      <c r="J108" s="307"/>
      <c r="K108" s="307"/>
      <c r="L108" s="308"/>
    </row>
    <row r="109" spans="1:23" ht="30" customHeight="1" x14ac:dyDescent="0.25">
      <c r="C109" s="236" t="s">
        <v>240</v>
      </c>
      <c r="D109" s="247"/>
      <c r="F109" s="250" t="s">
        <v>135</v>
      </c>
      <c r="G109" s="251"/>
      <c r="H109" s="252"/>
      <c r="I109" s="128">
        <f>'P3 - Vitrerie à BDC'!G9</f>
        <v>0</v>
      </c>
      <c r="J109" s="66">
        <v>1</v>
      </c>
      <c r="K109" s="245">
        <f>I109*J109</f>
        <v>0</v>
      </c>
      <c r="L109" s="246"/>
    </row>
    <row r="110" spans="1:23" ht="30" customHeight="1" thickBot="1" x14ac:dyDescent="0.3">
      <c r="C110" s="248"/>
      <c r="D110" s="249"/>
      <c r="F110" s="262" t="s">
        <v>136</v>
      </c>
      <c r="G110" s="263"/>
      <c r="H110" s="264"/>
      <c r="I110" s="133">
        <f>'P3 - Vitrerie à BDC'!G10</f>
        <v>0</v>
      </c>
      <c r="J110" s="21">
        <v>1</v>
      </c>
      <c r="K110" s="295">
        <f>I110*J110</f>
        <v>0</v>
      </c>
      <c r="L110" s="296"/>
    </row>
    <row r="111" spans="1:23" x14ac:dyDescent="0.25">
      <c r="C111" s="301" t="s">
        <v>267</v>
      </c>
      <c r="D111" s="302"/>
      <c r="E111" s="302"/>
      <c r="F111" s="302"/>
      <c r="G111" s="302"/>
      <c r="H111" s="302"/>
      <c r="I111" s="302"/>
      <c r="J111" s="303"/>
      <c r="K111" s="297">
        <f>K110+K109+K107+K106+K105+K104+K103+K102+K101+K100+K99+K98+K97+K96+K95+K93+K92+K91+K90+K89+K88+K87+K86+K85+K84+K83+K82+K81+K80+K79+K78+K77+K76+K75+K74+K73+K72+K71+K70+K69+K68+K67+K66+K65+K64+K63+K62+K61+K60+K59+K57+K56+K58+K55+K54+K53+K52+K51+K50+K49+K48+K47+K46+K45+K44+K43+K42+K41+K40+K39+K38+K37+K36+K35+K34+K33+K32+K31+K30+K29+K28+K27+K26+K25+K24+K23+K22+K21+K20+K19+K18+K17+K16+K15+K14+K13+K12</f>
        <v>0</v>
      </c>
      <c r="L111" s="298"/>
    </row>
    <row r="112" spans="1:23" ht="15.75" thickBot="1" x14ac:dyDescent="0.3">
      <c r="C112" s="304"/>
      <c r="D112" s="275"/>
      <c r="E112" s="275"/>
      <c r="F112" s="275"/>
      <c r="G112" s="275"/>
      <c r="H112" s="275"/>
      <c r="I112" s="275"/>
      <c r="J112" s="305"/>
      <c r="K112" s="299"/>
      <c r="L112" s="300"/>
    </row>
    <row r="113" spans="3:12" x14ac:dyDescent="0.25">
      <c r="C113" s="139"/>
      <c r="D113" s="139"/>
      <c r="F113" s="265"/>
      <c r="G113" s="265"/>
      <c r="H113" s="265"/>
      <c r="J113" s="139"/>
      <c r="K113" s="140"/>
      <c r="L113" s="140"/>
    </row>
    <row r="114" spans="3:12" ht="15.75" thickBot="1" x14ac:dyDescent="0.3">
      <c r="F114" s="253"/>
      <c r="G114" s="253"/>
      <c r="H114" s="253"/>
    </row>
    <row r="115" spans="3:12" x14ac:dyDescent="0.25">
      <c r="F115" s="271"/>
      <c r="G115" s="272"/>
      <c r="H115" s="273"/>
    </row>
    <row r="116" spans="3:12" ht="15.75" thickBot="1" x14ac:dyDescent="0.3">
      <c r="F116" s="274"/>
      <c r="G116" s="275"/>
      <c r="H116" s="276"/>
    </row>
    <row r="117" spans="3:12" x14ac:dyDescent="0.25">
      <c r="F117" s="253"/>
      <c r="G117" s="253"/>
      <c r="H117" s="253"/>
    </row>
    <row r="118" spans="3:12" x14ac:dyDescent="0.25">
      <c r="F118" s="253"/>
      <c r="G118" s="253"/>
      <c r="H118" s="253"/>
    </row>
    <row r="119" spans="3:12" x14ac:dyDescent="0.25">
      <c r="F119" s="253"/>
      <c r="G119" s="253"/>
      <c r="H119" s="253"/>
    </row>
    <row r="120" spans="3:12" x14ac:dyDescent="0.25">
      <c r="F120" s="253"/>
      <c r="G120" s="253"/>
      <c r="H120" s="253"/>
    </row>
    <row r="121" spans="3:12" x14ac:dyDescent="0.25">
      <c r="F121" s="253"/>
      <c r="G121" s="253"/>
      <c r="H121" s="253"/>
    </row>
    <row r="122" spans="3:12" x14ac:dyDescent="0.25">
      <c r="F122" s="253"/>
      <c r="G122" s="253"/>
      <c r="H122" s="253"/>
    </row>
    <row r="123" spans="3:12" x14ac:dyDescent="0.25">
      <c r="F123" s="253"/>
      <c r="G123" s="253"/>
      <c r="H123" s="253"/>
    </row>
    <row r="124" spans="3:12" x14ac:dyDescent="0.25">
      <c r="F124" s="253"/>
      <c r="G124" s="253"/>
      <c r="H124" s="253"/>
    </row>
    <row r="125" spans="3:12" x14ac:dyDescent="0.25">
      <c r="F125" s="253"/>
      <c r="G125" s="253"/>
      <c r="H125" s="253"/>
    </row>
    <row r="126" spans="3:12" x14ac:dyDescent="0.25">
      <c r="F126" s="253"/>
      <c r="G126" s="253"/>
      <c r="H126" s="253"/>
    </row>
    <row r="127" spans="3:12" x14ac:dyDescent="0.25">
      <c r="F127" s="253"/>
      <c r="G127" s="253"/>
      <c r="H127" s="253"/>
    </row>
    <row r="128" spans="3:12" x14ac:dyDescent="0.25">
      <c r="F128" s="253"/>
      <c r="G128" s="253"/>
      <c r="H128" s="253"/>
    </row>
    <row r="129" spans="6:8" x14ac:dyDescent="0.25">
      <c r="F129" s="253"/>
      <c r="G129" s="253"/>
      <c r="H129" s="253"/>
    </row>
    <row r="130" spans="6:8" x14ac:dyDescent="0.25">
      <c r="F130" s="253"/>
      <c r="G130" s="253"/>
      <c r="H130" s="253"/>
    </row>
    <row r="131" spans="6:8" x14ac:dyDescent="0.25">
      <c r="F131" s="253"/>
      <c r="G131" s="253"/>
      <c r="H131" s="253"/>
    </row>
    <row r="132" spans="6:8" x14ac:dyDescent="0.25">
      <c r="F132" s="253"/>
      <c r="G132" s="253"/>
      <c r="H132" s="253"/>
    </row>
    <row r="133" spans="6:8" x14ac:dyDescent="0.25">
      <c r="F133" s="253"/>
      <c r="G133" s="253"/>
      <c r="H133" s="253"/>
    </row>
    <row r="134" spans="6:8" x14ac:dyDescent="0.25">
      <c r="F134" s="253"/>
      <c r="G134" s="253"/>
      <c r="H134" s="253"/>
    </row>
    <row r="135" spans="6:8" x14ac:dyDescent="0.25">
      <c r="F135" s="253"/>
      <c r="G135" s="253"/>
      <c r="H135" s="253"/>
    </row>
    <row r="136" spans="6:8" x14ac:dyDescent="0.25">
      <c r="F136" s="253"/>
      <c r="G136" s="253"/>
      <c r="H136" s="253"/>
    </row>
    <row r="137" spans="6:8" x14ac:dyDescent="0.25">
      <c r="F137" s="253"/>
      <c r="G137" s="253"/>
      <c r="H137" s="253"/>
    </row>
    <row r="138" spans="6:8" x14ac:dyDescent="0.25">
      <c r="F138" s="253"/>
      <c r="G138" s="253"/>
      <c r="H138" s="253"/>
    </row>
    <row r="139" spans="6:8" x14ac:dyDescent="0.25">
      <c r="F139" s="253"/>
      <c r="G139" s="253"/>
      <c r="H139" s="253"/>
    </row>
    <row r="140" spans="6:8" x14ac:dyDescent="0.25">
      <c r="F140" s="253"/>
      <c r="G140" s="253"/>
      <c r="H140" s="253"/>
    </row>
    <row r="141" spans="6:8" x14ac:dyDescent="0.25">
      <c r="F141" s="253"/>
      <c r="G141" s="253"/>
      <c r="H141" s="253"/>
    </row>
    <row r="142" spans="6:8" x14ac:dyDescent="0.25">
      <c r="F142" s="253"/>
      <c r="G142" s="253"/>
      <c r="H142" s="253"/>
    </row>
    <row r="143" spans="6:8" x14ac:dyDescent="0.25">
      <c r="F143" s="253"/>
      <c r="G143" s="253"/>
      <c r="H143" s="253"/>
    </row>
    <row r="144" spans="6:8" x14ac:dyDescent="0.25">
      <c r="F144" s="253"/>
      <c r="G144" s="253"/>
      <c r="H144" s="253"/>
    </row>
    <row r="145" spans="6:8" x14ac:dyDescent="0.25">
      <c r="F145" s="253"/>
      <c r="G145" s="253"/>
      <c r="H145" s="253"/>
    </row>
    <row r="146" spans="6:8" x14ac:dyDescent="0.25">
      <c r="F146" s="253"/>
      <c r="G146" s="253"/>
      <c r="H146" s="253"/>
    </row>
    <row r="147" spans="6:8" x14ac:dyDescent="0.25">
      <c r="F147" s="253"/>
      <c r="G147" s="253"/>
      <c r="H147" s="253"/>
    </row>
    <row r="148" spans="6:8" x14ac:dyDescent="0.25">
      <c r="F148" s="253"/>
      <c r="G148" s="253"/>
      <c r="H148" s="253"/>
    </row>
    <row r="149" spans="6:8" x14ac:dyDescent="0.25">
      <c r="F149" s="253"/>
      <c r="G149" s="253"/>
      <c r="H149" s="253"/>
    </row>
    <row r="150" spans="6:8" x14ac:dyDescent="0.25">
      <c r="F150" s="253"/>
      <c r="G150" s="253"/>
      <c r="H150" s="253"/>
    </row>
    <row r="151" spans="6:8" x14ac:dyDescent="0.25">
      <c r="F151" s="253"/>
      <c r="G151" s="253"/>
      <c r="H151" s="253"/>
    </row>
    <row r="152" spans="6:8" x14ac:dyDescent="0.25">
      <c r="F152" s="253"/>
      <c r="G152" s="253"/>
      <c r="H152" s="253"/>
    </row>
    <row r="153" spans="6:8" x14ac:dyDescent="0.25">
      <c r="F153" s="253"/>
      <c r="G153" s="253"/>
      <c r="H153" s="253"/>
    </row>
    <row r="154" spans="6:8" x14ac:dyDescent="0.25">
      <c r="F154" s="253"/>
      <c r="G154" s="253"/>
      <c r="H154" s="253"/>
    </row>
    <row r="155" spans="6:8" x14ac:dyDescent="0.25">
      <c r="F155" s="253"/>
      <c r="G155" s="253"/>
      <c r="H155" s="253"/>
    </row>
    <row r="156" spans="6:8" x14ac:dyDescent="0.25">
      <c r="F156" s="253"/>
      <c r="G156" s="253"/>
      <c r="H156" s="253"/>
    </row>
    <row r="157" spans="6:8" x14ac:dyDescent="0.25">
      <c r="F157" s="253"/>
      <c r="G157" s="253"/>
      <c r="H157" s="253"/>
    </row>
    <row r="158" spans="6:8" x14ac:dyDescent="0.25">
      <c r="F158" s="253"/>
      <c r="G158" s="253"/>
      <c r="H158" s="253"/>
    </row>
    <row r="159" spans="6:8" x14ac:dyDescent="0.25">
      <c r="F159" s="253"/>
      <c r="G159" s="253"/>
      <c r="H159" s="253"/>
    </row>
    <row r="160" spans="6:8" x14ac:dyDescent="0.25">
      <c r="F160" s="253"/>
      <c r="G160" s="253"/>
      <c r="H160" s="253"/>
    </row>
    <row r="161" spans="6:8" x14ac:dyDescent="0.25">
      <c r="F161" s="253"/>
      <c r="G161" s="253"/>
      <c r="H161" s="253"/>
    </row>
    <row r="162" spans="6:8" x14ac:dyDescent="0.25">
      <c r="F162" s="253"/>
      <c r="G162" s="253"/>
      <c r="H162" s="253"/>
    </row>
    <row r="163" spans="6:8" x14ac:dyDescent="0.25">
      <c r="F163" s="253"/>
      <c r="G163" s="253"/>
      <c r="H163" s="253"/>
    </row>
    <row r="164" spans="6:8" x14ac:dyDescent="0.25">
      <c r="F164" s="253"/>
      <c r="G164" s="253"/>
      <c r="H164" s="253"/>
    </row>
    <row r="165" spans="6:8" x14ac:dyDescent="0.25">
      <c r="F165" s="253"/>
      <c r="G165" s="253"/>
      <c r="H165" s="253"/>
    </row>
    <row r="166" spans="6:8" x14ac:dyDescent="0.25">
      <c r="F166" s="253"/>
      <c r="G166" s="253"/>
      <c r="H166" s="253"/>
    </row>
    <row r="167" spans="6:8" x14ac:dyDescent="0.25">
      <c r="F167" s="253"/>
      <c r="G167" s="253"/>
      <c r="H167" s="253"/>
    </row>
    <row r="168" spans="6:8" x14ac:dyDescent="0.25">
      <c r="F168" s="253"/>
      <c r="G168" s="253"/>
      <c r="H168" s="253"/>
    </row>
    <row r="169" spans="6:8" x14ac:dyDescent="0.25">
      <c r="F169" s="253"/>
      <c r="G169" s="253"/>
      <c r="H169" s="253"/>
    </row>
    <row r="170" spans="6:8" x14ac:dyDescent="0.25">
      <c r="F170" s="253"/>
      <c r="G170" s="253"/>
      <c r="H170" s="253"/>
    </row>
    <row r="171" spans="6:8" x14ac:dyDescent="0.25">
      <c r="F171" s="253"/>
      <c r="G171" s="253"/>
      <c r="H171" s="253"/>
    </row>
    <row r="172" spans="6:8" x14ac:dyDescent="0.25">
      <c r="F172" s="253"/>
      <c r="G172" s="253"/>
      <c r="H172" s="253"/>
    </row>
    <row r="173" spans="6:8" x14ac:dyDescent="0.25">
      <c r="F173" s="253"/>
      <c r="G173" s="253"/>
      <c r="H173" s="253"/>
    </row>
    <row r="174" spans="6:8" x14ac:dyDescent="0.25">
      <c r="F174" s="253"/>
      <c r="G174" s="253"/>
      <c r="H174" s="253"/>
    </row>
    <row r="175" spans="6:8" x14ac:dyDescent="0.25">
      <c r="F175" s="253"/>
      <c r="G175" s="253"/>
      <c r="H175" s="253"/>
    </row>
    <row r="176" spans="6:8" x14ac:dyDescent="0.25">
      <c r="F176" s="253"/>
      <c r="G176" s="253"/>
      <c r="H176" s="253"/>
    </row>
    <row r="177" spans="6:8" x14ac:dyDescent="0.25">
      <c r="F177" s="253"/>
      <c r="G177" s="253"/>
      <c r="H177" s="253"/>
    </row>
    <row r="178" spans="6:8" x14ac:dyDescent="0.25">
      <c r="F178" s="253"/>
      <c r="G178" s="253"/>
      <c r="H178" s="253"/>
    </row>
    <row r="179" spans="6:8" x14ac:dyDescent="0.25">
      <c r="F179" s="253"/>
      <c r="G179" s="253"/>
      <c r="H179" s="253"/>
    </row>
  </sheetData>
  <mergeCells count="278">
    <mergeCell ref="K111:L112"/>
    <mergeCell ref="C111:J112"/>
    <mergeCell ref="K70:L70"/>
    <mergeCell ref="K71:L71"/>
    <mergeCell ref="K72:L72"/>
    <mergeCell ref="K73:L73"/>
    <mergeCell ref="K74:L74"/>
    <mergeCell ref="K75:L75"/>
    <mergeCell ref="K76:L76"/>
    <mergeCell ref="C108:L108"/>
    <mergeCell ref="K87:L87"/>
    <mergeCell ref="K88:L88"/>
    <mergeCell ref="K89:L89"/>
    <mergeCell ref="K90:L90"/>
    <mergeCell ref="K91:L91"/>
    <mergeCell ref="K92:L92"/>
    <mergeCell ref="K93:L93"/>
    <mergeCell ref="C94:L94"/>
    <mergeCell ref="K77:L77"/>
    <mergeCell ref="K78:L78"/>
    <mergeCell ref="K79:L79"/>
    <mergeCell ref="K80:L80"/>
    <mergeCell ref="K81:L81"/>
    <mergeCell ref="K82:L82"/>
    <mergeCell ref="C6:L6"/>
    <mergeCell ref="C95:D104"/>
    <mergeCell ref="K104:L104"/>
    <mergeCell ref="C105:D107"/>
    <mergeCell ref="K105:L105"/>
    <mergeCell ref="K106:L106"/>
    <mergeCell ref="K107:L107"/>
    <mergeCell ref="C109:D110"/>
    <mergeCell ref="K109:L109"/>
    <mergeCell ref="K110:L110"/>
    <mergeCell ref="K95:L95"/>
    <mergeCell ref="F103:H103"/>
    <mergeCell ref="F102:H102"/>
    <mergeCell ref="F101:H101"/>
    <mergeCell ref="F100:H100"/>
    <mergeCell ref="K103:L103"/>
    <mergeCell ref="K102:L102"/>
    <mergeCell ref="K101:L101"/>
    <mergeCell ref="K100:L100"/>
    <mergeCell ref="K99:L99"/>
    <mergeCell ref="K98:L98"/>
    <mergeCell ref="K97:L97"/>
    <mergeCell ref="K96:L96"/>
    <mergeCell ref="K86:L86"/>
    <mergeCell ref="K83:L83"/>
    <mergeCell ref="K84:L84"/>
    <mergeCell ref="K85:L85"/>
    <mergeCell ref="C77:D93"/>
    <mergeCell ref="C70:D76"/>
    <mergeCell ref="F14:H14"/>
    <mergeCell ref="F15:H15"/>
    <mergeCell ref="F16:H16"/>
    <mergeCell ref="F17:H17"/>
    <mergeCell ref="F18:H18"/>
    <mergeCell ref="F33:H33"/>
    <mergeCell ref="F34:H34"/>
    <mergeCell ref="F35:H35"/>
    <mergeCell ref="F36:H36"/>
    <mergeCell ref="F37:H37"/>
    <mergeCell ref="F29:H29"/>
    <mergeCell ref="F30:H30"/>
    <mergeCell ref="F31:H31"/>
    <mergeCell ref="F32:H32"/>
    <mergeCell ref="F43:H43"/>
    <mergeCell ref="F44:H44"/>
    <mergeCell ref="F45:H45"/>
    <mergeCell ref="F46:H46"/>
    <mergeCell ref="F47:H47"/>
    <mergeCell ref="C2:L3"/>
    <mergeCell ref="C10:L10"/>
    <mergeCell ref="F12:H12"/>
    <mergeCell ref="F13:H13"/>
    <mergeCell ref="F24:H24"/>
    <mergeCell ref="F25:H25"/>
    <mergeCell ref="F26:H26"/>
    <mergeCell ref="F27:H27"/>
    <mergeCell ref="F28:H28"/>
    <mergeCell ref="F19:H19"/>
    <mergeCell ref="F20:H20"/>
    <mergeCell ref="F21:H21"/>
    <mergeCell ref="F22:H22"/>
    <mergeCell ref="F23:H23"/>
    <mergeCell ref="K16:L16"/>
    <mergeCell ref="K17:L17"/>
    <mergeCell ref="K18:L18"/>
    <mergeCell ref="K19:L19"/>
    <mergeCell ref="K20:L20"/>
    <mergeCell ref="K11:L11"/>
    <mergeCell ref="K12:L12"/>
    <mergeCell ref="K13:L13"/>
    <mergeCell ref="K14:L14"/>
    <mergeCell ref="K15:L15"/>
    <mergeCell ref="F38:H38"/>
    <mergeCell ref="F39:H39"/>
    <mergeCell ref="F40:H40"/>
    <mergeCell ref="F41:H41"/>
    <mergeCell ref="F42:H42"/>
    <mergeCell ref="F53:H53"/>
    <mergeCell ref="F54:H54"/>
    <mergeCell ref="F55:H55"/>
    <mergeCell ref="F56:H56"/>
    <mergeCell ref="F57:H57"/>
    <mergeCell ref="F48:H48"/>
    <mergeCell ref="F49:H49"/>
    <mergeCell ref="F50:H50"/>
    <mergeCell ref="F51:H51"/>
    <mergeCell ref="F52:H52"/>
    <mergeCell ref="F77:H77"/>
    <mergeCell ref="F78:H78"/>
    <mergeCell ref="F79:H79"/>
    <mergeCell ref="F63:H63"/>
    <mergeCell ref="F64:H64"/>
    <mergeCell ref="F65:H65"/>
    <mergeCell ref="F66:H66"/>
    <mergeCell ref="F67:H67"/>
    <mergeCell ref="F58:H58"/>
    <mergeCell ref="F59:H59"/>
    <mergeCell ref="F60:H60"/>
    <mergeCell ref="F61:H61"/>
    <mergeCell ref="F62:H62"/>
    <mergeCell ref="F70:H70"/>
    <mergeCell ref="F71:H71"/>
    <mergeCell ref="F72:H72"/>
    <mergeCell ref="F73:H73"/>
    <mergeCell ref="F74:H74"/>
    <mergeCell ref="F75:H75"/>
    <mergeCell ref="F76:H76"/>
    <mergeCell ref="F85:H85"/>
    <mergeCell ref="F86:H86"/>
    <mergeCell ref="F87:H87"/>
    <mergeCell ref="F88:H88"/>
    <mergeCell ref="F89:H89"/>
    <mergeCell ref="F80:H80"/>
    <mergeCell ref="F81:H81"/>
    <mergeCell ref="F82:H82"/>
    <mergeCell ref="F83:H83"/>
    <mergeCell ref="F84:H84"/>
    <mergeCell ref="F96:H96"/>
    <mergeCell ref="F97:H97"/>
    <mergeCell ref="F98:H98"/>
    <mergeCell ref="F99:H99"/>
    <mergeCell ref="F90:H90"/>
    <mergeCell ref="F91:H91"/>
    <mergeCell ref="F92:H92"/>
    <mergeCell ref="F93:H93"/>
    <mergeCell ref="F95:H95"/>
    <mergeCell ref="F105:H105"/>
    <mergeCell ref="F106:H106"/>
    <mergeCell ref="F107:H107"/>
    <mergeCell ref="F109:H109"/>
    <mergeCell ref="F104:H104"/>
    <mergeCell ref="F114:H114"/>
    <mergeCell ref="F115:H115"/>
    <mergeCell ref="F116:H116"/>
    <mergeCell ref="F117:H117"/>
    <mergeCell ref="F118:H118"/>
    <mergeCell ref="F110:H110"/>
    <mergeCell ref="F113:H113"/>
    <mergeCell ref="F124:H124"/>
    <mergeCell ref="F125:H125"/>
    <mergeCell ref="F126:H126"/>
    <mergeCell ref="F127:H127"/>
    <mergeCell ref="F128:H128"/>
    <mergeCell ref="F119:H119"/>
    <mergeCell ref="F120:H120"/>
    <mergeCell ref="F121:H121"/>
    <mergeCell ref="F122:H122"/>
    <mergeCell ref="F123:H123"/>
    <mergeCell ref="F134:H134"/>
    <mergeCell ref="F135:H135"/>
    <mergeCell ref="F136:H136"/>
    <mergeCell ref="F137:H137"/>
    <mergeCell ref="F138:H138"/>
    <mergeCell ref="F129:H129"/>
    <mergeCell ref="F130:H130"/>
    <mergeCell ref="F131:H131"/>
    <mergeCell ref="F132:H132"/>
    <mergeCell ref="F133:H133"/>
    <mergeCell ref="F144:H144"/>
    <mergeCell ref="F145:H145"/>
    <mergeCell ref="F146:H146"/>
    <mergeCell ref="F147:H147"/>
    <mergeCell ref="F148:H148"/>
    <mergeCell ref="F139:H139"/>
    <mergeCell ref="F140:H140"/>
    <mergeCell ref="F141:H141"/>
    <mergeCell ref="F142:H142"/>
    <mergeCell ref="F143:H143"/>
    <mergeCell ref="F154:H154"/>
    <mergeCell ref="F155:H155"/>
    <mergeCell ref="F156:H156"/>
    <mergeCell ref="F157:H157"/>
    <mergeCell ref="F158:H158"/>
    <mergeCell ref="F149:H149"/>
    <mergeCell ref="F150:H150"/>
    <mergeCell ref="F151:H151"/>
    <mergeCell ref="F152:H152"/>
    <mergeCell ref="F153:H153"/>
    <mergeCell ref="F179:H179"/>
    <mergeCell ref="C12:E67"/>
    <mergeCell ref="C11:D11"/>
    <mergeCell ref="F11:H11"/>
    <mergeCell ref="F174:H174"/>
    <mergeCell ref="F175:H175"/>
    <mergeCell ref="F176:H176"/>
    <mergeCell ref="F177:H177"/>
    <mergeCell ref="F178:H178"/>
    <mergeCell ref="F169:H169"/>
    <mergeCell ref="F170:H170"/>
    <mergeCell ref="F171:H171"/>
    <mergeCell ref="F172:H172"/>
    <mergeCell ref="F173:H173"/>
    <mergeCell ref="F164:H164"/>
    <mergeCell ref="F165:H165"/>
    <mergeCell ref="F166:H166"/>
    <mergeCell ref="F167:H167"/>
    <mergeCell ref="F168:H168"/>
    <mergeCell ref="F159:H159"/>
    <mergeCell ref="F160:H160"/>
    <mergeCell ref="F161:H161"/>
    <mergeCell ref="F162:H162"/>
    <mergeCell ref="F163:H163"/>
    <mergeCell ref="K26:L26"/>
    <mergeCell ref="K27:L27"/>
    <mergeCell ref="K28:L28"/>
    <mergeCell ref="K29:L29"/>
    <mergeCell ref="K30:L30"/>
    <mergeCell ref="K21:L21"/>
    <mergeCell ref="K22:L22"/>
    <mergeCell ref="K23:L23"/>
    <mergeCell ref="K24:L24"/>
    <mergeCell ref="K25:L25"/>
    <mergeCell ref="K35:L35"/>
    <mergeCell ref="K36:L36"/>
    <mergeCell ref="K37:L37"/>
    <mergeCell ref="K38:L38"/>
    <mergeCell ref="K39:L39"/>
    <mergeCell ref="K31:L31"/>
    <mergeCell ref="K32:L32"/>
    <mergeCell ref="K33:L33"/>
    <mergeCell ref="K34:L34"/>
    <mergeCell ref="K45:L45"/>
    <mergeCell ref="K46:L46"/>
    <mergeCell ref="K47:L47"/>
    <mergeCell ref="K48:L48"/>
    <mergeCell ref="K49:L49"/>
    <mergeCell ref="K40:L40"/>
    <mergeCell ref="K41:L41"/>
    <mergeCell ref="K42:L42"/>
    <mergeCell ref="K43:L43"/>
    <mergeCell ref="K44:L44"/>
    <mergeCell ref="K55:L55"/>
    <mergeCell ref="K56:L56"/>
    <mergeCell ref="K57:L57"/>
    <mergeCell ref="K58:L58"/>
    <mergeCell ref="K59:L59"/>
    <mergeCell ref="K50:L50"/>
    <mergeCell ref="K51:L51"/>
    <mergeCell ref="K52:L52"/>
    <mergeCell ref="K53:L53"/>
    <mergeCell ref="K54:L54"/>
    <mergeCell ref="K65:L65"/>
    <mergeCell ref="K66:L66"/>
    <mergeCell ref="K67:L67"/>
    <mergeCell ref="C68:D69"/>
    <mergeCell ref="K68:L68"/>
    <mergeCell ref="K69:L69"/>
    <mergeCell ref="K60:L60"/>
    <mergeCell ref="K61:L61"/>
    <mergeCell ref="K62:L62"/>
    <mergeCell ref="K63:L63"/>
    <mergeCell ref="K64:L64"/>
    <mergeCell ref="F68:H68"/>
    <mergeCell ref="F69:H6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22" workbookViewId="0">
      <selection activeCell="D12" sqref="D12"/>
    </sheetView>
  </sheetViews>
  <sheetFormatPr baseColWidth="10" defaultRowHeight="15" x14ac:dyDescent="0.25"/>
  <cols>
    <col min="1" max="1" width="41.42578125" style="4" customWidth="1"/>
    <col min="2" max="4" width="25.7109375" style="4" customWidth="1"/>
    <col min="5" max="16384" width="11.42578125" style="4"/>
  </cols>
  <sheetData>
    <row r="1" spans="1:8" ht="15.75" thickBot="1" x14ac:dyDescent="0.3"/>
    <row r="2" spans="1:8" ht="15.75" customHeight="1" thickBot="1" x14ac:dyDescent="0.3">
      <c r="A2" s="174" t="s">
        <v>90</v>
      </c>
      <c r="B2" s="175"/>
      <c r="C2" s="175"/>
      <c r="D2" s="175"/>
    </row>
    <row r="4" spans="1:8" ht="22.5" customHeight="1" x14ac:dyDescent="0.25">
      <c r="A4" s="172" t="s">
        <v>2</v>
      </c>
      <c r="B4" s="173"/>
      <c r="C4" s="173"/>
      <c r="D4" s="173"/>
    </row>
    <row r="6" spans="1:8" ht="30" customHeight="1" thickBot="1" x14ac:dyDescent="0.3">
      <c r="A6" s="8"/>
      <c r="B6" s="11" t="s">
        <v>3</v>
      </c>
      <c r="C6" s="11" t="s">
        <v>91</v>
      </c>
      <c r="D6" s="11" t="s">
        <v>4</v>
      </c>
    </row>
    <row r="7" spans="1:8" s="6" customFormat="1" ht="30" customHeight="1" thickBot="1" x14ac:dyDescent="0.3">
      <c r="A7" s="7" t="s">
        <v>5</v>
      </c>
      <c r="B7" s="12"/>
      <c r="C7" s="23"/>
      <c r="D7" s="18">
        <f>B7*C7+B7</f>
        <v>0</v>
      </c>
      <c r="E7" s="166" t="str">
        <f>IF(OR(B7="",C7="",D7=""),"Veuillez compléter ces champs","")</f>
        <v>Veuillez compléter ces champs</v>
      </c>
      <c r="F7" s="167"/>
      <c r="G7" s="167"/>
      <c r="H7" s="167"/>
    </row>
    <row r="8" spans="1:8" s="6" customFormat="1" ht="30" customHeight="1" thickBot="1" x14ac:dyDescent="0.3">
      <c r="A8" s="7" t="s">
        <v>6</v>
      </c>
      <c r="B8" s="15"/>
      <c r="C8" s="24"/>
      <c r="D8" s="18">
        <f t="shared" ref="D8:D63" si="0">B8*C8+B8</f>
        <v>0</v>
      </c>
      <c r="E8" s="166" t="str">
        <f t="shared" ref="E8:E63" si="1">IF(OR(B8="",C8="",D8=""),"Veuillez compléter ces champs","")</f>
        <v>Veuillez compléter ces champs</v>
      </c>
      <c r="F8" s="167"/>
      <c r="G8" s="167"/>
      <c r="H8" s="167"/>
    </row>
    <row r="9" spans="1:8" s="6" customFormat="1" ht="30" customHeight="1" thickBot="1" x14ac:dyDescent="0.3">
      <c r="A9" s="7" t="s">
        <v>7</v>
      </c>
      <c r="B9" s="12"/>
      <c r="C9" s="25"/>
      <c r="D9" s="18">
        <f t="shared" si="0"/>
        <v>0</v>
      </c>
      <c r="E9" s="166" t="str">
        <f t="shared" si="1"/>
        <v>Veuillez compléter ces champs</v>
      </c>
      <c r="F9" s="167"/>
      <c r="G9" s="167"/>
      <c r="H9" s="167"/>
    </row>
    <row r="10" spans="1:8" s="6" customFormat="1" ht="30" customHeight="1" thickBot="1" x14ac:dyDescent="0.3">
      <c r="A10" s="7" t="s">
        <v>8</v>
      </c>
      <c r="B10" s="16"/>
      <c r="C10" s="26"/>
      <c r="D10" s="18">
        <f t="shared" si="0"/>
        <v>0</v>
      </c>
      <c r="E10" s="166" t="str">
        <f t="shared" si="1"/>
        <v>Veuillez compléter ces champs</v>
      </c>
      <c r="F10" s="167"/>
      <c r="G10" s="167"/>
      <c r="H10" s="167"/>
    </row>
    <row r="11" spans="1:8" s="6" customFormat="1" ht="30" customHeight="1" thickBot="1" x14ac:dyDescent="0.3">
      <c r="A11" s="7" t="s">
        <v>9</v>
      </c>
      <c r="B11" s="12"/>
      <c r="C11" s="27"/>
      <c r="D11" s="18">
        <f t="shared" si="0"/>
        <v>0</v>
      </c>
      <c r="E11" s="166" t="str">
        <f t="shared" si="1"/>
        <v>Veuillez compléter ces champs</v>
      </c>
      <c r="F11" s="167"/>
      <c r="G11" s="167"/>
      <c r="H11" s="167"/>
    </row>
    <row r="12" spans="1:8" s="6" customFormat="1" ht="30" customHeight="1" thickBot="1" x14ac:dyDescent="0.3">
      <c r="A12" s="7" t="s">
        <v>10</v>
      </c>
      <c r="B12" s="12"/>
      <c r="C12" s="27"/>
      <c r="D12" s="18">
        <f t="shared" si="0"/>
        <v>0</v>
      </c>
      <c r="E12" s="166" t="str">
        <f t="shared" si="1"/>
        <v>Veuillez compléter ces champs</v>
      </c>
      <c r="F12" s="167"/>
      <c r="G12" s="167"/>
      <c r="H12" s="167"/>
    </row>
    <row r="13" spans="1:8" s="6" customFormat="1" ht="30" customHeight="1" thickBot="1" x14ac:dyDescent="0.3">
      <c r="A13" s="7" t="s">
        <v>11</v>
      </c>
      <c r="B13" s="12"/>
      <c r="C13" s="27"/>
      <c r="D13" s="18">
        <f t="shared" si="0"/>
        <v>0</v>
      </c>
      <c r="E13" s="166" t="str">
        <f t="shared" si="1"/>
        <v>Veuillez compléter ces champs</v>
      </c>
      <c r="F13" s="167"/>
      <c r="G13" s="167"/>
      <c r="H13" s="167"/>
    </row>
    <row r="14" spans="1:8" s="6" customFormat="1" ht="30" customHeight="1" thickBot="1" x14ac:dyDescent="0.3">
      <c r="A14" s="7" t="s">
        <v>12</v>
      </c>
      <c r="B14" s="17"/>
      <c r="C14" s="28"/>
      <c r="D14" s="18">
        <f t="shared" si="0"/>
        <v>0</v>
      </c>
      <c r="E14" s="166" t="str">
        <f t="shared" si="1"/>
        <v>Veuillez compléter ces champs</v>
      </c>
      <c r="F14" s="167"/>
      <c r="G14" s="167"/>
      <c r="H14" s="167"/>
    </row>
    <row r="15" spans="1:8" s="6" customFormat="1" ht="30" customHeight="1" thickBot="1" x14ac:dyDescent="0.3">
      <c r="A15" s="7" t="s">
        <v>13</v>
      </c>
      <c r="B15" s="14"/>
      <c r="C15" s="27"/>
      <c r="D15" s="18">
        <f t="shared" si="0"/>
        <v>0</v>
      </c>
      <c r="E15" s="166" t="str">
        <f t="shared" si="1"/>
        <v>Veuillez compléter ces champs</v>
      </c>
      <c r="F15" s="167"/>
      <c r="G15" s="167"/>
      <c r="H15" s="167"/>
    </row>
    <row r="16" spans="1:8" s="6" customFormat="1" ht="30" customHeight="1" thickBot="1" x14ac:dyDescent="0.3">
      <c r="A16" s="7" t="s">
        <v>14</v>
      </c>
      <c r="B16" s="18"/>
      <c r="C16" s="27"/>
      <c r="D16" s="18">
        <f t="shared" si="0"/>
        <v>0</v>
      </c>
      <c r="E16" s="166" t="str">
        <f t="shared" si="1"/>
        <v>Veuillez compléter ces champs</v>
      </c>
      <c r="F16" s="167"/>
      <c r="G16" s="167"/>
      <c r="H16" s="167"/>
    </row>
    <row r="17" spans="1:8" s="6" customFormat="1" ht="30" customHeight="1" thickBot="1" x14ac:dyDescent="0.3">
      <c r="A17" s="7" t="s">
        <v>15</v>
      </c>
      <c r="B17" s="14"/>
      <c r="C17" s="29"/>
      <c r="D17" s="18">
        <f t="shared" si="0"/>
        <v>0</v>
      </c>
      <c r="E17" s="166" t="str">
        <f t="shared" si="1"/>
        <v>Veuillez compléter ces champs</v>
      </c>
      <c r="F17" s="167"/>
      <c r="G17" s="167"/>
      <c r="H17" s="167"/>
    </row>
    <row r="18" spans="1:8" s="6" customFormat="1" ht="30" customHeight="1" thickBot="1" x14ac:dyDescent="0.3">
      <c r="A18" s="7" t="s">
        <v>16</v>
      </c>
      <c r="B18" s="12"/>
      <c r="C18" s="23"/>
      <c r="D18" s="18">
        <f t="shared" si="0"/>
        <v>0</v>
      </c>
      <c r="E18" s="166" t="str">
        <f t="shared" si="1"/>
        <v>Veuillez compléter ces champs</v>
      </c>
      <c r="F18" s="167"/>
      <c r="G18" s="167"/>
      <c r="H18" s="167"/>
    </row>
    <row r="19" spans="1:8" s="6" customFormat="1" ht="30" customHeight="1" thickBot="1" x14ac:dyDescent="0.3">
      <c r="A19" s="7" t="s">
        <v>17</v>
      </c>
      <c r="B19" s="16"/>
      <c r="C19" s="30"/>
      <c r="D19" s="18">
        <f t="shared" si="0"/>
        <v>0</v>
      </c>
      <c r="E19" s="166" t="str">
        <f t="shared" si="1"/>
        <v>Veuillez compléter ces champs</v>
      </c>
      <c r="F19" s="167"/>
      <c r="G19" s="167"/>
      <c r="H19" s="167"/>
    </row>
    <row r="20" spans="1:8" s="6" customFormat="1" ht="30" customHeight="1" thickBot="1" x14ac:dyDescent="0.3">
      <c r="A20" s="7" t="s">
        <v>18</v>
      </c>
      <c r="B20" s="20"/>
      <c r="C20" s="31"/>
      <c r="D20" s="18">
        <f t="shared" si="0"/>
        <v>0</v>
      </c>
      <c r="E20" s="166" t="str">
        <f t="shared" si="1"/>
        <v>Veuillez compléter ces champs</v>
      </c>
      <c r="F20" s="167"/>
      <c r="G20" s="167"/>
      <c r="H20" s="167"/>
    </row>
    <row r="21" spans="1:8" s="6" customFormat="1" ht="30" customHeight="1" thickBot="1" x14ac:dyDescent="0.3">
      <c r="A21" s="10" t="s">
        <v>19</v>
      </c>
      <c r="B21" s="12"/>
      <c r="C21" s="23"/>
      <c r="D21" s="18">
        <f t="shared" si="0"/>
        <v>0</v>
      </c>
      <c r="E21" s="166" t="str">
        <f t="shared" si="1"/>
        <v>Veuillez compléter ces champs</v>
      </c>
      <c r="F21" s="167"/>
      <c r="G21" s="167"/>
      <c r="H21" s="167"/>
    </row>
    <row r="22" spans="1:8" s="6" customFormat="1" ht="30" customHeight="1" thickBot="1" x14ac:dyDescent="0.3">
      <c r="A22" s="43" t="s">
        <v>20</v>
      </c>
      <c r="B22" s="19"/>
      <c r="C22" s="27"/>
      <c r="D22" s="18">
        <f t="shared" si="0"/>
        <v>0</v>
      </c>
      <c r="E22" s="166" t="str">
        <f t="shared" si="1"/>
        <v>Veuillez compléter ces champs</v>
      </c>
      <c r="F22" s="167"/>
      <c r="G22" s="167"/>
      <c r="H22" s="167"/>
    </row>
    <row r="23" spans="1:8" s="6" customFormat="1" ht="30" customHeight="1" thickBot="1" x14ac:dyDescent="0.3">
      <c r="A23" s="10" t="s">
        <v>21</v>
      </c>
      <c r="B23" s="12"/>
      <c r="C23" s="27"/>
      <c r="D23" s="18">
        <f t="shared" si="0"/>
        <v>0</v>
      </c>
      <c r="E23" s="166" t="str">
        <f t="shared" si="1"/>
        <v>Veuillez compléter ces champs</v>
      </c>
      <c r="F23" s="167"/>
      <c r="G23" s="167"/>
      <c r="H23" s="167"/>
    </row>
    <row r="24" spans="1:8" s="6" customFormat="1" ht="30" customHeight="1" thickBot="1" x14ac:dyDescent="0.3">
      <c r="A24" s="10" t="s">
        <v>22</v>
      </c>
      <c r="B24" s="12"/>
      <c r="C24" s="27"/>
      <c r="D24" s="18">
        <f t="shared" si="0"/>
        <v>0</v>
      </c>
      <c r="E24" s="166" t="str">
        <f t="shared" si="1"/>
        <v>Veuillez compléter ces champs</v>
      </c>
      <c r="F24" s="167"/>
      <c r="G24" s="167"/>
      <c r="H24" s="167"/>
    </row>
    <row r="25" spans="1:8" s="6" customFormat="1" ht="30" customHeight="1" thickBot="1" x14ac:dyDescent="0.3">
      <c r="A25" s="43" t="s">
        <v>23</v>
      </c>
      <c r="B25" s="19"/>
      <c r="C25" s="27"/>
      <c r="D25" s="18">
        <f t="shared" si="0"/>
        <v>0</v>
      </c>
      <c r="E25" s="166" t="str">
        <f t="shared" si="1"/>
        <v>Veuillez compléter ces champs</v>
      </c>
      <c r="F25" s="167"/>
      <c r="G25" s="167"/>
      <c r="H25" s="167"/>
    </row>
    <row r="26" spans="1:8" s="6" customFormat="1" ht="30" customHeight="1" thickBot="1" x14ac:dyDescent="0.3">
      <c r="A26" s="10" t="s">
        <v>24</v>
      </c>
      <c r="B26" s="12"/>
      <c r="C26" s="27"/>
      <c r="D26" s="18">
        <f t="shared" si="0"/>
        <v>0</v>
      </c>
      <c r="E26" s="166" t="str">
        <f t="shared" si="1"/>
        <v>Veuillez compléter ces champs</v>
      </c>
      <c r="F26" s="167"/>
      <c r="G26" s="167"/>
      <c r="H26" s="167"/>
    </row>
    <row r="27" spans="1:8" s="6" customFormat="1" ht="30" customHeight="1" thickBot="1" x14ac:dyDescent="0.3">
      <c r="A27" s="10" t="s">
        <v>25</v>
      </c>
      <c r="B27" s="12"/>
      <c r="C27" s="27"/>
      <c r="D27" s="18">
        <f t="shared" si="0"/>
        <v>0</v>
      </c>
      <c r="E27" s="166" t="str">
        <f t="shared" si="1"/>
        <v>Veuillez compléter ces champs</v>
      </c>
      <c r="F27" s="167"/>
      <c r="G27" s="167"/>
      <c r="H27" s="167"/>
    </row>
    <row r="28" spans="1:8" s="51" customFormat="1" ht="30" customHeight="1" thickBot="1" x14ac:dyDescent="0.3">
      <c r="A28" s="47" t="s">
        <v>26</v>
      </c>
      <c r="B28" s="48"/>
      <c r="C28" s="49"/>
      <c r="D28" s="50">
        <f t="shared" si="0"/>
        <v>0</v>
      </c>
      <c r="E28" s="170" t="str">
        <f t="shared" si="1"/>
        <v>Veuillez compléter ces champs</v>
      </c>
      <c r="F28" s="171"/>
      <c r="G28" s="171"/>
      <c r="H28" s="171"/>
    </row>
    <row r="29" spans="1:8" s="6" customFormat="1" ht="30" customHeight="1" thickBot="1" x14ac:dyDescent="0.3">
      <c r="A29" s="7" t="s">
        <v>27</v>
      </c>
      <c r="B29" s="14"/>
      <c r="C29" s="29"/>
      <c r="D29" s="18">
        <f t="shared" si="0"/>
        <v>0</v>
      </c>
      <c r="E29" s="166" t="str">
        <f t="shared" si="1"/>
        <v>Veuillez compléter ces champs</v>
      </c>
      <c r="F29" s="167"/>
      <c r="G29" s="167"/>
      <c r="H29" s="167"/>
    </row>
    <row r="30" spans="1:8" s="6" customFormat="1" ht="30" customHeight="1" thickBot="1" x14ac:dyDescent="0.3">
      <c r="A30" s="7" t="s">
        <v>28</v>
      </c>
      <c r="B30" s="12"/>
      <c r="C30" s="23"/>
      <c r="D30" s="18">
        <f t="shared" si="0"/>
        <v>0</v>
      </c>
      <c r="E30" s="166" t="str">
        <f t="shared" si="1"/>
        <v>Veuillez compléter ces champs</v>
      </c>
      <c r="F30" s="167"/>
      <c r="G30" s="167"/>
      <c r="H30" s="167"/>
    </row>
    <row r="31" spans="1:8" s="6" customFormat="1" ht="30" customHeight="1" thickBot="1" x14ac:dyDescent="0.3">
      <c r="A31" s="7" t="s">
        <v>29</v>
      </c>
      <c r="B31" s="12"/>
      <c r="C31" s="23"/>
      <c r="D31" s="18">
        <f t="shared" si="0"/>
        <v>0</v>
      </c>
      <c r="E31" s="166" t="str">
        <f t="shared" si="1"/>
        <v>Veuillez compléter ces champs</v>
      </c>
      <c r="F31" s="167"/>
      <c r="G31" s="167"/>
      <c r="H31" s="167"/>
    </row>
    <row r="32" spans="1:8" s="6" customFormat="1" ht="30" customHeight="1" thickBot="1" x14ac:dyDescent="0.3">
      <c r="A32" s="7" t="s">
        <v>30</v>
      </c>
      <c r="B32" s="12"/>
      <c r="C32" s="27"/>
      <c r="D32" s="18">
        <f t="shared" si="0"/>
        <v>0</v>
      </c>
      <c r="E32" s="166" t="str">
        <f t="shared" si="1"/>
        <v>Veuillez compléter ces champs</v>
      </c>
      <c r="F32" s="167"/>
      <c r="G32" s="167"/>
      <c r="H32" s="167"/>
    </row>
    <row r="33" spans="1:8" s="6" customFormat="1" ht="30" customHeight="1" thickBot="1" x14ac:dyDescent="0.3">
      <c r="A33" s="7" t="s">
        <v>31</v>
      </c>
      <c r="B33" s="12"/>
      <c r="C33" s="27"/>
      <c r="D33" s="18">
        <f t="shared" si="0"/>
        <v>0</v>
      </c>
      <c r="E33" s="166" t="str">
        <f t="shared" si="1"/>
        <v>Veuillez compléter ces champs</v>
      </c>
      <c r="F33" s="167"/>
      <c r="G33" s="167"/>
      <c r="H33" s="167"/>
    </row>
    <row r="34" spans="1:8" s="6" customFormat="1" ht="30" customHeight="1" thickBot="1" x14ac:dyDescent="0.3">
      <c r="A34" s="7" t="s">
        <v>32</v>
      </c>
      <c r="B34" s="12"/>
      <c r="C34" s="27"/>
      <c r="D34" s="18">
        <f t="shared" si="0"/>
        <v>0</v>
      </c>
      <c r="E34" s="166" t="str">
        <f t="shared" si="1"/>
        <v>Veuillez compléter ces champs</v>
      </c>
      <c r="F34" s="167"/>
      <c r="G34" s="167"/>
      <c r="H34" s="167"/>
    </row>
    <row r="35" spans="1:8" s="6" customFormat="1" ht="30" customHeight="1" thickBot="1" x14ac:dyDescent="0.3">
      <c r="A35" s="7" t="s">
        <v>33</v>
      </c>
      <c r="B35" s="12"/>
      <c r="C35" s="27"/>
      <c r="D35" s="18">
        <f t="shared" si="0"/>
        <v>0</v>
      </c>
      <c r="E35" s="166" t="str">
        <f t="shared" si="1"/>
        <v>Veuillez compléter ces champs</v>
      </c>
      <c r="F35" s="167"/>
      <c r="G35" s="167"/>
      <c r="H35" s="167"/>
    </row>
    <row r="36" spans="1:8" s="6" customFormat="1" ht="30" customHeight="1" thickBot="1" x14ac:dyDescent="0.3">
      <c r="A36" s="7" t="s">
        <v>34</v>
      </c>
      <c r="B36" s="12"/>
      <c r="C36" s="27"/>
      <c r="D36" s="18">
        <f t="shared" si="0"/>
        <v>0</v>
      </c>
      <c r="E36" s="166" t="str">
        <f t="shared" si="1"/>
        <v>Veuillez compléter ces champs</v>
      </c>
      <c r="F36" s="167"/>
      <c r="G36" s="167"/>
      <c r="H36" s="167"/>
    </row>
    <row r="37" spans="1:8" s="6" customFormat="1" ht="30" customHeight="1" thickBot="1" x14ac:dyDescent="0.3">
      <c r="A37" s="7" t="s">
        <v>35</v>
      </c>
      <c r="B37" s="12"/>
      <c r="C37" s="27"/>
      <c r="D37" s="18">
        <f t="shared" si="0"/>
        <v>0</v>
      </c>
      <c r="E37" s="166" t="str">
        <f t="shared" si="1"/>
        <v>Veuillez compléter ces champs</v>
      </c>
      <c r="F37" s="167"/>
      <c r="G37" s="167"/>
      <c r="H37" s="167"/>
    </row>
    <row r="38" spans="1:8" s="6" customFormat="1" ht="30" customHeight="1" thickBot="1" x14ac:dyDescent="0.3">
      <c r="A38" s="7" t="s">
        <v>36</v>
      </c>
      <c r="B38" s="12"/>
      <c r="C38" s="27"/>
      <c r="D38" s="18">
        <f t="shared" si="0"/>
        <v>0</v>
      </c>
      <c r="E38" s="166" t="str">
        <f t="shared" si="1"/>
        <v>Veuillez compléter ces champs</v>
      </c>
      <c r="F38" s="167"/>
      <c r="G38" s="167"/>
      <c r="H38" s="167"/>
    </row>
    <row r="39" spans="1:8" s="6" customFormat="1" ht="30" customHeight="1" thickBot="1" x14ac:dyDescent="0.3">
      <c r="A39" s="7" t="s">
        <v>37</v>
      </c>
      <c r="B39" s="12"/>
      <c r="C39" s="27"/>
      <c r="D39" s="18">
        <f t="shared" si="0"/>
        <v>0</v>
      </c>
      <c r="E39" s="166" t="str">
        <f t="shared" si="1"/>
        <v>Veuillez compléter ces champs</v>
      </c>
      <c r="F39" s="167"/>
      <c r="G39" s="167"/>
      <c r="H39" s="167"/>
    </row>
    <row r="40" spans="1:8" s="6" customFormat="1" ht="30" customHeight="1" thickBot="1" x14ac:dyDescent="0.3">
      <c r="A40" s="7" t="s">
        <v>38</v>
      </c>
      <c r="B40" s="12"/>
      <c r="C40" s="27"/>
      <c r="D40" s="18">
        <f t="shared" si="0"/>
        <v>0</v>
      </c>
      <c r="E40" s="166" t="str">
        <f t="shared" si="1"/>
        <v>Veuillez compléter ces champs</v>
      </c>
      <c r="F40" s="167"/>
      <c r="G40" s="167"/>
      <c r="H40" s="167"/>
    </row>
    <row r="41" spans="1:8" s="6" customFormat="1" ht="30" customHeight="1" thickBot="1" x14ac:dyDescent="0.3">
      <c r="A41" s="7" t="s">
        <v>39</v>
      </c>
      <c r="B41" s="12"/>
      <c r="C41" s="27"/>
      <c r="D41" s="18">
        <f t="shared" si="0"/>
        <v>0</v>
      </c>
      <c r="E41" s="166" t="str">
        <f t="shared" si="1"/>
        <v>Veuillez compléter ces champs</v>
      </c>
      <c r="F41" s="167"/>
      <c r="G41" s="167"/>
      <c r="H41" s="167"/>
    </row>
    <row r="42" spans="1:8" s="6" customFormat="1" ht="30" customHeight="1" thickBot="1" x14ac:dyDescent="0.3">
      <c r="A42" s="7" t="s">
        <v>40</v>
      </c>
      <c r="B42" s="12"/>
      <c r="C42" s="27"/>
      <c r="D42" s="18">
        <f t="shared" si="0"/>
        <v>0</v>
      </c>
      <c r="E42" s="166" t="str">
        <f t="shared" si="1"/>
        <v>Veuillez compléter ces champs</v>
      </c>
      <c r="F42" s="167"/>
      <c r="G42" s="167"/>
      <c r="H42" s="167"/>
    </row>
    <row r="43" spans="1:8" s="6" customFormat="1" ht="30" customHeight="1" thickBot="1" x14ac:dyDescent="0.3">
      <c r="A43" s="7" t="s">
        <v>41</v>
      </c>
      <c r="B43" s="12"/>
      <c r="C43" s="27"/>
      <c r="D43" s="18">
        <f t="shared" si="0"/>
        <v>0</v>
      </c>
      <c r="E43" s="166" t="str">
        <f t="shared" si="1"/>
        <v>Veuillez compléter ces champs</v>
      </c>
      <c r="F43" s="167"/>
      <c r="G43" s="167"/>
      <c r="H43" s="167"/>
    </row>
    <row r="44" spans="1:8" s="6" customFormat="1" ht="30" customHeight="1" thickBot="1" x14ac:dyDescent="0.3">
      <c r="A44" s="7" t="s">
        <v>42</v>
      </c>
      <c r="B44" s="12"/>
      <c r="C44" s="27"/>
      <c r="D44" s="18">
        <f t="shared" si="0"/>
        <v>0</v>
      </c>
      <c r="E44" s="166" t="str">
        <f t="shared" si="1"/>
        <v>Veuillez compléter ces champs</v>
      </c>
      <c r="F44" s="167"/>
      <c r="G44" s="167"/>
      <c r="H44" s="167"/>
    </row>
    <row r="45" spans="1:8" s="6" customFormat="1" ht="30" customHeight="1" thickBot="1" x14ac:dyDescent="0.3">
      <c r="A45" s="7" t="s">
        <v>43</v>
      </c>
      <c r="B45" s="12"/>
      <c r="C45" s="27"/>
      <c r="D45" s="18">
        <f t="shared" si="0"/>
        <v>0</v>
      </c>
      <c r="E45" s="166" t="str">
        <f t="shared" si="1"/>
        <v>Veuillez compléter ces champs</v>
      </c>
      <c r="F45" s="167"/>
      <c r="G45" s="167"/>
      <c r="H45" s="167"/>
    </row>
    <row r="46" spans="1:8" s="6" customFormat="1" ht="30" customHeight="1" thickBot="1" x14ac:dyDescent="0.3">
      <c r="A46" s="7" t="s">
        <v>44</v>
      </c>
      <c r="B46" s="12"/>
      <c r="C46" s="27"/>
      <c r="D46" s="18">
        <f t="shared" si="0"/>
        <v>0</v>
      </c>
      <c r="E46" s="166" t="str">
        <f t="shared" si="1"/>
        <v>Veuillez compléter ces champs</v>
      </c>
      <c r="F46" s="167"/>
      <c r="G46" s="167"/>
      <c r="H46" s="167"/>
    </row>
    <row r="47" spans="1:8" s="6" customFormat="1" ht="30" customHeight="1" thickBot="1" x14ac:dyDescent="0.3">
      <c r="A47" s="7" t="s">
        <v>45</v>
      </c>
      <c r="B47" s="12"/>
      <c r="C47" s="27"/>
      <c r="D47" s="18">
        <f t="shared" si="0"/>
        <v>0</v>
      </c>
      <c r="E47" s="166" t="str">
        <f t="shared" si="1"/>
        <v>Veuillez compléter ces champs</v>
      </c>
      <c r="F47" s="167"/>
      <c r="G47" s="167"/>
      <c r="H47" s="167"/>
    </row>
    <row r="48" spans="1:8" s="6" customFormat="1" ht="30" customHeight="1" thickBot="1" x14ac:dyDescent="0.3">
      <c r="A48" s="7" t="s">
        <v>46</v>
      </c>
      <c r="B48" s="12"/>
      <c r="C48" s="27"/>
      <c r="D48" s="18">
        <f t="shared" si="0"/>
        <v>0</v>
      </c>
      <c r="E48" s="166" t="str">
        <f t="shared" si="1"/>
        <v>Veuillez compléter ces champs</v>
      </c>
      <c r="F48" s="167"/>
      <c r="G48" s="167"/>
      <c r="H48" s="167"/>
    </row>
    <row r="49" spans="1:8" s="6" customFormat="1" ht="30" customHeight="1" thickBot="1" x14ac:dyDescent="0.3">
      <c r="A49" s="7" t="s">
        <v>47</v>
      </c>
      <c r="B49" s="13"/>
      <c r="C49" s="32"/>
      <c r="D49" s="18">
        <f t="shared" si="0"/>
        <v>0</v>
      </c>
      <c r="E49" s="166" t="str">
        <f t="shared" si="1"/>
        <v>Veuillez compléter ces champs</v>
      </c>
      <c r="F49" s="167"/>
      <c r="G49" s="167"/>
      <c r="H49" s="167"/>
    </row>
    <row r="50" spans="1:8" s="6" customFormat="1" ht="30" customHeight="1" thickBot="1" x14ac:dyDescent="0.3">
      <c r="A50" s="7" t="s">
        <v>48</v>
      </c>
      <c r="B50" s="12"/>
      <c r="C50" s="27"/>
      <c r="D50" s="18">
        <f t="shared" si="0"/>
        <v>0</v>
      </c>
      <c r="E50" s="166" t="str">
        <f t="shared" si="1"/>
        <v>Veuillez compléter ces champs</v>
      </c>
      <c r="F50" s="167"/>
      <c r="G50" s="167"/>
      <c r="H50" s="167"/>
    </row>
    <row r="51" spans="1:8" s="6" customFormat="1" ht="30" customHeight="1" thickBot="1" x14ac:dyDescent="0.3">
      <c r="A51" s="7" t="s">
        <v>49</v>
      </c>
      <c r="B51" s="12"/>
      <c r="C51" s="27"/>
      <c r="D51" s="18">
        <f t="shared" si="0"/>
        <v>0</v>
      </c>
      <c r="E51" s="166" t="str">
        <f t="shared" si="1"/>
        <v>Veuillez compléter ces champs</v>
      </c>
      <c r="F51" s="167"/>
      <c r="G51" s="167"/>
      <c r="H51" s="167"/>
    </row>
    <row r="52" spans="1:8" s="6" customFormat="1" ht="30" customHeight="1" thickBot="1" x14ac:dyDescent="0.3">
      <c r="A52" s="7" t="s">
        <v>50</v>
      </c>
      <c r="B52" s="12"/>
      <c r="C52" s="27"/>
      <c r="D52" s="18">
        <f t="shared" si="0"/>
        <v>0</v>
      </c>
      <c r="E52" s="166" t="str">
        <f t="shared" si="1"/>
        <v>Veuillez compléter ces champs</v>
      </c>
      <c r="F52" s="167"/>
      <c r="G52" s="167"/>
      <c r="H52" s="167"/>
    </row>
    <row r="53" spans="1:8" s="6" customFormat="1" ht="30" customHeight="1" thickBot="1" x14ac:dyDescent="0.3">
      <c r="A53" s="7" t="s">
        <v>51</v>
      </c>
      <c r="B53" s="12"/>
      <c r="C53" s="33"/>
      <c r="D53" s="18">
        <f t="shared" si="0"/>
        <v>0</v>
      </c>
      <c r="E53" s="166" t="str">
        <f t="shared" si="1"/>
        <v>Veuillez compléter ces champs</v>
      </c>
      <c r="F53" s="167"/>
      <c r="G53" s="167"/>
      <c r="H53" s="167"/>
    </row>
    <row r="54" spans="1:8" s="6" customFormat="1" ht="30" customHeight="1" thickBot="1" x14ac:dyDescent="0.3">
      <c r="A54" s="7" t="s">
        <v>52</v>
      </c>
      <c r="B54" s="15"/>
      <c r="C54" s="24"/>
      <c r="D54" s="18">
        <f t="shared" si="0"/>
        <v>0</v>
      </c>
      <c r="E54" s="166" t="str">
        <f t="shared" si="1"/>
        <v>Veuillez compléter ces champs</v>
      </c>
      <c r="F54" s="167"/>
      <c r="G54" s="167"/>
      <c r="H54" s="167"/>
    </row>
    <row r="55" spans="1:8" s="6" customFormat="1" ht="30" customHeight="1" thickBot="1" x14ac:dyDescent="0.3">
      <c r="A55" s="7" t="s">
        <v>53</v>
      </c>
      <c r="B55" s="12"/>
      <c r="C55" s="23"/>
      <c r="D55" s="18">
        <f t="shared" si="0"/>
        <v>0</v>
      </c>
      <c r="E55" s="166" t="str">
        <f t="shared" si="1"/>
        <v>Veuillez compléter ces champs</v>
      </c>
      <c r="F55" s="167"/>
      <c r="G55" s="167"/>
      <c r="H55" s="167"/>
    </row>
    <row r="56" spans="1:8" s="6" customFormat="1" ht="30" customHeight="1" thickBot="1" x14ac:dyDescent="0.3">
      <c r="A56" s="7" t="s">
        <v>54</v>
      </c>
      <c r="B56" s="12"/>
      <c r="C56" s="23"/>
      <c r="D56" s="18">
        <f t="shared" si="0"/>
        <v>0</v>
      </c>
      <c r="E56" s="166" t="str">
        <f t="shared" si="1"/>
        <v>Veuillez compléter ces champs</v>
      </c>
      <c r="F56" s="167"/>
      <c r="G56" s="167"/>
      <c r="H56" s="167"/>
    </row>
    <row r="57" spans="1:8" s="6" customFormat="1" ht="30" customHeight="1" thickBot="1" x14ac:dyDescent="0.3">
      <c r="A57" s="7" t="s">
        <v>55</v>
      </c>
      <c r="B57" s="12"/>
      <c r="C57" s="23"/>
      <c r="D57" s="18">
        <f t="shared" si="0"/>
        <v>0</v>
      </c>
      <c r="E57" s="166" t="str">
        <f t="shared" si="1"/>
        <v>Veuillez compléter ces champs</v>
      </c>
      <c r="F57" s="167"/>
      <c r="G57" s="167"/>
      <c r="H57" s="167"/>
    </row>
    <row r="58" spans="1:8" s="6" customFormat="1" ht="30" customHeight="1" thickBot="1" x14ac:dyDescent="0.3">
      <c r="A58" s="7" t="s">
        <v>56</v>
      </c>
      <c r="B58" s="12"/>
      <c r="C58" s="23"/>
      <c r="D58" s="18">
        <f t="shared" si="0"/>
        <v>0</v>
      </c>
      <c r="E58" s="166" t="str">
        <f t="shared" si="1"/>
        <v>Veuillez compléter ces champs</v>
      </c>
      <c r="F58" s="167"/>
      <c r="G58" s="167"/>
      <c r="H58" s="167"/>
    </row>
    <row r="59" spans="1:8" s="6" customFormat="1" ht="30" customHeight="1" thickBot="1" x14ac:dyDescent="0.3">
      <c r="A59" s="7" t="s">
        <v>57</v>
      </c>
      <c r="B59" s="12"/>
      <c r="C59" s="27"/>
      <c r="D59" s="18">
        <f t="shared" si="0"/>
        <v>0</v>
      </c>
      <c r="E59" s="166" t="str">
        <f t="shared" si="1"/>
        <v>Veuillez compléter ces champs</v>
      </c>
      <c r="F59" s="167"/>
      <c r="G59" s="167"/>
      <c r="H59" s="167"/>
    </row>
    <row r="60" spans="1:8" s="6" customFormat="1" ht="30" customHeight="1" thickBot="1" x14ac:dyDescent="0.3">
      <c r="A60" s="7" t="s">
        <v>58</v>
      </c>
      <c r="B60" s="12"/>
      <c r="C60" s="27"/>
      <c r="D60" s="18">
        <f t="shared" si="0"/>
        <v>0</v>
      </c>
      <c r="E60" s="166" t="str">
        <f t="shared" si="1"/>
        <v>Veuillez compléter ces champs</v>
      </c>
      <c r="F60" s="167"/>
      <c r="G60" s="167"/>
      <c r="H60" s="167"/>
    </row>
    <row r="61" spans="1:8" s="6" customFormat="1" ht="30" customHeight="1" thickBot="1" x14ac:dyDescent="0.3">
      <c r="A61" s="7" t="s">
        <v>59</v>
      </c>
      <c r="B61" s="12"/>
      <c r="C61" s="27"/>
      <c r="D61" s="18">
        <f t="shared" si="0"/>
        <v>0</v>
      </c>
      <c r="E61" s="166" t="str">
        <f t="shared" si="1"/>
        <v>Veuillez compléter ces champs</v>
      </c>
      <c r="F61" s="167"/>
      <c r="G61" s="167"/>
      <c r="H61" s="167"/>
    </row>
    <row r="62" spans="1:8" s="6" customFormat="1" ht="30" customHeight="1" thickBot="1" x14ac:dyDescent="0.3">
      <c r="A62" s="7" t="s">
        <v>60</v>
      </c>
      <c r="B62" s="12"/>
      <c r="C62" s="27"/>
      <c r="D62" s="18">
        <f t="shared" si="0"/>
        <v>0</v>
      </c>
      <c r="E62" s="166" t="str">
        <f t="shared" si="1"/>
        <v>Veuillez compléter ces champs</v>
      </c>
      <c r="F62" s="167"/>
      <c r="G62" s="167"/>
      <c r="H62" s="167"/>
    </row>
    <row r="63" spans="1:8" s="6" customFormat="1" ht="30" customHeight="1" thickBot="1" x14ac:dyDescent="0.3">
      <c r="A63" s="7" t="s">
        <v>61</v>
      </c>
      <c r="B63" s="12"/>
      <c r="C63" s="28"/>
      <c r="D63" s="18">
        <f t="shared" si="0"/>
        <v>0</v>
      </c>
      <c r="E63" s="166" t="str">
        <f t="shared" si="1"/>
        <v>Veuillez compléter ces champs</v>
      </c>
      <c r="F63" s="167"/>
      <c r="G63" s="167"/>
      <c r="H63" s="167"/>
    </row>
    <row r="64" spans="1:8" x14ac:dyDescent="0.25">
      <c r="B64" s="36"/>
      <c r="C64" s="37"/>
      <c r="E64" s="168"/>
      <c r="F64" s="169"/>
      <c r="G64" s="169"/>
      <c r="H64" s="169"/>
    </row>
  </sheetData>
  <mergeCells count="60">
    <mergeCell ref="A4:D4"/>
    <mergeCell ref="A2:D2"/>
    <mergeCell ref="E7:H7"/>
    <mergeCell ref="E8:H8"/>
    <mergeCell ref="E9:H9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E62:H62"/>
    <mergeCell ref="E63:H63"/>
    <mergeCell ref="E64:H6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4" sqref="A4:D4"/>
    </sheetView>
  </sheetViews>
  <sheetFormatPr baseColWidth="10" defaultRowHeight="15" x14ac:dyDescent="0.25"/>
  <cols>
    <col min="1" max="1" width="58.85546875" style="6" customWidth="1"/>
    <col min="2" max="3" width="26.85546875" style="6" customWidth="1"/>
    <col min="4" max="4" width="30.7109375" style="6" customWidth="1"/>
    <col min="5" max="16384" width="11.42578125" style="6"/>
  </cols>
  <sheetData>
    <row r="1" spans="1:8" x14ac:dyDescent="0.25">
      <c r="A1" s="35"/>
      <c r="B1" s="35"/>
      <c r="C1" s="35"/>
      <c r="D1" s="35"/>
      <c r="E1" s="35"/>
      <c r="F1" s="35"/>
      <c r="G1" s="35"/>
      <c r="H1" s="35"/>
    </row>
    <row r="2" spans="1:8" x14ac:dyDescent="0.25">
      <c r="A2" s="177" t="s">
        <v>90</v>
      </c>
      <c r="B2" s="177"/>
      <c r="C2" s="177"/>
      <c r="D2" s="177"/>
      <c r="E2" s="35"/>
      <c r="F2" s="35"/>
      <c r="G2" s="35"/>
      <c r="H2" s="35"/>
    </row>
    <row r="3" spans="1:8" x14ac:dyDescent="0.25">
      <c r="A3" s="35"/>
      <c r="B3" s="35"/>
      <c r="C3" s="35"/>
      <c r="D3" s="35"/>
      <c r="E3" s="35"/>
      <c r="F3" s="35"/>
      <c r="G3" s="35"/>
      <c r="H3" s="35"/>
    </row>
    <row r="4" spans="1:8" ht="30" customHeight="1" x14ac:dyDescent="0.25">
      <c r="A4" s="176" t="s">
        <v>62</v>
      </c>
      <c r="B4" s="176"/>
      <c r="C4" s="176"/>
      <c r="D4" s="176"/>
      <c r="E4" s="35"/>
      <c r="F4" s="35"/>
      <c r="G4" s="35"/>
      <c r="H4" s="35"/>
    </row>
    <row r="5" spans="1:8" x14ac:dyDescent="0.25">
      <c r="A5" s="35"/>
      <c r="B5" s="35"/>
      <c r="C5" s="35"/>
      <c r="D5" s="35"/>
      <c r="E5" s="35"/>
      <c r="F5" s="35"/>
      <c r="G5" s="35"/>
      <c r="H5" s="35"/>
    </row>
    <row r="6" spans="1:8" ht="20.100000000000001" customHeight="1" thickBot="1" x14ac:dyDescent="0.3">
      <c r="A6" s="35"/>
      <c r="B6" s="45" t="s">
        <v>3</v>
      </c>
      <c r="C6" s="46" t="s">
        <v>91</v>
      </c>
      <c r="D6" s="11" t="s">
        <v>4</v>
      </c>
      <c r="E6" s="35"/>
      <c r="F6" s="35"/>
      <c r="G6" s="35"/>
      <c r="H6" s="35"/>
    </row>
    <row r="7" spans="1:8" ht="39.950000000000003" customHeight="1" thickBot="1" x14ac:dyDescent="0.3">
      <c r="A7" s="43" t="s">
        <v>100</v>
      </c>
      <c r="B7" s="40"/>
      <c r="C7" s="33"/>
      <c r="D7" s="44">
        <f>B7*C7+B7</f>
        <v>0</v>
      </c>
      <c r="E7" s="167" t="str">
        <f>IF(OR(B7="",C7="",D7=""),"Veuillez compléter ces champs","")</f>
        <v>Veuillez compléter ces champs</v>
      </c>
      <c r="F7" s="167"/>
      <c r="G7" s="167"/>
      <c r="H7" s="167"/>
    </row>
    <row r="8" spans="1:8" ht="39.950000000000003" customHeight="1" thickBot="1" x14ac:dyDescent="0.3">
      <c r="A8" s="10" t="s">
        <v>63</v>
      </c>
      <c r="B8" s="12"/>
      <c r="C8" s="31"/>
      <c r="D8" s="44">
        <f t="shared" ref="D8" si="0">B8*C8+B8</f>
        <v>0</v>
      </c>
      <c r="E8" s="167" t="str">
        <f t="shared" ref="E8" si="1">IF(OR(B8="",C8="",D8=""),"Veuillez compléter ces champs","")</f>
        <v>Veuillez compléter ces champs</v>
      </c>
      <c r="F8" s="167"/>
      <c r="G8" s="167"/>
      <c r="H8" s="167"/>
    </row>
    <row r="9" spans="1:8" x14ac:dyDescent="0.25">
      <c r="A9" s="35"/>
      <c r="B9" s="42"/>
      <c r="C9" s="42"/>
      <c r="D9" s="35"/>
      <c r="E9" s="167"/>
      <c r="F9" s="167"/>
      <c r="G9" s="167"/>
      <c r="H9" s="167"/>
    </row>
    <row r="10" spans="1:8" x14ac:dyDescent="0.25">
      <c r="A10" s="35"/>
      <c r="B10" s="35"/>
      <c r="C10" s="35"/>
      <c r="D10" s="35"/>
      <c r="E10" s="35"/>
      <c r="F10" s="35"/>
      <c r="G10" s="35"/>
      <c r="H10" s="35"/>
    </row>
    <row r="11" spans="1:8" x14ac:dyDescent="0.25">
      <c r="A11" s="35"/>
      <c r="B11" s="35"/>
      <c r="C11" s="35"/>
      <c r="D11" s="35"/>
      <c r="E11" s="35"/>
      <c r="F11" s="35"/>
      <c r="G11" s="35"/>
      <c r="H11" s="35"/>
    </row>
    <row r="12" spans="1:8" x14ac:dyDescent="0.25">
      <c r="A12" s="35"/>
      <c r="B12" s="35"/>
      <c r="C12" s="35"/>
      <c r="D12" s="35"/>
      <c r="E12" s="35"/>
      <c r="F12" s="35"/>
      <c r="G12" s="35"/>
      <c r="H12" s="35"/>
    </row>
    <row r="13" spans="1:8" x14ac:dyDescent="0.25">
      <c r="A13" s="35"/>
      <c r="B13" s="35"/>
      <c r="C13" s="35"/>
      <c r="D13" s="35"/>
      <c r="E13" s="35"/>
      <c r="F13" s="35"/>
      <c r="G13" s="35"/>
      <c r="H13" s="35"/>
    </row>
    <row r="14" spans="1:8" x14ac:dyDescent="0.25">
      <c r="A14" s="35"/>
      <c r="B14" s="35"/>
      <c r="C14" s="35"/>
      <c r="D14" s="35"/>
      <c r="E14" s="35"/>
      <c r="F14" s="35"/>
      <c r="G14" s="35"/>
      <c r="H14" s="35"/>
    </row>
    <row r="15" spans="1:8" x14ac:dyDescent="0.25">
      <c r="A15" s="35"/>
      <c r="B15" s="35"/>
      <c r="C15" s="35"/>
      <c r="D15" s="35"/>
      <c r="E15" s="35"/>
      <c r="F15" s="35"/>
      <c r="G15" s="35"/>
      <c r="H15" s="35"/>
    </row>
    <row r="16" spans="1:8" x14ac:dyDescent="0.25">
      <c r="A16" s="35"/>
      <c r="B16" s="35"/>
      <c r="C16" s="35"/>
      <c r="D16" s="35"/>
      <c r="E16" s="35"/>
      <c r="F16" s="35"/>
      <c r="G16" s="35"/>
      <c r="H16" s="35"/>
    </row>
    <row r="17" spans="1:8" x14ac:dyDescent="0.25">
      <c r="A17" s="35"/>
      <c r="B17" s="35"/>
      <c r="C17" s="35"/>
      <c r="D17" s="35"/>
      <c r="E17" s="35"/>
      <c r="F17" s="35"/>
      <c r="G17" s="35"/>
      <c r="H17" s="35"/>
    </row>
    <row r="18" spans="1:8" x14ac:dyDescent="0.25">
      <c r="A18" s="35"/>
      <c r="B18" s="35"/>
      <c r="C18" s="35"/>
      <c r="D18" s="35"/>
      <c r="E18" s="35"/>
      <c r="F18" s="35"/>
      <c r="G18" s="35"/>
      <c r="H18" s="35"/>
    </row>
    <row r="19" spans="1:8" x14ac:dyDescent="0.25">
      <c r="A19" s="35"/>
      <c r="B19" s="35"/>
      <c r="C19" s="35"/>
      <c r="D19" s="35"/>
      <c r="E19" s="35"/>
      <c r="F19" s="35"/>
      <c r="G19" s="35"/>
      <c r="H19" s="35"/>
    </row>
    <row r="20" spans="1:8" x14ac:dyDescent="0.25">
      <c r="A20" s="35"/>
      <c r="B20" s="35"/>
      <c r="C20" s="35"/>
      <c r="D20" s="35"/>
      <c r="E20" s="35"/>
      <c r="F20" s="35"/>
      <c r="G20" s="35"/>
      <c r="H20" s="35"/>
    </row>
    <row r="21" spans="1:8" x14ac:dyDescent="0.25">
      <c r="A21" s="35"/>
      <c r="B21" s="35"/>
      <c r="C21" s="35"/>
      <c r="D21" s="35"/>
      <c r="E21" s="35"/>
      <c r="F21" s="35"/>
      <c r="G21" s="35"/>
      <c r="H21" s="35"/>
    </row>
    <row r="22" spans="1:8" x14ac:dyDescent="0.25">
      <c r="A22" s="35"/>
      <c r="B22" s="35"/>
      <c r="C22" s="35"/>
      <c r="D22" s="35"/>
      <c r="E22" s="35"/>
      <c r="F22" s="35"/>
      <c r="G22" s="35"/>
      <c r="H22" s="35"/>
    </row>
    <row r="23" spans="1:8" x14ac:dyDescent="0.25">
      <c r="A23" s="35"/>
      <c r="B23" s="35"/>
      <c r="C23" s="35"/>
      <c r="D23" s="35"/>
      <c r="E23" s="35"/>
      <c r="F23" s="35"/>
      <c r="G23" s="35"/>
      <c r="H23" s="35"/>
    </row>
  </sheetData>
  <mergeCells count="5">
    <mergeCell ref="E9:H9"/>
    <mergeCell ref="A4:D4"/>
    <mergeCell ref="A2:D2"/>
    <mergeCell ref="E7:H7"/>
    <mergeCell ref="E8:H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21" sqref="D21"/>
    </sheetView>
  </sheetViews>
  <sheetFormatPr baseColWidth="10" defaultRowHeight="15" x14ac:dyDescent="0.25"/>
  <cols>
    <col min="1" max="1" width="36.7109375" style="5" customWidth="1"/>
    <col min="2" max="4" width="30.7109375" style="5" customWidth="1"/>
    <col min="5" max="16384" width="11.42578125" style="5"/>
  </cols>
  <sheetData>
    <row r="1" spans="1:8" ht="15.75" thickBot="1" x14ac:dyDescent="0.3"/>
    <row r="2" spans="1:8" ht="15.75" thickBot="1" x14ac:dyDescent="0.3">
      <c r="A2" s="161" t="s">
        <v>90</v>
      </c>
      <c r="B2" s="162"/>
      <c r="C2" s="162"/>
      <c r="D2" s="163"/>
    </row>
    <row r="4" spans="1:8" x14ac:dyDescent="0.25">
      <c r="A4" s="178" t="s">
        <v>64</v>
      </c>
      <c r="B4" s="179"/>
      <c r="C4" s="179"/>
      <c r="D4" s="180"/>
    </row>
    <row r="6" spans="1:8" ht="15.75" thickBot="1" x14ac:dyDescent="0.3">
      <c r="B6" s="21" t="s">
        <v>3</v>
      </c>
      <c r="C6" s="21" t="s">
        <v>91</v>
      </c>
      <c r="D6" s="21" t="s">
        <v>4</v>
      </c>
    </row>
    <row r="7" spans="1:8" s="6" customFormat="1" ht="30" customHeight="1" thickBot="1" x14ac:dyDescent="0.3">
      <c r="A7" s="10" t="s">
        <v>65</v>
      </c>
      <c r="B7" s="34"/>
      <c r="C7" s="27"/>
      <c r="D7" s="34">
        <f>B7*C7+B7</f>
        <v>0</v>
      </c>
      <c r="E7" s="167" t="str">
        <f>IF(OR(B7="",C7="",D7=""),"Veuillez compléter ces champs","")</f>
        <v>Veuillez compléter ces champs</v>
      </c>
      <c r="F7" s="169"/>
      <c r="G7" s="169"/>
      <c r="H7" s="169"/>
    </row>
    <row r="8" spans="1:8" s="6" customFormat="1" ht="30" customHeight="1" thickBot="1" x14ac:dyDescent="0.3">
      <c r="A8" s="10" t="s">
        <v>66</v>
      </c>
      <c r="B8" s="34"/>
      <c r="C8" s="27"/>
      <c r="D8" s="34">
        <f t="shared" ref="D8:D13" si="0">B8*C8+B8</f>
        <v>0</v>
      </c>
      <c r="E8" s="167" t="str">
        <f t="shared" ref="E8:E13" si="1">IF(OR(B8="",C8="",D8=""),"Veuillez compléter ces champs","")</f>
        <v>Veuillez compléter ces champs</v>
      </c>
      <c r="F8" s="169"/>
      <c r="G8" s="169"/>
      <c r="H8" s="169"/>
    </row>
    <row r="9" spans="1:8" s="6" customFormat="1" ht="30" customHeight="1" thickBot="1" x14ac:dyDescent="0.3">
      <c r="A9" s="10" t="s">
        <v>67</v>
      </c>
      <c r="B9" s="34"/>
      <c r="C9" s="27"/>
      <c r="D9" s="34">
        <f t="shared" si="0"/>
        <v>0</v>
      </c>
      <c r="E9" s="167" t="str">
        <f t="shared" si="1"/>
        <v>Veuillez compléter ces champs</v>
      </c>
      <c r="F9" s="169"/>
      <c r="G9" s="169"/>
      <c r="H9" s="169"/>
    </row>
    <row r="10" spans="1:8" s="6" customFormat="1" ht="30" customHeight="1" thickBot="1" x14ac:dyDescent="0.3">
      <c r="A10" s="10" t="s">
        <v>68</v>
      </c>
      <c r="B10" s="34"/>
      <c r="C10" s="27"/>
      <c r="D10" s="34">
        <f t="shared" si="0"/>
        <v>0</v>
      </c>
      <c r="E10" s="167" t="str">
        <f t="shared" si="1"/>
        <v>Veuillez compléter ces champs</v>
      </c>
      <c r="F10" s="169"/>
      <c r="G10" s="169"/>
      <c r="H10" s="169"/>
    </row>
    <row r="11" spans="1:8" s="6" customFormat="1" ht="30" customHeight="1" thickBot="1" x14ac:dyDescent="0.3">
      <c r="A11" s="10" t="s">
        <v>5</v>
      </c>
      <c r="B11" s="34"/>
      <c r="C11" s="27"/>
      <c r="D11" s="34">
        <f t="shared" si="0"/>
        <v>0</v>
      </c>
      <c r="E11" s="167" t="str">
        <f t="shared" si="1"/>
        <v>Veuillez compléter ces champs</v>
      </c>
      <c r="F11" s="169"/>
      <c r="G11" s="169"/>
      <c r="H11" s="169"/>
    </row>
    <row r="12" spans="1:8" s="6" customFormat="1" ht="30" customHeight="1" thickBot="1" x14ac:dyDescent="0.3">
      <c r="A12" s="10" t="s">
        <v>69</v>
      </c>
      <c r="B12" s="34"/>
      <c r="C12" s="27"/>
      <c r="D12" s="34">
        <f t="shared" si="0"/>
        <v>0</v>
      </c>
      <c r="E12" s="167" t="str">
        <f t="shared" si="1"/>
        <v>Veuillez compléter ces champs</v>
      </c>
      <c r="F12" s="169"/>
      <c r="G12" s="169"/>
      <c r="H12" s="169"/>
    </row>
    <row r="13" spans="1:8" s="6" customFormat="1" ht="30" customHeight="1" thickBot="1" x14ac:dyDescent="0.3">
      <c r="A13" s="10" t="s">
        <v>70</v>
      </c>
      <c r="B13" s="34"/>
      <c r="C13" s="27"/>
      <c r="D13" s="34">
        <f t="shared" si="0"/>
        <v>0</v>
      </c>
      <c r="E13" s="167" t="str">
        <f t="shared" si="1"/>
        <v>Veuillez compléter ces champs</v>
      </c>
      <c r="F13" s="169"/>
      <c r="G13" s="169"/>
      <c r="H13" s="169"/>
    </row>
  </sheetData>
  <mergeCells count="9">
    <mergeCell ref="E11:H11"/>
    <mergeCell ref="E12:H12"/>
    <mergeCell ref="E13:H13"/>
    <mergeCell ref="A4:D4"/>
    <mergeCell ref="A2:D2"/>
    <mergeCell ref="E7:H7"/>
    <mergeCell ref="E8:H8"/>
    <mergeCell ref="E9:H9"/>
    <mergeCell ref="E10:H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B4" sqref="B4:G4"/>
    </sheetView>
  </sheetViews>
  <sheetFormatPr baseColWidth="10" defaultRowHeight="15" x14ac:dyDescent="0.25"/>
  <cols>
    <col min="1" max="1" width="23.85546875" style="5" customWidth="1"/>
    <col min="2" max="7" width="20.7109375" style="5" customWidth="1"/>
  </cols>
  <sheetData>
    <row r="1" spans="1:11" ht="15.75" thickBot="1" x14ac:dyDescent="0.3"/>
    <row r="2" spans="1:11" s="2" customFormat="1" ht="15.75" thickBot="1" x14ac:dyDescent="0.3">
      <c r="A2" s="161" t="s">
        <v>90</v>
      </c>
      <c r="B2" s="162"/>
      <c r="C2" s="162"/>
      <c r="D2" s="162"/>
      <c r="E2" s="162"/>
      <c r="F2" s="162"/>
      <c r="G2" s="162"/>
    </row>
    <row r="4" spans="1:11" x14ac:dyDescent="0.25">
      <c r="B4" s="178" t="s">
        <v>71</v>
      </c>
      <c r="C4" s="179"/>
      <c r="D4" s="179"/>
      <c r="E4" s="179"/>
      <c r="F4" s="179"/>
      <c r="G4" s="179"/>
    </row>
    <row r="6" spans="1:11" ht="18" customHeight="1" x14ac:dyDescent="0.25">
      <c r="E6" s="181"/>
      <c r="F6" s="181"/>
      <c r="G6" s="181"/>
    </row>
    <row r="7" spans="1:11" s="2" customFormat="1" ht="86.25" customHeight="1" x14ac:dyDescent="0.25">
      <c r="A7" s="6"/>
      <c r="B7" s="51"/>
      <c r="C7" s="51"/>
      <c r="D7" s="51"/>
      <c r="E7" s="6"/>
      <c r="F7" s="6"/>
      <c r="G7" s="6"/>
    </row>
    <row r="8" spans="1:11" ht="47.25" customHeight="1" thickBot="1" x14ac:dyDescent="0.3">
      <c r="A8" s="9" t="s">
        <v>72</v>
      </c>
      <c r="B8" s="9" t="s">
        <v>73</v>
      </c>
      <c r="C8" s="22" t="s">
        <v>129</v>
      </c>
      <c r="D8" s="22" t="s">
        <v>130</v>
      </c>
      <c r="E8" s="22" t="s">
        <v>3</v>
      </c>
      <c r="F8" s="22" t="s">
        <v>91</v>
      </c>
      <c r="G8" s="41" t="s">
        <v>4</v>
      </c>
      <c r="H8" s="63"/>
    </row>
    <row r="9" spans="1:11" ht="30" customHeight="1" thickBot="1" x14ac:dyDescent="0.3">
      <c r="A9" s="121" t="s">
        <v>74</v>
      </c>
      <c r="B9" s="10">
        <v>30.15</v>
      </c>
      <c r="C9" s="67">
        <v>15.08</v>
      </c>
      <c r="D9" s="67">
        <v>15.07</v>
      </c>
      <c r="E9" s="71"/>
      <c r="F9" s="23"/>
      <c r="G9" s="75">
        <f>E9*F9+E9</f>
        <v>0</v>
      </c>
      <c r="H9" s="182" t="str">
        <f>IF(OR(E9="",F9=""),"Veuillez compléter ces champs","")</f>
        <v>Veuillez compléter ces champs</v>
      </c>
      <c r="I9" s="183"/>
      <c r="J9" s="183"/>
      <c r="K9" s="183"/>
    </row>
    <row r="10" spans="1:11" ht="30" customHeight="1" thickBot="1" x14ac:dyDescent="0.3">
      <c r="A10" s="7" t="s">
        <v>75</v>
      </c>
      <c r="B10" s="10">
        <v>146</v>
      </c>
      <c r="C10" s="67">
        <v>146</v>
      </c>
      <c r="D10" s="67">
        <v>0</v>
      </c>
      <c r="E10" s="71"/>
      <c r="F10" s="23"/>
      <c r="G10" s="75">
        <f t="shared" ref="G10:G25" si="0">E10*F10+E10</f>
        <v>0</v>
      </c>
      <c r="H10" s="182" t="str">
        <f t="shared" ref="H10:H25" si="1">IF(OR(E10="",F10=""),"Veuillez compléter ces champs","")</f>
        <v>Veuillez compléter ces champs</v>
      </c>
      <c r="I10" s="183"/>
      <c r="J10" s="183"/>
      <c r="K10" s="183"/>
    </row>
    <row r="11" spans="1:11" ht="30" customHeight="1" thickBot="1" x14ac:dyDescent="0.3">
      <c r="A11" s="121" t="s">
        <v>76</v>
      </c>
      <c r="B11" s="10">
        <v>164</v>
      </c>
      <c r="C11" s="67">
        <v>164</v>
      </c>
      <c r="D11" s="67">
        <v>0</v>
      </c>
      <c r="E11" s="71"/>
      <c r="F11" s="23"/>
      <c r="G11" s="75">
        <f t="shared" si="0"/>
        <v>0</v>
      </c>
      <c r="H11" s="182" t="str">
        <f t="shared" si="1"/>
        <v>Veuillez compléter ces champs</v>
      </c>
      <c r="I11" s="183"/>
      <c r="J11" s="183"/>
      <c r="K11" s="183"/>
    </row>
    <row r="12" spans="1:11" ht="30" customHeight="1" thickBot="1" x14ac:dyDescent="0.3">
      <c r="A12" s="7" t="s">
        <v>77</v>
      </c>
      <c r="B12" s="10">
        <v>4.82</v>
      </c>
      <c r="C12" s="67">
        <v>4.82</v>
      </c>
      <c r="D12" s="67">
        <v>0</v>
      </c>
      <c r="E12" s="71"/>
      <c r="F12" s="23"/>
      <c r="G12" s="75">
        <f t="shared" si="0"/>
        <v>0</v>
      </c>
      <c r="H12" s="182" t="str">
        <f t="shared" si="1"/>
        <v>Veuillez compléter ces champs</v>
      </c>
      <c r="I12" s="183"/>
      <c r="J12" s="183"/>
      <c r="K12" s="183"/>
    </row>
    <row r="13" spans="1:11" ht="30" customHeight="1" thickBot="1" x14ac:dyDescent="0.3">
      <c r="A13" s="7" t="s">
        <v>78</v>
      </c>
      <c r="B13" s="10">
        <v>15.6</v>
      </c>
      <c r="C13" s="67">
        <v>15.6</v>
      </c>
      <c r="D13" s="67">
        <v>0</v>
      </c>
      <c r="E13" s="71"/>
      <c r="F13" s="23"/>
      <c r="G13" s="75">
        <f t="shared" si="0"/>
        <v>0</v>
      </c>
      <c r="H13" s="182" t="str">
        <f t="shared" si="1"/>
        <v>Veuillez compléter ces champs</v>
      </c>
      <c r="I13" s="183"/>
      <c r="J13" s="183"/>
      <c r="K13" s="183"/>
    </row>
    <row r="14" spans="1:11" ht="30" customHeight="1" thickBot="1" x14ac:dyDescent="0.3">
      <c r="A14" s="121" t="s">
        <v>79</v>
      </c>
      <c r="B14" s="10">
        <v>132</v>
      </c>
      <c r="C14" s="67">
        <v>66</v>
      </c>
      <c r="D14" s="67">
        <v>66</v>
      </c>
      <c r="E14" s="71"/>
      <c r="F14" s="23"/>
      <c r="G14" s="75">
        <f t="shared" si="0"/>
        <v>0</v>
      </c>
      <c r="H14" s="182" t="str">
        <f t="shared" si="1"/>
        <v>Veuillez compléter ces champs</v>
      </c>
      <c r="I14" s="183"/>
      <c r="J14" s="183"/>
      <c r="K14" s="183"/>
    </row>
    <row r="15" spans="1:11" ht="30" customHeight="1" thickBot="1" x14ac:dyDescent="0.3">
      <c r="A15" s="7" t="s">
        <v>69</v>
      </c>
      <c r="B15" s="10">
        <v>31.2</v>
      </c>
      <c r="C15" s="10">
        <v>31.2</v>
      </c>
      <c r="D15" s="67">
        <v>0</v>
      </c>
      <c r="E15" s="71"/>
      <c r="F15" s="23"/>
      <c r="G15" s="75">
        <f t="shared" si="0"/>
        <v>0</v>
      </c>
      <c r="H15" s="182" t="str">
        <f t="shared" si="1"/>
        <v>Veuillez compléter ces champs</v>
      </c>
      <c r="I15" s="183"/>
      <c r="J15" s="183"/>
      <c r="K15" s="183"/>
    </row>
    <row r="16" spans="1:11" ht="30" customHeight="1" thickBot="1" x14ac:dyDescent="0.3">
      <c r="A16" s="7" t="s">
        <v>80</v>
      </c>
      <c r="B16" s="10">
        <v>66.75</v>
      </c>
      <c r="C16" s="10">
        <v>66.75</v>
      </c>
      <c r="D16" s="67">
        <v>0</v>
      </c>
      <c r="E16" s="71"/>
      <c r="F16" s="23"/>
      <c r="G16" s="75">
        <f t="shared" si="0"/>
        <v>0</v>
      </c>
      <c r="H16" s="182" t="str">
        <f t="shared" si="1"/>
        <v>Veuillez compléter ces champs</v>
      </c>
      <c r="I16" s="183"/>
      <c r="J16" s="183"/>
      <c r="K16" s="183"/>
    </row>
    <row r="17" spans="1:11" ht="30" customHeight="1" thickBot="1" x14ac:dyDescent="0.3">
      <c r="A17" s="7" t="s">
        <v>81</v>
      </c>
      <c r="B17" s="10">
        <v>59.3</v>
      </c>
      <c r="C17" s="10">
        <v>59.3</v>
      </c>
      <c r="D17" s="67">
        <v>0</v>
      </c>
      <c r="E17" s="71"/>
      <c r="F17" s="62"/>
      <c r="G17" s="76">
        <f t="shared" si="0"/>
        <v>0</v>
      </c>
      <c r="H17" s="182" t="str">
        <f t="shared" si="1"/>
        <v>Veuillez compléter ces champs</v>
      </c>
      <c r="I17" s="183"/>
      <c r="J17" s="183"/>
      <c r="K17" s="183"/>
    </row>
    <row r="18" spans="1:11" ht="30" customHeight="1" thickBot="1" x14ac:dyDescent="0.3">
      <c r="A18" s="7" t="s">
        <v>82</v>
      </c>
      <c r="B18" s="10">
        <v>24.8</v>
      </c>
      <c r="C18" s="10">
        <v>24.8</v>
      </c>
      <c r="D18" s="67">
        <v>0</v>
      </c>
      <c r="E18" s="71"/>
      <c r="F18" s="23"/>
      <c r="G18" s="75">
        <f t="shared" si="0"/>
        <v>0</v>
      </c>
      <c r="H18" s="182" t="str">
        <f t="shared" si="1"/>
        <v>Veuillez compléter ces champs</v>
      </c>
      <c r="I18" s="183"/>
      <c r="J18" s="183"/>
      <c r="K18" s="183"/>
    </row>
    <row r="19" spans="1:11" ht="30" customHeight="1" thickBot="1" x14ac:dyDescent="0.3">
      <c r="A19" s="7" t="s">
        <v>83</v>
      </c>
      <c r="B19" s="10">
        <v>5.62</v>
      </c>
      <c r="C19" s="10">
        <v>5.62</v>
      </c>
      <c r="D19" s="67">
        <v>0</v>
      </c>
      <c r="E19" s="71"/>
      <c r="F19" s="23"/>
      <c r="G19" s="75">
        <f t="shared" si="0"/>
        <v>0</v>
      </c>
      <c r="H19" s="182" t="str">
        <f t="shared" si="1"/>
        <v>Veuillez compléter ces champs</v>
      </c>
      <c r="I19" s="183"/>
      <c r="J19" s="183"/>
      <c r="K19" s="183"/>
    </row>
    <row r="20" spans="1:11" ht="30" customHeight="1" thickBot="1" x14ac:dyDescent="0.3">
      <c r="A20" s="7" t="s">
        <v>84</v>
      </c>
      <c r="B20" s="10">
        <v>5.55</v>
      </c>
      <c r="C20" s="10">
        <v>5.55</v>
      </c>
      <c r="D20" s="67">
        <v>0</v>
      </c>
      <c r="E20" s="71"/>
      <c r="F20" s="23"/>
      <c r="G20" s="75">
        <f t="shared" si="0"/>
        <v>0</v>
      </c>
      <c r="H20" s="182" t="str">
        <f t="shared" si="1"/>
        <v>Veuillez compléter ces champs</v>
      </c>
      <c r="I20" s="183"/>
      <c r="J20" s="183"/>
      <c r="K20" s="183"/>
    </row>
    <row r="21" spans="1:11" ht="30" customHeight="1" thickBot="1" x14ac:dyDescent="0.3">
      <c r="A21" s="7" t="s">
        <v>85</v>
      </c>
      <c r="B21" s="10">
        <v>40</v>
      </c>
      <c r="C21" s="10">
        <v>40</v>
      </c>
      <c r="D21" s="67">
        <v>0</v>
      </c>
      <c r="E21" s="71"/>
      <c r="F21" s="62"/>
      <c r="G21" s="76">
        <f t="shared" si="0"/>
        <v>0</v>
      </c>
      <c r="H21" s="182" t="str">
        <f t="shared" si="1"/>
        <v>Veuillez compléter ces champs</v>
      </c>
      <c r="I21" s="183"/>
      <c r="J21" s="183"/>
      <c r="K21" s="183"/>
    </row>
    <row r="22" spans="1:11" ht="30" customHeight="1" thickBot="1" x14ac:dyDescent="0.3">
      <c r="A22" s="121" t="s">
        <v>86</v>
      </c>
      <c r="B22" s="10">
        <v>492</v>
      </c>
      <c r="C22" s="10">
        <v>492</v>
      </c>
      <c r="D22" s="67">
        <v>0</v>
      </c>
      <c r="E22" s="71"/>
      <c r="F22" s="23"/>
      <c r="G22" s="75">
        <f t="shared" si="0"/>
        <v>0</v>
      </c>
      <c r="H22" s="182" t="str">
        <f t="shared" si="1"/>
        <v>Veuillez compléter ces champs</v>
      </c>
      <c r="I22" s="183"/>
      <c r="J22" s="183"/>
      <c r="K22" s="183"/>
    </row>
    <row r="23" spans="1:11" ht="30" customHeight="1" thickBot="1" x14ac:dyDescent="0.3">
      <c r="A23" s="7" t="s">
        <v>87</v>
      </c>
      <c r="B23" s="10">
        <v>202.44</v>
      </c>
      <c r="C23" s="10">
        <v>202.44</v>
      </c>
      <c r="D23" s="67">
        <v>0</v>
      </c>
      <c r="E23" s="71"/>
      <c r="F23" s="23"/>
      <c r="G23" s="75">
        <f t="shared" si="0"/>
        <v>0</v>
      </c>
      <c r="H23" s="182" t="str">
        <f t="shared" si="1"/>
        <v>Veuillez compléter ces champs</v>
      </c>
      <c r="I23" s="183"/>
      <c r="J23" s="183"/>
      <c r="K23" s="183"/>
    </row>
    <row r="24" spans="1:11" ht="30" customHeight="1" thickBot="1" x14ac:dyDescent="0.3">
      <c r="A24" s="7" t="s">
        <v>88</v>
      </c>
      <c r="B24" s="10">
        <v>202.44</v>
      </c>
      <c r="C24" s="10">
        <v>202.44</v>
      </c>
      <c r="D24" s="67">
        <v>0</v>
      </c>
      <c r="E24" s="71"/>
      <c r="F24" s="23"/>
      <c r="G24" s="75">
        <f t="shared" si="0"/>
        <v>0</v>
      </c>
      <c r="H24" s="182" t="str">
        <f t="shared" si="1"/>
        <v>Veuillez compléter ces champs</v>
      </c>
      <c r="I24" s="183"/>
      <c r="J24" s="183"/>
      <c r="K24" s="183"/>
    </row>
    <row r="25" spans="1:11" ht="30" customHeight="1" x14ac:dyDescent="0.25">
      <c r="A25" s="11" t="s">
        <v>89</v>
      </c>
      <c r="B25" s="64">
        <v>133.59</v>
      </c>
      <c r="C25" s="64">
        <v>133.59</v>
      </c>
      <c r="D25" s="67">
        <v>0</v>
      </c>
      <c r="E25" s="72"/>
      <c r="F25" s="65"/>
      <c r="G25" s="77">
        <f t="shared" si="0"/>
        <v>0</v>
      </c>
      <c r="H25" s="182" t="str">
        <f t="shared" si="1"/>
        <v>Veuillez compléter ces champs</v>
      </c>
      <c r="I25" s="183"/>
      <c r="J25" s="183"/>
      <c r="K25" s="183"/>
    </row>
    <row r="26" spans="1:11" ht="28.5" customHeight="1" x14ac:dyDescent="0.25">
      <c r="A26" s="66" t="s">
        <v>1</v>
      </c>
      <c r="B26" s="66">
        <f>SUM(B9:B25)</f>
        <v>1756.26</v>
      </c>
      <c r="C26" s="70">
        <f>SUM(C9:C25)</f>
        <v>1675.1899999999998</v>
      </c>
      <c r="D26" s="69">
        <f>D9+D14</f>
        <v>81.069999999999993</v>
      </c>
      <c r="E26" s="73">
        <f>E9+E10+E11+E12+E13+E14+E15+E16+E17+E18+E19+E20+E21+E22+E23+E24+E25</f>
        <v>0</v>
      </c>
      <c r="F26" s="74">
        <f>F9</f>
        <v>0</v>
      </c>
      <c r="G26" s="73">
        <f>G9+G10+G11+G12+G13+G14+G15+G16+G17+G18+G19+G20+G21+G22+G23+G24+G25</f>
        <v>0</v>
      </c>
    </row>
  </sheetData>
  <mergeCells count="20">
    <mergeCell ref="H21:K21"/>
    <mergeCell ref="H22:K22"/>
    <mergeCell ref="H23:K23"/>
    <mergeCell ref="H24:K24"/>
    <mergeCell ref="H25:K25"/>
    <mergeCell ref="H16:K16"/>
    <mergeCell ref="H17:K17"/>
    <mergeCell ref="H18:K18"/>
    <mergeCell ref="H19:K19"/>
    <mergeCell ref="H20:K20"/>
    <mergeCell ref="H11:K11"/>
    <mergeCell ref="H12:K12"/>
    <mergeCell ref="H13:K13"/>
    <mergeCell ref="H14:K14"/>
    <mergeCell ref="H15:K15"/>
    <mergeCell ref="B4:G4"/>
    <mergeCell ref="E6:G6"/>
    <mergeCell ref="A2:G2"/>
    <mergeCell ref="H9:K9"/>
    <mergeCell ref="H10:K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B18" sqref="B18:D18"/>
    </sheetView>
  </sheetViews>
  <sheetFormatPr baseColWidth="10" defaultRowHeight="15" x14ac:dyDescent="0.25"/>
  <cols>
    <col min="1" max="16384" width="11.42578125" style="52"/>
  </cols>
  <sheetData>
    <row r="1" spans="1:12" ht="15.75" thickBot="1" x14ac:dyDescent="0.3">
      <c r="A1" s="200" t="s">
        <v>101</v>
      </c>
      <c r="B1" s="201"/>
      <c r="C1" s="201"/>
      <c r="D1" s="201"/>
      <c r="E1" s="201"/>
      <c r="F1" s="201"/>
      <c r="G1" s="201"/>
      <c r="H1" s="202"/>
    </row>
    <row r="2" spans="1:12" ht="15.75" thickBot="1" x14ac:dyDescent="0.3"/>
    <row r="3" spans="1:12" ht="15.75" thickBot="1" x14ac:dyDescent="0.3">
      <c r="A3" s="187" t="s">
        <v>0</v>
      </c>
      <c r="B3" s="188"/>
      <c r="C3" s="188"/>
      <c r="D3" s="188"/>
      <c r="E3" s="188"/>
      <c r="F3" s="188"/>
      <c r="G3" s="188"/>
      <c r="H3" s="189"/>
    </row>
    <row r="7" spans="1:12" s="55" customFormat="1" ht="45.75" customHeight="1" thickBot="1" x14ac:dyDescent="0.3">
      <c r="A7" s="193" t="s">
        <v>102</v>
      </c>
      <c r="B7" s="194"/>
      <c r="C7" s="193" t="s">
        <v>113</v>
      </c>
      <c r="D7" s="194"/>
      <c r="E7" s="185" t="s">
        <v>115</v>
      </c>
      <c r="F7" s="186"/>
      <c r="G7" s="185" t="s">
        <v>116</v>
      </c>
      <c r="H7" s="186"/>
    </row>
    <row r="8" spans="1:12" ht="30" customHeight="1" thickBot="1" x14ac:dyDescent="0.3">
      <c r="A8" s="193" t="s">
        <v>103</v>
      </c>
      <c r="B8" s="194"/>
      <c r="C8" s="190">
        <v>701</v>
      </c>
      <c r="D8" s="191"/>
      <c r="E8" s="195"/>
      <c r="F8" s="196"/>
      <c r="G8" s="197">
        <f>E8/C8</f>
        <v>0</v>
      </c>
      <c r="H8" s="198"/>
      <c r="I8" s="184" t="str">
        <f>IF(OR(E8=""),"Veuillez compléter ces champs","")</f>
        <v>Veuillez compléter ces champs</v>
      </c>
      <c r="J8" s="182"/>
      <c r="K8" s="182"/>
      <c r="L8" s="182"/>
    </row>
    <row r="9" spans="1:12" ht="30" customHeight="1" thickBot="1" x14ac:dyDescent="0.3">
      <c r="A9" s="193" t="s">
        <v>104</v>
      </c>
      <c r="B9" s="194"/>
      <c r="C9" s="190">
        <v>60</v>
      </c>
      <c r="D9" s="191"/>
      <c r="E9" s="195"/>
      <c r="F9" s="196"/>
      <c r="G9" s="197">
        <f>E9/C9</f>
        <v>0</v>
      </c>
      <c r="H9" s="198"/>
      <c r="I9" s="184" t="str">
        <f t="shared" ref="I9:I11" si="0">IF(OR(E9=""),"Veuillez compléter ces champs","")</f>
        <v>Veuillez compléter ces champs</v>
      </c>
      <c r="J9" s="182"/>
      <c r="K9" s="182"/>
      <c r="L9" s="182"/>
    </row>
    <row r="10" spans="1:12" ht="72" customHeight="1" thickBot="1" x14ac:dyDescent="0.3">
      <c r="A10" s="193" t="s">
        <v>105</v>
      </c>
      <c r="B10" s="194"/>
      <c r="C10" s="190">
        <v>394</v>
      </c>
      <c r="D10" s="191"/>
      <c r="E10" s="197"/>
      <c r="F10" s="198"/>
      <c r="G10" s="212">
        <f>E10/C10</f>
        <v>0</v>
      </c>
      <c r="H10" s="212"/>
      <c r="I10" s="184" t="str">
        <f t="shared" si="0"/>
        <v>Veuillez compléter ces champs</v>
      </c>
      <c r="J10" s="182"/>
      <c r="K10" s="182"/>
      <c r="L10" s="182"/>
    </row>
    <row r="11" spans="1:12" ht="70.5" customHeight="1" thickBot="1" x14ac:dyDescent="0.3">
      <c r="A11" s="193" t="s">
        <v>106</v>
      </c>
      <c r="B11" s="194"/>
      <c r="C11" s="190">
        <v>77</v>
      </c>
      <c r="D11" s="192"/>
      <c r="E11" s="199"/>
      <c r="F11" s="199"/>
      <c r="G11" s="195">
        <f>E11/C11</f>
        <v>0</v>
      </c>
      <c r="H11" s="196"/>
      <c r="I11" s="184" t="str">
        <f t="shared" si="0"/>
        <v>Veuillez compléter ces champs</v>
      </c>
      <c r="J11" s="182"/>
      <c r="K11" s="182"/>
      <c r="L11" s="182"/>
    </row>
    <row r="12" spans="1:12" ht="30" customHeight="1" x14ac:dyDescent="0.25">
      <c r="A12" s="213" t="s">
        <v>1</v>
      </c>
      <c r="B12" s="213"/>
      <c r="C12" s="214">
        <v>1232</v>
      </c>
      <c r="D12" s="214"/>
      <c r="E12" s="215">
        <f>E8+E9+E10+E11</f>
        <v>0</v>
      </c>
      <c r="F12" s="216"/>
      <c r="G12" s="216">
        <f>E12/C12</f>
        <v>0</v>
      </c>
      <c r="H12" s="217"/>
      <c r="I12" s="115"/>
    </row>
    <row r="13" spans="1:12" x14ac:dyDescent="0.25">
      <c r="G13" s="114"/>
      <c r="H13" s="114"/>
    </row>
    <row r="15" spans="1:12" ht="15.75" thickBot="1" x14ac:dyDescent="0.3"/>
    <row r="16" spans="1:12" ht="15.75" thickBot="1" x14ac:dyDescent="0.3">
      <c r="B16" s="203" t="s">
        <v>91</v>
      </c>
      <c r="C16" s="204"/>
      <c r="D16" s="113"/>
      <c r="E16" s="210" t="str">
        <f>IF(OR(D16=""),"Veuillez compléter ces champs","")</f>
        <v>Veuillez compléter ces champs</v>
      </c>
      <c r="F16" s="211"/>
      <c r="G16" s="211"/>
    </row>
    <row r="17" spans="2:6" ht="15.75" thickBot="1" x14ac:dyDescent="0.3"/>
    <row r="18" spans="2:6" ht="36" customHeight="1" thickBot="1" x14ac:dyDescent="0.3">
      <c r="B18" s="205" t="s">
        <v>265</v>
      </c>
      <c r="C18" s="206"/>
      <c r="D18" s="207"/>
      <c r="E18" s="208">
        <f>E12*D16+E12</f>
        <v>0</v>
      </c>
      <c r="F18" s="209"/>
    </row>
    <row r="19" spans="2:6" x14ac:dyDescent="0.25">
      <c r="B19" s="138"/>
    </row>
  </sheetData>
  <mergeCells count="34">
    <mergeCell ref="B16:C16"/>
    <mergeCell ref="B18:D18"/>
    <mergeCell ref="E18:F18"/>
    <mergeCell ref="E16:G16"/>
    <mergeCell ref="G8:H8"/>
    <mergeCell ref="G9:H9"/>
    <mergeCell ref="G10:H10"/>
    <mergeCell ref="G11:H11"/>
    <mergeCell ref="A12:B12"/>
    <mergeCell ref="C12:D12"/>
    <mergeCell ref="E12:F12"/>
    <mergeCell ref="G12:H12"/>
    <mergeCell ref="A1:H1"/>
    <mergeCell ref="E8:F8"/>
    <mergeCell ref="I8:L8"/>
    <mergeCell ref="C8:D8"/>
    <mergeCell ref="C7:D7"/>
    <mergeCell ref="E7:F7"/>
    <mergeCell ref="A7:B7"/>
    <mergeCell ref="A8:B8"/>
    <mergeCell ref="I9:L9"/>
    <mergeCell ref="I10:L10"/>
    <mergeCell ref="I11:L11"/>
    <mergeCell ref="G7:H7"/>
    <mergeCell ref="A3:H3"/>
    <mergeCell ref="C9:D9"/>
    <mergeCell ref="C10:D10"/>
    <mergeCell ref="C11:D11"/>
    <mergeCell ref="A9:B9"/>
    <mergeCell ref="A10:B10"/>
    <mergeCell ref="A11:B11"/>
    <mergeCell ref="E9:F9"/>
    <mergeCell ref="E10:F10"/>
    <mergeCell ref="E11:F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A3" sqref="A3:I3"/>
    </sheetView>
  </sheetViews>
  <sheetFormatPr baseColWidth="10" defaultRowHeight="15" x14ac:dyDescent="0.25"/>
  <cols>
    <col min="1" max="2" width="11.42578125" style="60"/>
    <col min="3" max="3" width="9.5703125" style="60" customWidth="1"/>
    <col min="4" max="4" width="16.85546875" style="60" customWidth="1"/>
    <col min="5" max="5" width="15.28515625" style="60" customWidth="1"/>
    <col min="6" max="6" width="7.7109375" style="60" customWidth="1"/>
    <col min="7" max="7" width="13.5703125" style="60" customWidth="1"/>
    <col min="8" max="8" width="11.42578125" style="60"/>
    <col min="9" max="9" width="8.5703125" style="60" customWidth="1"/>
    <col min="10" max="16384" width="11.42578125" style="60"/>
  </cols>
  <sheetData>
    <row r="1" spans="1:13" ht="15.75" thickBot="1" x14ac:dyDescent="0.3">
      <c r="A1" s="218" t="s">
        <v>101</v>
      </c>
      <c r="B1" s="219"/>
      <c r="C1" s="219"/>
      <c r="D1" s="219"/>
      <c r="E1" s="219"/>
      <c r="F1" s="219"/>
      <c r="G1" s="219"/>
      <c r="H1" s="219"/>
      <c r="I1" s="219"/>
    </row>
    <row r="2" spans="1:13" ht="15.75" thickBot="1" x14ac:dyDescent="0.3">
      <c r="A2" s="59"/>
      <c r="B2" s="59"/>
      <c r="C2" s="59"/>
      <c r="D2" s="59"/>
      <c r="E2" s="59"/>
      <c r="F2" s="59"/>
      <c r="G2" s="59"/>
      <c r="H2" s="59"/>
      <c r="I2" s="59"/>
    </row>
    <row r="3" spans="1:13" ht="15.75" thickBot="1" x14ac:dyDescent="0.3">
      <c r="A3" s="220" t="s">
        <v>107</v>
      </c>
      <c r="B3" s="221"/>
      <c r="C3" s="221"/>
      <c r="D3" s="221"/>
      <c r="E3" s="221"/>
      <c r="F3" s="221"/>
      <c r="G3" s="221"/>
      <c r="H3" s="221"/>
      <c r="I3" s="222"/>
    </row>
    <row r="6" spans="1:13" s="61" customFormat="1" ht="35.1" customHeight="1" thickBot="1" x14ac:dyDescent="0.3">
      <c r="A6" s="193" t="s">
        <v>72</v>
      </c>
      <c r="B6" s="194"/>
      <c r="C6" s="54" t="s">
        <v>108</v>
      </c>
      <c r="D6" s="54" t="s">
        <v>109</v>
      </c>
      <c r="E6" s="228" t="s">
        <v>110</v>
      </c>
      <c r="F6" s="229"/>
      <c r="G6" s="116" t="s">
        <v>112</v>
      </c>
      <c r="H6" s="213" t="s">
        <v>4</v>
      </c>
      <c r="I6" s="213"/>
    </row>
    <row r="7" spans="1:13" ht="35.1" customHeight="1" thickBot="1" x14ac:dyDescent="0.3">
      <c r="A7" s="223" t="s">
        <v>123</v>
      </c>
      <c r="B7" s="224"/>
      <c r="C7" s="53">
        <v>131</v>
      </c>
      <c r="D7" s="58" t="s">
        <v>127</v>
      </c>
      <c r="E7" s="197"/>
      <c r="F7" s="198"/>
      <c r="G7" s="117"/>
      <c r="H7" s="225">
        <f>E7*G7+E7</f>
        <v>0</v>
      </c>
      <c r="I7" s="226"/>
      <c r="J7" s="168" t="str">
        <f>IF(OR(E7="",G7=""),"Veuillez compléter ces champs","")</f>
        <v>Veuillez compléter ces champs</v>
      </c>
      <c r="K7" s="169"/>
      <c r="L7" s="169"/>
      <c r="M7" s="169"/>
    </row>
    <row r="8" spans="1:13" ht="49.5" customHeight="1" thickBot="1" x14ac:dyDescent="0.3">
      <c r="A8" s="223" t="s">
        <v>117</v>
      </c>
      <c r="B8" s="224"/>
      <c r="C8" s="53">
        <v>98</v>
      </c>
      <c r="D8" s="58" t="s">
        <v>127</v>
      </c>
      <c r="E8" s="195"/>
      <c r="F8" s="196"/>
      <c r="G8" s="119"/>
      <c r="H8" s="225">
        <f t="shared" ref="H8:H16" si="0">E8*G8+E8</f>
        <v>0</v>
      </c>
      <c r="I8" s="226"/>
      <c r="J8" s="168" t="str">
        <f>IF(OR(E8="",G8=""),"Veuillez compléter ces champs","")</f>
        <v>Veuillez compléter ces champs</v>
      </c>
      <c r="K8" s="169"/>
      <c r="L8" s="169"/>
      <c r="M8" s="169"/>
    </row>
    <row r="9" spans="1:13" ht="35.1" customHeight="1" thickBot="1" x14ac:dyDescent="0.3">
      <c r="A9" s="223" t="s">
        <v>118</v>
      </c>
      <c r="B9" s="224"/>
      <c r="C9" s="53">
        <v>401</v>
      </c>
      <c r="D9" s="118" t="s">
        <v>127</v>
      </c>
      <c r="E9" s="212"/>
      <c r="F9" s="196"/>
      <c r="G9" s="119"/>
      <c r="H9" s="225">
        <f t="shared" si="0"/>
        <v>0</v>
      </c>
      <c r="I9" s="226"/>
      <c r="J9" s="168" t="str">
        <f t="shared" ref="J9:J16" si="1">IF(OR(E9="",G9=""),"Veuillez compléter ces champs","")</f>
        <v>Veuillez compléter ces champs</v>
      </c>
      <c r="K9" s="169"/>
      <c r="L9" s="169"/>
      <c r="M9" s="169"/>
    </row>
    <row r="10" spans="1:13" ht="35.1" customHeight="1" thickBot="1" x14ac:dyDescent="0.3">
      <c r="A10" s="223" t="s">
        <v>119</v>
      </c>
      <c r="B10" s="224"/>
      <c r="C10" s="53">
        <v>60</v>
      </c>
      <c r="D10" s="118" t="s">
        <v>127</v>
      </c>
      <c r="E10" s="199"/>
      <c r="F10" s="198"/>
      <c r="G10" s="117"/>
      <c r="H10" s="225">
        <f t="shared" si="0"/>
        <v>0</v>
      </c>
      <c r="I10" s="226"/>
      <c r="J10" s="168" t="str">
        <f t="shared" si="1"/>
        <v>Veuillez compléter ces champs</v>
      </c>
      <c r="K10" s="169"/>
      <c r="L10" s="169"/>
      <c r="M10" s="169"/>
    </row>
    <row r="11" spans="1:13" ht="50.25" customHeight="1" thickBot="1" x14ac:dyDescent="0.3">
      <c r="A11" s="223" t="s">
        <v>120</v>
      </c>
      <c r="B11" s="224"/>
      <c r="C11" s="53">
        <v>900</v>
      </c>
      <c r="D11" s="58" t="s">
        <v>127</v>
      </c>
      <c r="E11" s="197"/>
      <c r="F11" s="198"/>
      <c r="G11" s="117"/>
      <c r="H11" s="225">
        <f t="shared" si="0"/>
        <v>0</v>
      </c>
      <c r="I11" s="226"/>
      <c r="J11" s="168" t="str">
        <f t="shared" si="1"/>
        <v>Veuillez compléter ces champs</v>
      </c>
      <c r="K11" s="169"/>
      <c r="L11" s="169"/>
      <c r="M11" s="169"/>
    </row>
    <row r="12" spans="1:13" ht="35.1" customHeight="1" thickBot="1" x14ac:dyDescent="0.3">
      <c r="A12" s="223" t="s">
        <v>121</v>
      </c>
      <c r="B12" s="224"/>
      <c r="C12" s="53">
        <v>605</v>
      </c>
      <c r="D12" s="58" t="s">
        <v>127</v>
      </c>
      <c r="E12" s="197"/>
      <c r="F12" s="198"/>
      <c r="G12" s="117"/>
      <c r="H12" s="225">
        <f t="shared" si="0"/>
        <v>0</v>
      </c>
      <c r="I12" s="226"/>
      <c r="J12" s="168" t="str">
        <f t="shared" si="1"/>
        <v>Veuillez compléter ces champs</v>
      </c>
      <c r="K12" s="169"/>
      <c r="L12" s="169"/>
      <c r="M12" s="169"/>
    </row>
    <row r="13" spans="1:13" ht="66.75" customHeight="1" thickBot="1" x14ac:dyDescent="0.3">
      <c r="A13" s="223" t="s">
        <v>122</v>
      </c>
      <c r="B13" s="224"/>
      <c r="C13" s="53">
        <v>25</v>
      </c>
      <c r="D13" s="58" t="s">
        <v>128</v>
      </c>
      <c r="E13" s="197"/>
      <c r="F13" s="198"/>
      <c r="G13" s="119"/>
      <c r="H13" s="225">
        <f t="shared" si="0"/>
        <v>0</v>
      </c>
      <c r="I13" s="226"/>
      <c r="J13" s="168" t="str">
        <f t="shared" si="1"/>
        <v>Veuillez compléter ces champs</v>
      </c>
      <c r="K13" s="169"/>
      <c r="L13" s="169"/>
      <c r="M13" s="169"/>
    </row>
    <row r="14" spans="1:13" ht="35.1" customHeight="1" thickBot="1" x14ac:dyDescent="0.3">
      <c r="A14" s="223" t="s">
        <v>124</v>
      </c>
      <c r="B14" s="224"/>
      <c r="C14" s="53">
        <v>44</v>
      </c>
      <c r="D14" s="58" t="s">
        <v>128</v>
      </c>
      <c r="E14" s="195"/>
      <c r="F14" s="212"/>
      <c r="G14" s="119"/>
      <c r="H14" s="225">
        <f t="shared" si="0"/>
        <v>0</v>
      </c>
      <c r="I14" s="226"/>
      <c r="J14" s="168" t="str">
        <f t="shared" si="1"/>
        <v>Veuillez compléter ces champs</v>
      </c>
      <c r="K14" s="169"/>
      <c r="L14" s="169"/>
      <c r="M14" s="169"/>
    </row>
    <row r="15" spans="1:13" ht="35.1" customHeight="1" thickBot="1" x14ac:dyDescent="0.3">
      <c r="A15" s="223" t="s">
        <v>125</v>
      </c>
      <c r="B15" s="224"/>
      <c r="C15" s="53">
        <v>15</v>
      </c>
      <c r="D15" s="58" t="s">
        <v>128</v>
      </c>
      <c r="E15" s="197"/>
      <c r="F15" s="199"/>
      <c r="G15" s="119"/>
      <c r="H15" s="225">
        <f t="shared" si="0"/>
        <v>0</v>
      </c>
      <c r="I15" s="226"/>
      <c r="J15" s="168" t="str">
        <f t="shared" si="1"/>
        <v>Veuillez compléter ces champs</v>
      </c>
      <c r="K15" s="169"/>
      <c r="L15" s="169"/>
      <c r="M15" s="169"/>
    </row>
    <row r="16" spans="1:13" ht="35.1" customHeight="1" thickBot="1" x14ac:dyDescent="0.3">
      <c r="A16" s="223" t="s">
        <v>126</v>
      </c>
      <c r="B16" s="224"/>
      <c r="C16" s="53">
        <v>64</v>
      </c>
      <c r="D16" s="58" t="s">
        <v>128</v>
      </c>
      <c r="E16" s="197"/>
      <c r="F16" s="198"/>
      <c r="G16" s="120"/>
      <c r="H16" s="227">
        <f t="shared" si="0"/>
        <v>0</v>
      </c>
      <c r="I16" s="226"/>
      <c r="J16" s="168" t="str">
        <f t="shared" si="1"/>
        <v>Veuillez compléter ces champs</v>
      </c>
      <c r="K16" s="169"/>
      <c r="L16" s="169"/>
      <c r="M16" s="169"/>
    </row>
    <row r="17" spans="5:5" x14ac:dyDescent="0.25">
      <c r="E17" s="59"/>
    </row>
  </sheetData>
  <mergeCells count="45">
    <mergeCell ref="J12:M12"/>
    <mergeCell ref="J13:M13"/>
    <mergeCell ref="J14:M14"/>
    <mergeCell ref="J15:M15"/>
    <mergeCell ref="J16:M16"/>
    <mergeCell ref="J7:M7"/>
    <mergeCell ref="J8:M8"/>
    <mergeCell ref="J9:M9"/>
    <mergeCell ref="J10:M10"/>
    <mergeCell ref="J11:M11"/>
    <mergeCell ref="E16:F16"/>
    <mergeCell ref="E6:F6"/>
    <mergeCell ref="E7:F7"/>
    <mergeCell ref="E8:F8"/>
    <mergeCell ref="E9:F9"/>
    <mergeCell ref="E10:F10"/>
    <mergeCell ref="H12:I12"/>
    <mergeCell ref="H13:I13"/>
    <mergeCell ref="H14:I14"/>
    <mergeCell ref="H15:I15"/>
    <mergeCell ref="E14:F14"/>
    <mergeCell ref="E15:F15"/>
    <mergeCell ref="A16:B16"/>
    <mergeCell ref="H6:I6"/>
    <mergeCell ref="A10:B10"/>
    <mergeCell ref="A11:B11"/>
    <mergeCell ref="A12:B12"/>
    <mergeCell ref="A13:B13"/>
    <mergeCell ref="A14:B14"/>
    <mergeCell ref="A15:B15"/>
    <mergeCell ref="A9:B9"/>
    <mergeCell ref="H9:I9"/>
    <mergeCell ref="E11:F11"/>
    <mergeCell ref="E12:F12"/>
    <mergeCell ref="E13:F13"/>
    <mergeCell ref="H16:I16"/>
    <mergeCell ref="H10:I10"/>
    <mergeCell ref="H11:I11"/>
    <mergeCell ref="A1:I1"/>
    <mergeCell ref="A3:I3"/>
    <mergeCell ref="A6:B6"/>
    <mergeCell ref="A7:B7"/>
    <mergeCell ref="A8:B8"/>
    <mergeCell ref="H7:I7"/>
    <mergeCell ref="H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9" sqref="A9:A11"/>
    </sheetView>
  </sheetViews>
  <sheetFormatPr baseColWidth="10" defaultRowHeight="15" x14ac:dyDescent="0.25"/>
  <cols>
    <col min="1" max="1" width="25.7109375" customWidth="1"/>
  </cols>
  <sheetData>
    <row r="1" spans="1:11" s="2" customFormat="1" x14ac:dyDescent="0.25"/>
    <row r="2" spans="1:11" x14ac:dyDescent="0.25">
      <c r="A2" s="230" t="s">
        <v>101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x14ac:dyDescent="0.25">
      <c r="A3" s="5"/>
      <c r="B3" s="5"/>
      <c r="C3" s="5"/>
      <c r="D3" s="5"/>
      <c r="E3" s="5"/>
      <c r="F3" s="5"/>
      <c r="G3" s="5"/>
    </row>
    <row r="4" spans="1:11" x14ac:dyDescent="0.25">
      <c r="A4" s="78" t="s">
        <v>71</v>
      </c>
      <c r="B4" s="78"/>
      <c r="C4" s="78"/>
      <c r="D4" s="78"/>
      <c r="E4" s="78"/>
      <c r="F4" s="78"/>
      <c r="G4" s="78"/>
      <c r="H4" s="78"/>
      <c r="I4" s="79"/>
      <c r="J4" s="79"/>
      <c r="K4" s="79"/>
    </row>
    <row r="8" spans="1:11" ht="45.75" thickBot="1" x14ac:dyDescent="0.3">
      <c r="A8" s="9" t="s">
        <v>72</v>
      </c>
      <c r="B8" s="9" t="s">
        <v>73</v>
      </c>
      <c r="C8" s="22" t="s">
        <v>129</v>
      </c>
      <c r="D8" s="22" t="s">
        <v>130</v>
      </c>
      <c r="E8" s="22" t="s">
        <v>3</v>
      </c>
      <c r="F8" s="22" t="s">
        <v>91</v>
      </c>
      <c r="G8" s="41" t="s">
        <v>4</v>
      </c>
    </row>
    <row r="9" spans="1:11" ht="78.75" customHeight="1" thickBot="1" x14ac:dyDescent="0.3">
      <c r="A9" s="7" t="s">
        <v>131</v>
      </c>
      <c r="B9" s="10">
        <v>81</v>
      </c>
      <c r="C9" s="80">
        <v>81</v>
      </c>
      <c r="D9" s="110">
        <v>0</v>
      </c>
      <c r="E9" s="109"/>
      <c r="F9" s="23"/>
      <c r="G9" s="75">
        <f>E9*F9+E9</f>
        <v>0</v>
      </c>
      <c r="H9" s="231" t="str">
        <f>IF(OR(E9="",F9=""),"Veuillez compléter ces champs","")</f>
        <v>Veuillez compléter ces champs</v>
      </c>
      <c r="I9" s="232"/>
      <c r="J9" s="232"/>
      <c r="K9" s="232"/>
    </row>
    <row r="10" spans="1:11" ht="81.75" customHeight="1" thickBot="1" x14ac:dyDescent="0.3">
      <c r="A10" s="7" t="s">
        <v>132</v>
      </c>
      <c r="B10" s="10">
        <v>78</v>
      </c>
      <c r="C10" s="67">
        <v>78</v>
      </c>
      <c r="D10" s="80">
        <v>0</v>
      </c>
      <c r="E10" s="109"/>
      <c r="F10" s="23"/>
      <c r="G10" s="75">
        <f t="shared" ref="G10" si="0">E10*F10+E10</f>
        <v>0</v>
      </c>
      <c r="H10" s="231" t="str">
        <f t="shared" ref="H10" si="1">IF(OR(E10="",F10=""),"Veuillez compléter ces champs","")</f>
        <v>Veuillez compléter ces champs</v>
      </c>
      <c r="I10" s="232"/>
      <c r="J10" s="232"/>
      <c r="K10" s="232"/>
    </row>
    <row r="11" spans="1:11" ht="72.75" customHeight="1" thickBot="1" x14ac:dyDescent="0.3">
      <c r="A11" s="11" t="s">
        <v>133</v>
      </c>
      <c r="B11" s="64">
        <v>31</v>
      </c>
      <c r="C11" s="68">
        <v>0</v>
      </c>
      <c r="D11" s="110">
        <v>31</v>
      </c>
      <c r="E11" s="109"/>
      <c r="F11" s="65"/>
      <c r="G11" s="75">
        <f>E11*F11+E11</f>
        <v>0</v>
      </c>
      <c r="H11" s="231" t="str">
        <f>IF(OR(E11="",F11=""),"Veuillez compléter ces champs","")</f>
        <v>Veuillez compléter ces champs</v>
      </c>
      <c r="I11" s="232"/>
      <c r="J11" s="232"/>
      <c r="K11" s="232"/>
    </row>
    <row r="12" spans="1:11" s="99" customFormat="1" x14ac:dyDescent="0.25">
      <c r="A12" s="66" t="s">
        <v>134</v>
      </c>
      <c r="B12" s="66">
        <f>SUM(B9:B11)</f>
        <v>190</v>
      </c>
      <c r="C12" s="66">
        <f>SUM(C9:C11)</f>
        <v>159</v>
      </c>
      <c r="D12" s="66">
        <f>SUM(D9:D11)</f>
        <v>31</v>
      </c>
      <c r="E12" s="66">
        <f>SUM(E9:E11)</f>
        <v>0</v>
      </c>
      <c r="F12" s="122">
        <f>F9</f>
        <v>0</v>
      </c>
      <c r="G12" s="73">
        <f>G9+G10+G11</f>
        <v>0</v>
      </c>
    </row>
  </sheetData>
  <mergeCells count="4">
    <mergeCell ref="A2:K2"/>
    <mergeCell ref="H9:K9"/>
    <mergeCell ref="H10:K10"/>
    <mergeCell ref="H11:K11"/>
  </mergeCells>
  <pageMargins left="0.7" right="0.7" top="0.75" bottom="0.75" header="0.3" footer="0.3"/>
  <pageSetup paperSize="9" orientation="portrait" r:id="rId1"/>
  <ignoredErrors>
    <ignoredError sqref="F12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N14" sqref="N14"/>
    </sheetView>
  </sheetViews>
  <sheetFormatPr baseColWidth="10" defaultRowHeight="15" x14ac:dyDescent="0.25"/>
  <cols>
    <col min="1" max="16384" width="11.42578125" style="56"/>
  </cols>
  <sheetData>
    <row r="1" spans="1:12" ht="15.75" thickBot="1" x14ac:dyDescent="0.3">
      <c r="A1" s="233" t="s">
        <v>111</v>
      </c>
      <c r="B1" s="219"/>
      <c r="C1" s="219"/>
      <c r="D1" s="219"/>
      <c r="E1" s="219"/>
      <c r="F1" s="219"/>
      <c r="G1" s="219"/>
      <c r="H1" s="234"/>
    </row>
    <row r="2" spans="1:12" ht="15.75" thickBot="1" x14ac:dyDescent="0.3"/>
    <row r="3" spans="1:12" ht="15.75" thickBot="1" x14ac:dyDescent="0.3">
      <c r="A3" s="235" t="s">
        <v>0</v>
      </c>
      <c r="B3" s="221"/>
      <c r="C3" s="221"/>
      <c r="D3" s="221"/>
      <c r="E3" s="221"/>
      <c r="F3" s="221"/>
      <c r="G3" s="221"/>
      <c r="H3" s="222"/>
    </row>
    <row r="7" spans="1:12" s="55" customFormat="1" ht="53.25" customHeight="1" thickBot="1" x14ac:dyDescent="0.3">
      <c r="A7" s="193" t="s">
        <v>102</v>
      </c>
      <c r="B7" s="194"/>
      <c r="C7" s="193" t="s">
        <v>113</v>
      </c>
      <c r="D7" s="194"/>
      <c r="E7" s="236" t="s">
        <v>266</v>
      </c>
      <c r="F7" s="186"/>
      <c r="G7" s="185" t="s">
        <v>114</v>
      </c>
      <c r="H7" s="186"/>
    </row>
    <row r="8" spans="1:12" ht="30" customHeight="1" thickBot="1" x14ac:dyDescent="0.3">
      <c r="A8" s="193" t="s">
        <v>103</v>
      </c>
      <c r="B8" s="194"/>
      <c r="C8" s="223">
        <v>1141</v>
      </c>
      <c r="D8" s="237"/>
      <c r="E8" s="195"/>
      <c r="F8" s="196"/>
      <c r="G8" s="238">
        <f>E8/C8</f>
        <v>0</v>
      </c>
      <c r="H8" s="239"/>
      <c r="I8" s="167" t="str">
        <f>IF(OR(E8=""),"Veuillez compléter ces champs","")</f>
        <v>Veuillez compléter ces champs</v>
      </c>
      <c r="J8" s="167"/>
      <c r="K8" s="167"/>
      <c r="L8" s="167"/>
    </row>
    <row r="9" spans="1:12" ht="30" customHeight="1" thickBot="1" x14ac:dyDescent="0.3">
      <c r="A9" s="193" t="s">
        <v>104</v>
      </c>
      <c r="B9" s="194"/>
      <c r="C9" s="223">
        <v>2883</v>
      </c>
      <c r="D9" s="237"/>
      <c r="E9" s="197"/>
      <c r="F9" s="198"/>
      <c r="G9" s="238">
        <f t="shared" ref="G9:G11" si="0">E9/C9</f>
        <v>0</v>
      </c>
      <c r="H9" s="239"/>
      <c r="I9" s="167" t="str">
        <f t="shared" ref="I9:I11" si="1">IF(OR(E9=""),"Veuillez compléter ces champs","")</f>
        <v>Veuillez compléter ces champs</v>
      </c>
      <c r="J9" s="167"/>
      <c r="K9" s="167"/>
      <c r="L9" s="167"/>
    </row>
    <row r="10" spans="1:12" ht="66" customHeight="1" thickBot="1" x14ac:dyDescent="0.3">
      <c r="A10" s="193" t="s">
        <v>105</v>
      </c>
      <c r="B10" s="194"/>
      <c r="C10" s="223">
        <v>71</v>
      </c>
      <c r="D10" s="237"/>
      <c r="E10" s="197"/>
      <c r="F10" s="198"/>
      <c r="G10" s="238">
        <f t="shared" si="0"/>
        <v>0</v>
      </c>
      <c r="H10" s="239"/>
      <c r="I10" s="167" t="str">
        <f t="shared" si="1"/>
        <v>Veuillez compléter ces champs</v>
      </c>
      <c r="J10" s="167"/>
      <c r="K10" s="167"/>
      <c r="L10" s="167"/>
    </row>
    <row r="11" spans="1:12" ht="67.5" customHeight="1" thickBot="1" x14ac:dyDescent="0.3">
      <c r="A11" s="193" t="s">
        <v>106</v>
      </c>
      <c r="B11" s="194"/>
      <c r="C11" s="223">
        <v>238</v>
      </c>
      <c r="D11" s="237"/>
      <c r="E11" s="197"/>
      <c r="F11" s="198"/>
      <c r="G11" s="242">
        <f t="shared" si="0"/>
        <v>0</v>
      </c>
      <c r="H11" s="243"/>
      <c r="I11" s="167" t="str">
        <f t="shared" si="1"/>
        <v>Veuillez compléter ces champs</v>
      </c>
      <c r="J11" s="167"/>
      <c r="K11" s="167"/>
      <c r="L11" s="167"/>
    </row>
    <row r="12" spans="1:12" ht="30" customHeight="1" x14ac:dyDescent="0.25">
      <c r="A12" s="213" t="s">
        <v>1</v>
      </c>
      <c r="B12" s="213"/>
      <c r="C12" s="240">
        <f>C8+C9+C10+C11</f>
        <v>4333</v>
      </c>
      <c r="D12" s="240"/>
      <c r="E12" s="215">
        <f>E8+E9+E10+E11</f>
        <v>0</v>
      </c>
      <c r="F12" s="215"/>
      <c r="G12" s="241">
        <f>G8+G9+G10+G11</f>
        <v>0</v>
      </c>
      <c r="H12" s="225"/>
    </row>
    <row r="13" spans="1:12" x14ac:dyDescent="0.25">
      <c r="E13" s="57"/>
      <c r="F13" s="57"/>
    </row>
    <row r="15" spans="1:12" ht="15.75" thickBot="1" x14ac:dyDescent="0.3">
      <c r="B15" s="52"/>
      <c r="C15" s="52"/>
      <c r="D15" s="52"/>
      <c r="E15" s="52"/>
      <c r="F15" s="52"/>
      <c r="G15" s="52"/>
      <c r="H15" s="52"/>
      <c r="I15" s="52"/>
    </row>
    <row r="16" spans="1:12" ht="15.75" thickBot="1" x14ac:dyDescent="0.3">
      <c r="B16" s="52"/>
      <c r="C16" s="203" t="s">
        <v>91</v>
      </c>
      <c r="D16" s="204"/>
      <c r="E16" s="113"/>
      <c r="F16" s="210" t="str">
        <f>IF(OR(E16=""),"Veuillez compléter ces champs","")</f>
        <v>Veuillez compléter ces champs</v>
      </c>
      <c r="G16" s="211"/>
      <c r="H16" s="211"/>
      <c r="I16" s="52"/>
    </row>
    <row r="17" spans="2:9" ht="15.75" thickBot="1" x14ac:dyDescent="0.3">
      <c r="B17" s="52"/>
      <c r="C17" s="52"/>
      <c r="D17" s="52"/>
      <c r="E17" s="52"/>
      <c r="F17" s="52"/>
      <c r="G17" s="52"/>
      <c r="H17" s="52"/>
      <c r="I17" s="52"/>
    </row>
    <row r="18" spans="2:9" ht="33" customHeight="1" thickBot="1" x14ac:dyDescent="0.3">
      <c r="B18" s="52"/>
      <c r="C18" s="205" t="s">
        <v>265</v>
      </c>
      <c r="D18" s="206"/>
      <c r="E18" s="207"/>
      <c r="F18" s="208">
        <f>E12*E16+E12</f>
        <v>0</v>
      </c>
      <c r="G18" s="209"/>
      <c r="H18" s="52"/>
      <c r="I18" s="52"/>
    </row>
    <row r="19" spans="2:9" x14ac:dyDescent="0.25">
      <c r="B19" s="52"/>
      <c r="C19" s="52"/>
      <c r="D19" s="52"/>
      <c r="E19" s="52"/>
      <c r="F19" s="52"/>
      <c r="G19" s="52"/>
      <c r="H19" s="52"/>
      <c r="I19" s="52"/>
    </row>
  </sheetData>
  <mergeCells count="34">
    <mergeCell ref="C16:D16"/>
    <mergeCell ref="F16:H16"/>
    <mergeCell ref="C18:E18"/>
    <mergeCell ref="F18:G18"/>
    <mergeCell ref="I8:L8"/>
    <mergeCell ref="I9:L9"/>
    <mergeCell ref="I10:L10"/>
    <mergeCell ref="I11:L11"/>
    <mergeCell ref="A12:B12"/>
    <mergeCell ref="C12:D12"/>
    <mergeCell ref="E12:F12"/>
    <mergeCell ref="G12:H12"/>
    <mergeCell ref="A10:B10"/>
    <mergeCell ref="C10:D10"/>
    <mergeCell ref="E10:F10"/>
    <mergeCell ref="G10:H10"/>
    <mergeCell ref="A11:B11"/>
    <mergeCell ref="C11:D11"/>
    <mergeCell ref="E11:F11"/>
    <mergeCell ref="G11:H11"/>
    <mergeCell ref="A8:B8"/>
    <mergeCell ref="C8:D8"/>
    <mergeCell ref="E8:F8"/>
    <mergeCell ref="G8:H8"/>
    <mergeCell ref="A9:B9"/>
    <mergeCell ref="C9:D9"/>
    <mergeCell ref="E9:F9"/>
    <mergeCell ref="G9:H9"/>
    <mergeCell ref="A1:H1"/>
    <mergeCell ref="A3:H3"/>
    <mergeCell ref="A7:B7"/>
    <mergeCell ref="C7:D7"/>
    <mergeCell ref="E7:F7"/>
    <mergeCell ref="G7:H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P1 - DPGF Presta programmées</vt:lpstr>
      <vt:lpstr>P1 - BPU à BDC tous bâtiments</vt:lpstr>
      <vt:lpstr>P1 - BPU à BDC locaux restau</vt:lpstr>
      <vt:lpstr>P1 - Presta à BDC Nett. méca</vt:lpstr>
      <vt:lpstr>P1 - BPU Vitrerie à BDC</vt:lpstr>
      <vt:lpstr>P2 -BPF prestations programmées</vt:lpstr>
      <vt:lpstr>P2 - BPU Presta à BDC</vt:lpstr>
      <vt:lpstr>P2 - Vitrerie à BDC</vt:lpstr>
      <vt:lpstr>P3 -BPF prestations programmées</vt:lpstr>
      <vt:lpstr>P3 - Vitrerie à BDC</vt:lpstr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dcterms:created xsi:type="dcterms:W3CDTF">2025-01-09T12:35:12Z</dcterms:created>
  <dcterms:modified xsi:type="dcterms:W3CDTF">2025-02-21T08:51:04Z</dcterms:modified>
</cp:coreProperties>
</file>