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srvdata\Serveur_AAT\2305_st-nazaire_MASN\9_DCE\1_Dossier DCE\2_Pièces écrites\2_DPGF\"/>
    </mc:Choice>
  </mc:AlternateContent>
  <xr:revisionPtr revIDLastSave="0" documentId="13_ncr:1_{E2CC3DDC-B33E-4DBF-B84D-AA10851D230F}" xr6:coauthVersionLast="47" xr6:coauthVersionMax="47" xr10:uidLastSave="{00000000-0000-0000-0000-000000000000}"/>
  <bookViews>
    <workbookView xWindow="-120" yWindow="-120" windowWidth="29040" windowHeight="15840" tabRatio="746" xr2:uid="{00000000-000D-0000-FFFF-FFFF00000000}"/>
  </bookViews>
  <sheets>
    <sheet name="PDG" sheetId="6" r:id="rId1"/>
    <sheet name="12_PLB" sheetId="5" r:id="rId2"/>
  </sheets>
  <externalReferences>
    <externalReference r:id="rId3"/>
    <externalReference r:id="rId4"/>
    <externalReference r:id="rId5"/>
    <externalReference r:id="rId6"/>
  </externalReferences>
  <definedNames>
    <definedName name="_xlnm._FilterDatabase" localSheetId="1" hidden="1">'12_PLB'!$B$1:$B$554</definedName>
    <definedName name="_IMPRESSION_1">#REF!</definedName>
    <definedName name="_LISTE_DOCUMENTS">[1]APD!#REF!</definedName>
    <definedName name="_Toc161927865" localSheetId="1">'12_PLB'!#REF!</definedName>
    <definedName name="_ZIMP_CFA">#REF!</definedName>
    <definedName name="_ZIMP_CFO">#REF!</definedName>
    <definedName name="_ZIMP_CVC">#REF!</definedName>
    <definedName name="_ZIMP_FME">#REF!</definedName>
    <definedName name="_ZIMP_PLB">#REF!</definedName>
    <definedName name="_ZIMP_SSI">#REF!</definedName>
    <definedName name="abru">[2]VAR!$C$2</definedName>
    <definedName name="adrm">#REF!</definedName>
    <definedName name="adro">#REF!</definedName>
    <definedName name="_xlnm.Database">#REF!</definedName>
    <definedName name="bud">#REF!</definedName>
    <definedName name="CODE_DISCIPLINES">[3]Formules!$B$9:$E$63</definedName>
    <definedName name="COL_CODE_AVREVDOCUMENTS">[3]Formules!$B$69:$B$89</definedName>
    <definedName name="COL_CODE_DISCIPLINES">[3]Formules!$B$9:$B$63</definedName>
    <definedName name="COL_CODE_EMMETTEURS">[3]Formules!$N$25:$N$35</definedName>
    <definedName name="COL_CODE_NIVEAUX">[3]Formules!$M$9:$M$21</definedName>
    <definedName name="COL_CODE_PHASES">[3]Formules!$N$46:$N$64</definedName>
    <definedName name="COL_CODE_ZONES">[3]Formules!$H$9:$H$65</definedName>
    <definedName name="COL_LST_DATEDOCUMENT">#REF!</definedName>
    <definedName name="COL_LST_DATEREMISEMOA">#REF!</definedName>
    <definedName name="COL_LST_DESSINPAR">#REF!</definedName>
    <definedName name="COL_LST_DISCIPLINE">#REF!</definedName>
    <definedName name="COL_LST_ECHELLE">#REF!</definedName>
    <definedName name="COL_LST_EMMETTEUR">#REF!</definedName>
    <definedName name="COL_LST_FICHIER">#REF!</definedName>
    <definedName name="COL_LST_FORMAT">#REF!</definedName>
    <definedName name="COL_LST_INDICE">#REF!</definedName>
    <definedName name="COL_LST_LMAX">[1]APD!#REF!</definedName>
    <definedName name="COL_LST_NATUREMODIF">#REF!</definedName>
    <definedName name="COL_LST_NGF">#REF!</definedName>
    <definedName name="COL_LST_NIVEAU">#REF!</definedName>
    <definedName name="COL_LST_NUMERO">#REF!</definedName>
    <definedName name="COL_LST_PHASE">#REF!</definedName>
    <definedName name="COL_LST_TITRE1">#REF!</definedName>
    <definedName name="COL_LST_TITRE2">#REF!</definedName>
    <definedName name="COL_LST_TITRE3">#REF!</definedName>
    <definedName name="COL_LST_TITRE4">#REF!</definedName>
    <definedName name="COL_LST_TYPE">#REF!</definedName>
    <definedName name="COL_LST_VERIFPAR">#REF!</definedName>
    <definedName name="COL_LST_ZONE">#REF!</definedName>
    <definedName name="corp">#REF!</definedName>
    <definedName name="deft">#REF!</definedName>
    <definedName name="delp">#REF!</definedName>
    <definedName name="desm">#REF!</definedName>
    <definedName name="deso">#REF!</definedName>
    <definedName name="detitf">#REF!</definedName>
    <definedName name="_xlnm.Extract">#REF!</definedName>
    <definedName name="idxavan">#REF!</definedName>
    <definedName name="indexprog">#REF!</definedName>
    <definedName name="indexsivo">#REF!</definedName>
    <definedName name="intn">#REF!</definedName>
    <definedName name="LST_DOC">#REF!</definedName>
    <definedName name="noprog">#REF!</definedName>
    <definedName name="notr">#REF!</definedName>
    <definedName name="NUMPROJET">[4]Formules!$D$6</definedName>
    <definedName name="nuti">#REF!</definedName>
    <definedName name="posm">#REF!</definedName>
    <definedName name="poso">#REF!</definedName>
    <definedName name="Prix_unitaires">#REF!</definedName>
    <definedName name="Quantités">#REF!</definedName>
    <definedName name="REMISAGE">#REF!</definedName>
    <definedName name="unit">[2]VAR!$C$29</definedName>
    <definedName name="_xlnm.Print_Area" localSheetId="1">'12_PLB'!$A$1:$F$525</definedName>
    <definedName name="_xlnm.Print_Area" localSheetId="0">PDG!$A$1:$G$28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54" i="5" l="1"/>
  <c r="F353" i="5"/>
  <c r="F352" i="5"/>
  <c r="F351" i="5"/>
  <c r="A5" i="5"/>
  <c r="B156" i="5"/>
  <c r="F155" i="5"/>
  <c r="F154" i="5"/>
  <c r="F153" i="5"/>
  <c r="F152" i="5"/>
  <c r="F150" i="5"/>
  <c r="F149" i="5"/>
  <c r="F147" i="5"/>
  <c r="F146" i="5"/>
  <c r="F144" i="5"/>
  <c r="F143" i="5"/>
  <c r="F141" i="5"/>
  <c r="F140" i="5"/>
  <c r="F139" i="5"/>
  <c r="F138" i="5"/>
  <c r="F137" i="5"/>
  <c r="F136" i="5"/>
  <c r="F135" i="5"/>
  <c r="F134" i="5"/>
  <c r="F327" i="5"/>
  <c r="F326" i="5"/>
  <c r="F342" i="5"/>
  <c r="F343" i="5"/>
  <c r="F341" i="5"/>
  <c r="B360" i="5"/>
  <c r="B354" i="5"/>
  <c r="F156" i="5" l="1"/>
  <c r="F247" i="5"/>
  <c r="F115" i="5"/>
  <c r="F114" i="5"/>
  <c r="F113" i="5"/>
  <c r="F112" i="5"/>
  <c r="F129" i="5"/>
  <c r="F128" i="5"/>
  <c r="B506" i="5" l="1"/>
  <c r="B505" i="5"/>
  <c r="B504" i="5"/>
  <c r="B503" i="5"/>
  <c r="B502" i="5"/>
  <c r="B501" i="5"/>
  <c r="B500" i="5"/>
  <c r="A506" i="5"/>
  <c r="A505" i="5"/>
  <c r="A504" i="5"/>
  <c r="A503" i="5"/>
  <c r="A502" i="5"/>
  <c r="A501" i="5"/>
  <c r="A500" i="5"/>
  <c r="A499" i="5"/>
  <c r="A497" i="5"/>
  <c r="B497" i="5"/>
  <c r="B493" i="5"/>
  <c r="B496" i="5" s="1"/>
  <c r="B495" i="5"/>
  <c r="B494" i="5"/>
  <c r="A495" i="5"/>
  <c r="A494" i="5"/>
  <c r="A493" i="5"/>
  <c r="B498" i="5"/>
  <c r="B491" i="5"/>
  <c r="B490" i="5"/>
  <c r="B489" i="5"/>
  <c r="B488" i="5"/>
  <c r="B487" i="5"/>
  <c r="A491" i="5"/>
  <c r="A490" i="5"/>
  <c r="A489" i="5"/>
  <c r="A488" i="5"/>
  <c r="A487" i="5"/>
  <c r="B486" i="5"/>
  <c r="B492" i="5" s="1"/>
  <c r="A486" i="5"/>
  <c r="B484" i="5"/>
  <c r="B483" i="5"/>
  <c r="A484" i="5"/>
  <c r="A483" i="5"/>
  <c r="A482" i="5"/>
  <c r="B482" i="5"/>
  <c r="B485" i="5" s="1"/>
  <c r="B480" i="5"/>
  <c r="B479" i="5"/>
  <c r="B478" i="5"/>
  <c r="B477" i="5"/>
  <c r="A480" i="5"/>
  <c r="A479" i="5"/>
  <c r="A478" i="5"/>
  <c r="A477" i="5"/>
  <c r="A476" i="5"/>
  <c r="B476" i="5"/>
  <c r="B481" i="5" s="1"/>
  <c r="B474" i="5"/>
  <c r="B473" i="5"/>
  <c r="B472" i="5"/>
  <c r="B471" i="5"/>
  <c r="B470" i="5"/>
  <c r="A474" i="5"/>
  <c r="A473" i="5"/>
  <c r="A472" i="5"/>
  <c r="A471" i="5"/>
  <c r="B469" i="5"/>
  <c r="B475" i="5" s="1"/>
  <c r="B461" i="5"/>
  <c r="B468" i="5" s="1"/>
  <c r="A469" i="5"/>
  <c r="B467" i="5"/>
  <c r="B466" i="5"/>
  <c r="B465" i="5"/>
  <c r="B464" i="5"/>
  <c r="B463" i="5"/>
  <c r="B462" i="5"/>
  <c r="A467" i="5"/>
  <c r="A466" i="5"/>
  <c r="A465" i="5"/>
  <c r="A464" i="5"/>
  <c r="A463" i="5"/>
  <c r="A462" i="5"/>
  <c r="A461" i="5"/>
  <c r="B459" i="5"/>
  <c r="B460" i="5" s="1"/>
  <c r="A459" i="5"/>
  <c r="F455" i="5"/>
  <c r="F453" i="5"/>
  <c r="B456" i="5"/>
  <c r="B450" i="5"/>
  <c r="F449" i="5"/>
  <c r="F450" i="5" s="1"/>
  <c r="F505" i="5" s="1"/>
  <c r="F446" i="5"/>
  <c r="F447" i="5" s="1"/>
  <c r="F504" i="5" s="1"/>
  <c r="B447" i="5"/>
  <c r="B444" i="5"/>
  <c r="F443" i="5"/>
  <c r="F441" i="5"/>
  <c r="F439" i="5"/>
  <c r="F435" i="5"/>
  <c r="F433" i="5"/>
  <c r="B436" i="5"/>
  <c r="F431" i="5"/>
  <c r="F429" i="5"/>
  <c r="B426" i="5"/>
  <c r="F425" i="5"/>
  <c r="B420" i="5"/>
  <c r="B412" i="5"/>
  <c r="F411" i="5"/>
  <c r="B409" i="5"/>
  <c r="F407" i="5"/>
  <c r="F406" i="5"/>
  <c r="F405" i="5"/>
  <c r="F404" i="5"/>
  <c r="F403" i="5"/>
  <c r="F402" i="5"/>
  <c r="B408" i="5"/>
  <c r="B399" i="5"/>
  <c r="F398" i="5"/>
  <c r="F399" i="5" s="1"/>
  <c r="F494" i="5" s="1"/>
  <c r="F391" i="5"/>
  <c r="F382" i="5"/>
  <c r="B389" i="5"/>
  <c r="B394" i="5"/>
  <c r="F392" i="5"/>
  <c r="F388" i="5"/>
  <c r="F387" i="5"/>
  <c r="F386" i="5"/>
  <c r="F385" i="5"/>
  <c r="F384" i="5"/>
  <c r="F383" i="5"/>
  <c r="F381" i="5"/>
  <c r="F380" i="5"/>
  <c r="F379" i="5"/>
  <c r="F393" i="5"/>
  <c r="F377" i="5"/>
  <c r="F376" i="5"/>
  <c r="F369" i="5"/>
  <c r="B365" i="5"/>
  <c r="F364" i="5"/>
  <c r="F368" i="5"/>
  <c r="F370" i="5"/>
  <c r="B374" i="5"/>
  <c r="F373" i="5"/>
  <c r="B371" i="5"/>
  <c r="F367" i="5"/>
  <c r="F394" i="5" l="1"/>
  <c r="F491" i="5" s="1"/>
  <c r="F412" i="5"/>
  <c r="F498" i="5" s="1"/>
  <c r="F371" i="5"/>
  <c r="F488" i="5" s="1"/>
  <c r="F389" i="5"/>
  <c r="F374" i="5"/>
  <c r="F489" i="5" s="1"/>
  <c r="F365" i="5"/>
  <c r="F487" i="5" s="1"/>
  <c r="F456" i="5"/>
  <c r="F444" i="5"/>
  <c r="F503" i="5" s="1"/>
  <c r="F436" i="5"/>
  <c r="F502" i="5" s="1"/>
  <c r="F408" i="5"/>
  <c r="F409" i="5" s="1"/>
  <c r="F506" i="5" l="1"/>
  <c r="F395" i="5"/>
  <c r="F492" i="5" s="1"/>
  <c r="F490" i="5"/>
  <c r="F496" i="5"/>
  <c r="F495" i="5"/>
  <c r="F311" i="5" l="1"/>
  <c r="B361" i="5"/>
  <c r="F348" i="5"/>
  <c r="B346" i="5"/>
  <c r="B315" i="5"/>
  <c r="B314" i="5"/>
  <c r="F313" i="5"/>
  <c r="F309" i="5"/>
  <c r="B304" i="5"/>
  <c r="B286" i="5"/>
  <c r="B249" i="5"/>
  <c r="B237" i="5"/>
  <c r="B236" i="5"/>
  <c r="F235" i="5"/>
  <c r="F233" i="5"/>
  <c r="B211" i="5"/>
  <c r="F210" i="5"/>
  <c r="F207" i="5"/>
  <c r="F187" i="5"/>
  <c r="B199" i="5"/>
  <c r="B205" i="5"/>
  <c r="F204" i="5"/>
  <c r="F202" i="5"/>
  <c r="B175" i="5"/>
  <c r="F198" i="5"/>
  <c r="F197" i="5"/>
  <c r="F196" i="5"/>
  <c r="F195" i="5"/>
  <c r="F194" i="5"/>
  <c r="F174" i="5"/>
  <c r="F172" i="5"/>
  <c r="F166" i="5"/>
  <c r="F167" i="5"/>
  <c r="F169" i="5"/>
  <c r="F168" i="5"/>
  <c r="F165" i="5"/>
  <c r="F162" i="5"/>
  <c r="B157" i="5"/>
  <c r="B102" i="5"/>
  <c r="B130" i="5"/>
  <c r="F127" i="5"/>
  <c r="F126" i="5"/>
  <c r="F124" i="5"/>
  <c r="F123" i="5"/>
  <c r="F121" i="5"/>
  <c r="F120" i="5"/>
  <c r="F118" i="5"/>
  <c r="F117" i="5"/>
  <c r="F111" i="5"/>
  <c r="F110" i="5"/>
  <c r="F109" i="5"/>
  <c r="F108" i="5"/>
  <c r="F101" i="5"/>
  <c r="B96" i="5"/>
  <c r="B30" i="5"/>
  <c r="B55" i="5"/>
  <c r="F95" i="5"/>
  <c r="F94" i="5"/>
  <c r="F93" i="5"/>
  <c r="F92" i="5"/>
  <c r="F91" i="5"/>
  <c r="F86" i="5"/>
  <c r="F85" i="5"/>
  <c r="F211" i="5" l="1"/>
  <c r="F473" i="5" s="1"/>
  <c r="F205" i="5"/>
  <c r="F472" i="5" s="1"/>
  <c r="F175" i="5"/>
  <c r="F470" i="5" s="1"/>
  <c r="F73" i="5" l="1"/>
  <c r="F72" i="5"/>
  <c r="F71" i="5"/>
  <c r="F70" i="5"/>
  <c r="F69" i="5"/>
  <c r="F68" i="5"/>
  <c r="F50" i="5"/>
  <c r="F40" i="5"/>
  <c r="F39" i="5"/>
  <c r="F38" i="5"/>
  <c r="F29" i="5"/>
  <c r="B14" i="5"/>
  <c r="F13" i="5"/>
  <c r="F12" i="5"/>
  <c r="B9" i="5"/>
  <c r="F8" i="5"/>
  <c r="F9" i="5" s="1"/>
  <c r="F14" i="5" l="1"/>
  <c r="F462" i="5" s="1"/>
  <c r="F460" i="5"/>
  <c r="A470" i="5" l="1"/>
  <c r="B499" i="5"/>
  <c r="B507" i="5" s="1"/>
  <c r="B457" i="5"/>
  <c r="F423" i="5"/>
  <c r="F426" i="5" s="1"/>
  <c r="F414" i="5"/>
  <c r="F420" i="5" s="1"/>
  <c r="F500" i="5" s="1"/>
  <c r="B395" i="5"/>
  <c r="F350" i="5"/>
  <c r="F357" i="5"/>
  <c r="F345" i="5"/>
  <c r="F339" i="5"/>
  <c r="F338" i="5"/>
  <c r="F330" i="5"/>
  <c r="F329" i="5"/>
  <c r="F501" i="5" l="1"/>
  <c r="F457" i="5"/>
  <c r="F507" i="5" s="1"/>
  <c r="F356" i="5"/>
  <c r="F359" i="5"/>
  <c r="F358" i="5"/>
  <c r="F349" i="5"/>
  <c r="F360" i="5" l="1"/>
  <c r="F307" i="5" l="1"/>
  <c r="F314" i="5" s="1"/>
  <c r="F480" i="5" s="1"/>
  <c r="F228" i="5" l="1"/>
  <c r="F227" i="5"/>
  <c r="F225" i="5"/>
  <c r="F224" i="5"/>
  <c r="F231" i="5"/>
  <c r="F230" i="5"/>
  <c r="F222" i="5"/>
  <c r="F221" i="5"/>
  <c r="F220" i="5"/>
  <c r="F219" i="5"/>
  <c r="F218" i="5"/>
  <c r="F217" i="5"/>
  <c r="F216" i="5"/>
  <c r="F215" i="5"/>
  <c r="F88" i="5"/>
  <c r="F54" i="5"/>
  <c r="F53" i="5"/>
  <c r="F52" i="5"/>
  <c r="F105" i="5"/>
  <c r="F236" i="5" l="1"/>
  <c r="F474" i="5" s="1"/>
  <c r="F130" i="5"/>
  <c r="F99" i="5"/>
  <c r="F467" i="5" l="1"/>
  <c r="F102" i="5"/>
  <c r="F242" i="5"/>
  <c r="F466" i="5" l="1"/>
  <c r="F48" i="5"/>
  <c r="F47" i="5"/>
  <c r="F46" i="5"/>
  <c r="F294" i="5" l="1"/>
  <c r="F293" i="5"/>
  <c r="F302" i="5" l="1"/>
  <c r="F254" i="5" l="1"/>
  <c r="F336" i="5" l="1"/>
  <c r="F324" i="5" l="1"/>
  <c r="F323" i="5"/>
  <c r="F319" i="5"/>
  <c r="F303" i="5"/>
  <c r="F301" i="5"/>
  <c r="F300" i="5"/>
  <c r="F299" i="5"/>
  <c r="F298" i="5"/>
  <c r="F284" i="5"/>
  <c r="F283" i="5"/>
  <c r="F285" i="5"/>
  <c r="F273" i="5"/>
  <c r="F280" i="5"/>
  <c r="F279" i="5"/>
  <c r="F278" i="5"/>
  <c r="F277" i="5"/>
  <c r="F244" i="5"/>
  <c r="F243" i="5"/>
  <c r="F295" i="5"/>
  <c r="F292" i="5"/>
  <c r="F291" i="5"/>
  <c r="F290" i="5"/>
  <c r="F270" i="5"/>
  <c r="F269" i="5"/>
  <c r="F267" i="5"/>
  <c r="F266" i="5"/>
  <c r="F265" i="5"/>
  <c r="F264" i="5"/>
  <c r="F259" i="5"/>
  <c r="F260" i="5"/>
  <c r="F256" i="5"/>
  <c r="F255" i="5"/>
  <c r="F186" i="5"/>
  <c r="F185" i="5"/>
  <c r="F184" i="5"/>
  <c r="F183" i="5"/>
  <c r="F182" i="5"/>
  <c r="F181" i="5"/>
  <c r="F180" i="5"/>
  <c r="F179" i="5"/>
  <c r="F78" i="5"/>
  <c r="F75" i="5"/>
  <c r="F82" i="5"/>
  <c r="F66" i="5"/>
  <c r="F65" i="5"/>
  <c r="F63" i="5"/>
  <c r="F62" i="5"/>
  <c r="F61" i="5"/>
  <c r="F60" i="5"/>
  <c r="F59" i="5"/>
  <c r="F36" i="5"/>
  <c r="F35" i="5"/>
  <c r="F34" i="5"/>
  <c r="F44" i="5"/>
  <c r="F43" i="5"/>
  <c r="F42" i="5"/>
  <c r="F27" i="5"/>
  <c r="F26" i="5"/>
  <c r="F25" i="5"/>
  <c r="F24" i="5"/>
  <c r="F23" i="5"/>
  <c r="F22" i="5"/>
  <c r="F21" i="5"/>
  <c r="F20" i="5"/>
  <c r="F19" i="5"/>
  <c r="F55" i="5" l="1"/>
  <c r="F464" i="5" s="1"/>
  <c r="F30" i="5"/>
  <c r="F463" i="5" s="1"/>
  <c r="F304" i="5"/>
  <c r="F479" i="5" s="1"/>
  <c r="F282" i="5"/>
  <c r="F64" i="5"/>
  <c r="F84" i="5"/>
  <c r="F271" i="5"/>
  <c r="F268" i="5"/>
  <c r="F257" i="5"/>
  <c r="F281" i="5"/>
  <c r="F189" i="5" l="1"/>
  <c r="F191" i="5"/>
  <c r="F261" i="5"/>
  <c r="F258" i="5"/>
  <c r="F199" i="5" l="1"/>
  <c r="F237" i="5" s="1"/>
  <c r="F475" i="5" s="1"/>
  <c r="F286" i="5"/>
  <c r="F478" i="5" s="1"/>
  <c r="F79" i="5"/>
  <c r="F81" i="5"/>
  <c r="F76" i="5"/>
  <c r="F96" i="5" l="1"/>
  <c r="F157" i="5" s="1"/>
  <c r="F471" i="5"/>
  <c r="F333" i="5"/>
  <c r="F332" i="5"/>
  <c r="F248" i="5"/>
  <c r="F249" i="5" s="1"/>
  <c r="F321" i="5"/>
  <c r="F315" i="5" l="1"/>
  <c r="F481" i="5" s="1"/>
  <c r="F477" i="5"/>
  <c r="F468" i="5"/>
  <c r="F465" i="5"/>
  <c r="F335" i="5"/>
  <c r="F484" i="5" s="1"/>
  <c r="F346" i="5" l="1"/>
  <c r="F483" i="5" s="1"/>
  <c r="F361" i="5" l="1"/>
  <c r="F485" i="5" s="1"/>
  <c r="F508" i="5" s="1"/>
  <c r="F509" i="5" l="1"/>
  <c r="F510" i="5" s="1"/>
</calcChain>
</file>

<file path=xl/sharedStrings.xml><?xml version="1.0" encoding="utf-8"?>
<sst xmlns="http://schemas.openxmlformats.org/spreadsheetml/2006/main" count="793" uniqueCount="379">
  <si>
    <t>U</t>
  </si>
  <si>
    <t>ml</t>
  </si>
  <si>
    <t>Ens</t>
  </si>
  <si>
    <t>Lanterne de ventilation</t>
  </si>
  <si>
    <t>Manchon de dilatation</t>
  </si>
  <si>
    <t>RECAPITULATIF</t>
  </si>
  <si>
    <t>- DN40</t>
  </si>
  <si>
    <t>- DN50</t>
  </si>
  <si>
    <t>- DN100</t>
  </si>
  <si>
    <t>- DN110</t>
  </si>
  <si>
    <t>Percement et rebouchages</t>
  </si>
  <si>
    <t>- Ø14/16</t>
  </si>
  <si>
    <t>- Ø20/22</t>
  </si>
  <si>
    <t>- DN32</t>
  </si>
  <si>
    <t>- Ø13/16</t>
  </si>
  <si>
    <t>- Ø16/20</t>
  </si>
  <si>
    <t>Tube PER encastré sous fourreaux ou sous gaine plastique</t>
  </si>
  <si>
    <t>- DN125</t>
  </si>
  <si>
    <t>Tampons hermétiques en pied de chute</t>
  </si>
  <si>
    <t>MONTANT TOTAL TTC</t>
  </si>
  <si>
    <t>Ensemble de robinetterie de douche</t>
  </si>
  <si>
    <t>Manchon de coupe-feu</t>
  </si>
  <si>
    <t>Calorifuge selon CCTP</t>
  </si>
  <si>
    <t>Kit multifonction avec cartouche d'équilibrage automatique de bouclage ECS selon CCTP</t>
  </si>
  <si>
    <t>Tube PVC Me série EU-EV, y compris chutes, raccords, fixations, etc.</t>
  </si>
  <si>
    <t>- Ø12x14</t>
  </si>
  <si>
    <t>- Ø14x16</t>
  </si>
  <si>
    <t>- Ø16x18</t>
  </si>
  <si>
    <t>- Ø20x22</t>
  </si>
  <si>
    <t>- Ø26x28</t>
  </si>
  <si>
    <t>- Ø33x35</t>
  </si>
  <si>
    <t>- Ø38x40</t>
  </si>
  <si>
    <t>- Ø50x52</t>
  </si>
  <si>
    <t>Vanne d'arrêt 1/4 de tour</t>
  </si>
  <si>
    <t>Clapet anti-retour</t>
  </si>
  <si>
    <t>Chutes et ventilation primaire EU</t>
  </si>
  <si>
    <t>Chutes et ventilation primaire EV</t>
  </si>
  <si>
    <t>Tube PVC Me série EP, y compris chutes, raccords, fixations, etc.</t>
  </si>
  <si>
    <t>- DN160</t>
  </si>
  <si>
    <t>- DN200</t>
  </si>
  <si>
    <t>Calorifuge des canalisations EP par coquille de laine minérale de 20 mm d'épaisseur minimum</t>
  </si>
  <si>
    <t>Tampons hermétiques de dégorgement</t>
  </si>
  <si>
    <t>PM</t>
  </si>
  <si>
    <t>- Vanne d'isolement</t>
  </si>
  <si>
    <t>TVA 20 %</t>
  </si>
  <si>
    <t>WC suspendu, y compris bâti support</t>
  </si>
  <si>
    <t>Panoplie d'adduction générale en local eau comprenant :</t>
  </si>
  <si>
    <t>- Vanne d'arrêt générale</t>
  </si>
  <si>
    <t>- Filtre à tamis entre vannes d'isolement avec by-pass</t>
  </si>
  <si>
    <t>- Détendeur-régulateur de pression</t>
  </si>
  <si>
    <t>- Clapet anti-retour type EA</t>
  </si>
  <si>
    <t>- Compteur volumétrique</t>
  </si>
  <si>
    <t>- Manomètre</t>
  </si>
  <si>
    <t>- Manchette de contrôle avec by-pass</t>
  </si>
  <si>
    <t>- Robinet de puisage</t>
  </si>
  <si>
    <t>Panoplie Circuit de chauffage</t>
  </si>
  <si>
    <t>Collecteurs horizontaux EP</t>
  </si>
  <si>
    <t>- DN250</t>
  </si>
  <si>
    <t>Panoplie Circuit ECS</t>
  </si>
  <si>
    <t>Vanne d'arrêt NF 1/4 de tour DN15</t>
  </si>
  <si>
    <t>Distributeur de savon liquide</t>
  </si>
  <si>
    <t>Siège de douche rabattable</t>
  </si>
  <si>
    <t>Distributeur de papier toilette</t>
  </si>
  <si>
    <t>Protection du calorifuge en finition PVC selon CCTP</t>
  </si>
  <si>
    <t>- DN25</t>
  </si>
  <si>
    <t>- DN20</t>
  </si>
  <si>
    <t>- DN15</t>
  </si>
  <si>
    <t>3.1</t>
  </si>
  <si>
    <t>MISE EN SERVICE</t>
  </si>
  <si>
    <t>3.2</t>
  </si>
  <si>
    <t>3.2.1</t>
  </si>
  <si>
    <t>3.2.2</t>
  </si>
  <si>
    <t>3.3</t>
  </si>
  <si>
    <t>3.3.1</t>
  </si>
  <si>
    <t>3.3.2</t>
  </si>
  <si>
    <t>4.2</t>
  </si>
  <si>
    <t>DISTRIBUTION D’EAU FROIDE</t>
  </si>
  <si>
    <t>4.3</t>
  </si>
  <si>
    <t>4.3.2</t>
  </si>
  <si>
    <t>4.3.1</t>
  </si>
  <si>
    <t>4.4</t>
  </si>
  <si>
    <t>- Clapet anti-retour type BA</t>
  </si>
  <si>
    <t>4.5</t>
  </si>
  <si>
    <t>4.5.1</t>
  </si>
  <si>
    <t>4.5.2</t>
  </si>
  <si>
    <t>Tube PVC pression en faux-plafond et cloisons, y compris supportage, raccords, etc.</t>
  </si>
  <si>
    <t>Tube HTA-F en faux-plafond et cloisons, y compris supportage, raccords, etc.</t>
  </si>
  <si>
    <t>HL</t>
  </si>
  <si>
    <t>EVACUATION DES EAUX</t>
  </si>
  <si>
    <t>DESCENTES ET CHUTES</t>
  </si>
  <si>
    <t>Evacuations horizontales EU</t>
  </si>
  <si>
    <t>Evacuations horizontales EV</t>
  </si>
  <si>
    <t>Descentes eaux pluviales (E.P.)</t>
  </si>
  <si>
    <t>Vidoir suspendu avec grille pose seau</t>
  </si>
  <si>
    <t>Barre de relevage à 135° dans les WC PMR</t>
  </si>
  <si>
    <t>Barre relevable dans les douches PMR</t>
  </si>
  <si>
    <t>Barre de maintien droite dans les douches PMR</t>
  </si>
  <si>
    <t>5.1</t>
  </si>
  <si>
    <t>5.2</t>
  </si>
  <si>
    <t>5.3</t>
  </si>
  <si>
    <t>Calculs d'exécution de dimensionnement des équipements</t>
  </si>
  <si>
    <t>Etudes acoustiques des équipements</t>
  </si>
  <si>
    <t>Etc.</t>
  </si>
  <si>
    <t>7.1</t>
  </si>
  <si>
    <t>EXTINCTEURS</t>
  </si>
  <si>
    <t>7.2</t>
  </si>
  <si>
    <t>MONTANT TOTAL HT (hors PSE)</t>
  </si>
  <si>
    <t>Calculs d'exécution de dimensionnement des réseaux hydrauliques (eau froide/eau chaude sanitaire/évacuations/etc.)</t>
  </si>
  <si>
    <t>DEPOSE AVANT TRAVAUX</t>
  </si>
  <si>
    <t>Dépose des appareils sanitaires existants, y compris leurs réseaux d'alimentation et d'évacuation</t>
  </si>
  <si>
    <t>EAU FROIDE</t>
  </si>
  <si>
    <t>ALIMENTATION D’EAU FROIDE DU CHANTIER</t>
  </si>
  <si>
    <t>Fourniture d'électrovanne générale et de robinet de puisage par étage</t>
  </si>
  <si>
    <t>Alimentation d'eau froide du chantier</t>
  </si>
  <si>
    <t>BRANCHEMENT D’EAU FROIDE</t>
  </si>
  <si>
    <t>EXTENSION NORD</t>
  </si>
  <si>
    <t>Raccordement en local sous-station selon CCTP</t>
  </si>
  <si>
    <t>EXTENSION EST</t>
  </si>
  <si>
    <t>Raccordement en local eau potable selon CCTP</t>
  </si>
  <si>
    <t>DEPARTS SECONDAIRES D’EAU FROIDE</t>
  </si>
  <si>
    <t>Panoplie Circuit EF intérieure Extension du bâtiment existant au Sud de l'Extension Nord</t>
  </si>
  <si>
    <t>Reprise de la panoplie existante</t>
  </si>
  <si>
    <t>Panoplie Circuit EF intérieure Extension Nord</t>
  </si>
  <si>
    <t>Panoplie Circuit EF intérieure Extension Est</t>
  </si>
  <si>
    <t>3.4</t>
  </si>
  <si>
    <t>CEINTURES ET COLONNES VERTICALES DE DISTRIBUTION D’EAU FROIDE</t>
  </si>
  <si>
    <t>3.4.1</t>
  </si>
  <si>
    <t>CALORIFUGEAGE DE L’EAU FROIDE</t>
  </si>
  <si>
    <t>3.4.2</t>
  </si>
  <si>
    <t>Calorifuge anti-condensation 9 mm selon CCTP</t>
  </si>
  <si>
    <t>Calorifuge anti-réchauffement 19 mm selon CCTP</t>
  </si>
  <si>
    <t>PROTECTION DES CALORIFUGEAGES DE L’EAU FROIDE</t>
  </si>
  <si>
    <t>3.4.3</t>
  </si>
  <si>
    <t>Traçage électrique antigel selon CCTP, y compris raccordement sur attente électrique du lot Electricité</t>
  </si>
  <si>
    <t>TUYAUTERIE D’EAU FROIDE ENCASTREE EN DALLE</t>
  </si>
  <si>
    <t>3.4.4</t>
  </si>
  <si>
    <t>Tube pré-isolé PEHD, y compris raccords, fixations, etc.</t>
  </si>
  <si>
    <t>Dispositif anti-coup de bélier</t>
  </si>
  <si>
    <t>ATTENTES SPECIFIQUES D’ALIMENTATION EN EAU FROIDE</t>
  </si>
  <si>
    <t>3.5</t>
  </si>
  <si>
    <t>BACS A SHAMPOINGS</t>
  </si>
  <si>
    <t>3.5.1</t>
  </si>
  <si>
    <t>Attentes en zone coiffure, en sol avec robinet à boisseau spérique, clapet anti-pollution et bouchon</t>
  </si>
  <si>
    <t>MOBILIER PATISSERIE</t>
  </si>
  <si>
    <t>3.5.2</t>
  </si>
  <si>
    <t>Attentes en zone pâtisserie, en sol ou murale avec robinet à boisseau spérique, clapet anti-pollution et bouchon</t>
  </si>
  <si>
    <t>3.6</t>
  </si>
  <si>
    <t>ADOUCISSEUR</t>
  </si>
  <si>
    <t>3.6.2</t>
  </si>
  <si>
    <t>Adoucisseur selon CCTP, y compris raccordement au puisard maçonné par conduit PVC série EU pour vidange</t>
  </si>
  <si>
    <t>PRINCIPES DE DISTRIBUTION ET RESEAUX</t>
  </si>
  <si>
    <t>3.6.3</t>
  </si>
  <si>
    <t>CALORIFUGEAGE ET PROTECTION DU CALORIFUGEAGE</t>
  </si>
  <si>
    <t>3.6.4</t>
  </si>
  <si>
    <t>EAU CHAUDE SANITAIRE</t>
  </si>
  <si>
    <t>PRODUCTION CENTRALISEE D'EAU CHAUDE SANITAIRE</t>
  </si>
  <si>
    <t>4.1</t>
  </si>
  <si>
    <t>Extension Nord</t>
  </si>
  <si>
    <t>Réalisation de la panoplie hydraulique à la suite des vannes laissées en attente par le lot CVC en sortie du ballon de stockage ECS selon CCTP</t>
  </si>
  <si>
    <t>Extension Est</t>
  </si>
  <si>
    <t>Panoplie Circuit ECS Extension Est</t>
  </si>
  <si>
    <t>- Filte à tamis</t>
  </si>
  <si>
    <t>DEPART D’ECS CENTRALISEE</t>
  </si>
  <si>
    <t>4.1.1</t>
  </si>
  <si>
    <t>RECYCLAGE DE LA DISTRIBUTION CENTRALISEE</t>
  </si>
  <si>
    <t>4.1.2</t>
  </si>
  <si>
    <t>Circulateur de bouclage double à débit constant selon CCTP, y compris raccordement électrique</t>
  </si>
  <si>
    <t>DISTRIBUTION D’EAU CHAUDE SANITAIRE CENTRALISEE BOUCLEE</t>
  </si>
  <si>
    <t>Tube HTA-F depuis le ballon ECS de stockage en sous-station, y compris supportage, raccords, etc.</t>
  </si>
  <si>
    <t>CALORIFUGEAGE DE L’ECS CENTRALISEE</t>
  </si>
  <si>
    <t>4.2.2</t>
  </si>
  <si>
    <t>CEINTURE BOUCLEE DE DISTRIBUTION D’EAU CHAUDE SANITAIRE</t>
  </si>
  <si>
    <t>4.2.1</t>
  </si>
  <si>
    <t>PROTECTION DES CALORIFUGEAGES DE L’ECS CENTRALISEE</t>
  </si>
  <si>
    <t>4.2.3</t>
  </si>
  <si>
    <t>TUYAUTERIE D’EAU CHAUDE SANITAIRE ENCASTREE EN DALLE</t>
  </si>
  <si>
    <t>4.2.4</t>
  </si>
  <si>
    <t>ATTENTES SPECIFIQUES D’ALIMENTATION EN EAU CHAUDE SANITAIRE</t>
  </si>
  <si>
    <t>PRODUCTIONS DECENTRALISEES SANS STOCKAGE</t>
  </si>
  <si>
    <t>DISTRIBUTION D’EAU CHAUDE SANITAIRE DECENTRALISEE</t>
  </si>
  <si>
    <t>RESEAUX D’EAU CHAUDE SANITAIRE DECENTRALISEE</t>
  </si>
  <si>
    <t>CALORIFUGEAGE DE L’ECS DECENTRALISEE</t>
  </si>
  <si>
    <t>PROTECTION DES CALORIFUGEAGES DE L’ECS DECENTRALISEE</t>
  </si>
  <si>
    <t>EVACUATION D'APPAREILS SANITAIRES</t>
  </si>
  <si>
    <t>5.2.1</t>
  </si>
  <si>
    <t>DESCENTES EAUX USEES, CHUTES D'EAU VANNE (E.U., E.V.)</t>
  </si>
  <si>
    <t>DESCENTES EAUX PLUVIALES (E.P.)</t>
  </si>
  <si>
    <t>5.2.3</t>
  </si>
  <si>
    <t>NAISSANCES EAUX PLUVIALES (E.P.)</t>
  </si>
  <si>
    <t>5.2.2</t>
  </si>
  <si>
    <t>Fourniture des naissances EP pour le lot Etanchéité</t>
  </si>
  <si>
    <t>COLLECTEURS (E.U.-E.V. ET E.P.)</t>
  </si>
  <si>
    <t>Collecteurs horizontaux EU / EV</t>
  </si>
  <si>
    <t>ATTENTE SPECIFIQUE D’EVACUATION</t>
  </si>
  <si>
    <t>5.4</t>
  </si>
  <si>
    <t>5.4.1</t>
  </si>
  <si>
    <t>Attentes d'évacuation bouchonnées en zone coiffure</t>
  </si>
  <si>
    <t>5.4.2</t>
  </si>
  <si>
    <t>Attentes d'évacuation bouchonnées en zone pâtisserie</t>
  </si>
  <si>
    <t>SIPHONS DE SOL</t>
  </si>
  <si>
    <t>5.4.3</t>
  </si>
  <si>
    <t>Attentes d'évacuation pour reprise des siphons de sol du lot GO, hors siphon de sol en dalle basse</t>
  </si>
  <si>
    <t>APPAREILS SANITAIRES</t>
  </si>
  <si>
    <t>APPAREILLAGE SANITAIRE</t>
  </si>
  <si>
    <t>6.2</t>
  </si>
  <si>
    <t>WC SUSPENDU ACCESSIBLE PMR</t>
  </si>
  <si>
    <t>6.2.1</t>
  </si>
  <si>
    <t>WC SUSPENDU NON ACCESSIBLE PMR</t>
  </si>
  <si>
    <t>6.2.2</t>
  </si>
  <si>
    <t>6.2.3</t>
  </si>
  <si>
    <t>LAVE-MAINS EFS</t>
  </si>
  <si>
    <t>6.2.4</t>
  </si>
  <si>
    <t>URINOIR</t>
  </si>
  <si>
    <t>6.2.5</t>
  </si>
  <si>
    <t>Urinoir</t>
  </si>
  <si>
    <t>6.2.6</t>
  </si>
  <si>
    <t>VIDOIR EFS/ECS</t>
  </si>
  <si>
    <t>6.2.7</t>
  </si>
  <si>
    <t>DOUCHE EFS/ECS</t>
  </si>
  <si>
    <t>ROBINET DE PUISAGE EFS</t>
  </si>
  <si>
    <t>6.2.8</t>
  </si>
  <si>
    <t>Robinet de puisage</t>
  </si>
  <si>
    <t>ACCESSOIRES SANITAIRES</t>
  </si>
  <si>
    <t>6.3</t>
  </si>
  <si>
    <t>Miroir au-dessus des lavabos des sanitaires</t>
  </si>
  <si>
    <t>Lave-main</t>
  </si>
  <si>
    <t>Lavabo suspendu</t>
  </si>
  <si>
    <t>DISTRIBUTION GAZ</t>
  </si>
  <si>
    <t>5.4.4</t>
  </si>
  <si>
    <t>CONDENSATS</t>
  </si>
  <si>
    <t>Attentes d'évacuation pour reprise des condensats du lot CVC</t>
  </si>
  <si>
    <t>INTERFACE AVEC LE LOT VRD ET GRDF</t>
  </si>
  <si>
    <t>7.3</t>
  </si>
  <si>
    <t>MODIFICATION DU RESEAU GAZ EXISTANT</t>
  </si>
  <si>
    <t>BRANCHEMENT GAZ GENERAL</t>
  </si>
  <si>
    <t>Reprise du coffret de coupure générale en limite de parcelle, par GrDF</t>
  </si>
  <si>
    <t>Dévoiement du réseau gaz existant en enterré, par le lot VRD</t>
  </si>
  <si>
    <t>Consignation du réseau gaz existant enterré, depuis le coffret de coupure vers le pied de façade du bâtiment existant, par le lot VRD</t>
  </si>
  <si>
    <t>Dépose du réseau gaz existant apparent en façade du bâtiment, depuis le pied de façade vers la chaufferie, par le présent lot</t>
  </si>
  <si>
    <t>Dépose du coffret de coupure en façade du bâtiment existant, par le présent lot</t>
  </si>
  <si>
    <t>Interface avec le lot VRD et GrDF selon CCTP</t>
  </si>
  <si>
    <t>7.4</t>
  </si>
  <si>
    <t>Protection mécanique du réseau gaz en façade</t>
  </si>
  <si>
    <t>Coffret de coupure en façade</t>
  </si>
  <si>
    <t>Certificat Qualigaz</t>
  </si>
  <si>
    <t>Vanne d'isolement</t>
  </si>
  <si>
    <t>Filtre gaz</t>
  </si>
  <si>
    <t>Compteur gaz</t>
  </si>
  <si>
    <t>Manomètre</t>
  </si>
  <si>
    <t>Electrovanne gaz</t>
  </si>
  <si>
    <t>Robinet de barrage</t>
  </si>
  <si>
    <t>7.5</t>
  </si>
  <si>
    <t>ESSAIS - RECEPTION DE L’INSTALLATION GAZ</t>
  </si>
  <si>
    <t>Tube acier noir tarif 3, en façade du bâtiment existant, en toiture existante, puis en intérieur de la chaufferie, y compris raccordement sur le réseau gaz existant en chaufferie</t>
  </si>
  <si>
    <t>Démarches administrative auprès de GrDF</t>
  </si>
  <si>
    <t>Essai d'étanchéité des réseaux et réception</t>
  </si>
  <si>
    <t>PROTECTION INCENDIE</t>
  </si>
  <si>
    <t>PLAN DE SECURITE</t>
  </si>
  <si>
    <t>8.1</t>
  </si>
  <si>
    <t>Plan de sécurité et d'évacuation</t>
  </si>
  <si>
    <t>8.2</t>
  </si>
  <si>
    <t xml:space="preserve"> - Extincteurs de 6 litres à eau pulvérisée</t>
  </si>
  <si>
    <t xml:space="preserve"> - Extincteurs de 9 litres à eau pulvérisée avec additif</t>
  </si>
  <si>
    <t xml:space="preserve"> - Extincteur poudre ABC 6 kg </t>
  </si>
  <si>
    <t xml:space="preserve"> - Extincteur polyvalente 13A/21B 6kg </t>
  </si>
  <si>
    <t xml:space="preserve"> - Extincteur C02 de 5 kg </t>
  </si>
  <si>
    <t xml:space="preserve"> - Plaque indicatrice </t>
  </si>
  <si>
    <t>Extincteurs selon CCTP :</t>
  </si>
  <si>
    <t>Mise en attente des points TA, TS, TM, TMC, TC, TR pour le lot Electricité</t>
  </si>
  <si>
    <t>REPORTS GTC ET ALARMES TECHNIQUES</t>
  </si>
  <si>
    <t>EXIGENCES TECHNIQUES GENERALES / TRAVAUX DIVERS</t>
  </si>
  <si>
    <t>ETUDES D’EXECUTION</t>
  </si>
  <si>
    <t>Réalisation des plans techniques</t>
  </si>
  <si>
    <t>REPERAGE DES TUYAUTERIES</t>
  </si>
  <si>
    <t>Etiquetage de la robinetterie selon CCTP</t>
  </si>
  <si>
    <t>REPERAGE DES INSTALLATIONS</t>
  </si>
  <si>
    <t>ETIQUETAGE DE LA ROBINETTERIE</t>
  </si>
  <si>
    <t>RINCAGE ET DESINFECTION</t>
  </si>
  <si>
    <t>Repérage des réseaux selon CCTP</t>
  </si>
  <si>
    <t>RINÇAGE</t>
  </si>
  <si>
    <t>Rinçage des réseaux selon CCTP</t>
  </si>
  <si>
    <t>DESINFECTION</t>
  </si>
  <si>
    <t>Désinfection des réseaux selon CCTP</t>
  </si>
  <si>
    <t>ANALYSE DE L’EAU</t>
  </si>
  <si>
    <t>Analyse de l'eau selon CCTP</t>
  </si>
  <si>
    <t>PROCEDURE DE RECEPTION DE L’INSTALLATION</t>
  </si>
  <si>
    <t>Procédure de réception selon CCTP</t>
  </si>
  <si>
    <t>RECEPTION - MISE EN SERVICE - ESSAIS</t>
  </si>
  <si>
    <t>RECEPTION</t>
  </si>
  <si>
    <t>ESSAIS</t>
  </si>
  <si>
    <t>Réception selon CCTP</t>
  </si>
  <si>
    <t>Mise en service selon CCTP</t>
  </si>
  <si>
    <t>Essais des installations selon CCTP</t>
  </si>
  <si>
    <t>NETTOYAGE DU CHANTIER</t>
  </si>
  <si>
    <t>Nettoyage de chantier selon CCTP</t>
  </si>
  <si>
    <t>EXPLOITATION – MAINTENANCE</t>
  </si>
  <si>
    <t>Entretien des installations au cours du chantier et passation/formation du personnel désigné pour la future exploitation</t>
  </si>
  <si>
    <t>À LA RECEPTION</t>
  </si>
  <si>
    <t xml:space="preserve">APRES RECEPTION </t>
  </si>
  <si>
    <t>DOSSIER D.O.E.</t>
  </si>
  <si>
    <t>D.O.E. avant réception pour analyse et VISA de la MOE</t>
  </si>
  <si>
    <t>D.O.E. après réception intégrant les remarques des VISA et les remarques des phases de réception</t>
  </si>
  <si>
    <t>Résistance électrique 5,7kW selon CCTP</t>
  </si>
  <si>
    <t>4.5.3</t>
  </si>
  <si>
    <t>- Marque :</t>
  </si>
  <si>
    <t>- Type :</t>
  </si>
  <si>
    <t>WC suspendu avec cuve rallongée PMR, y compris bâti support</t>
  </si>
  <si>
    <t>6.4</t>
  </si>
  <si>
    <t>ACCESSOIRES SANITAIRES PMR</t>
  </si>
  <si>
    <t>10.1</t>
  </si>
  <si>
    <t>10.2</t>
  </si>
  <si>
    <t>10.2.1</t>
  </si>
  <si>
    <t>10.2.2</t>
  </si>
  <si>
    <t>10.3</t>
  </si>
  <si>
    <t>10.3.1</t>
  </si>
  <si>
    <t>10.3.2</t>
  </si>
  <si>
    <t>10.3.3</t>
  </si>
  <si>
    <t>10.3.4</t>
  </si>
  <si>
    <t>10.4</t>
  </si>
  <si>
    <t>10.4.1</t>
  </si>
  <si>
    <t>10.4.2</t>
  </si>
  <si>
    <t>10.4.3</t>
  </si>
  <si>
    <t>10.5</t>
  </si>
  <si>
    <t>10.6</t>
  </si>
  <si>
    <t>10.7</t>
  </si>
  <si>
    <t>10.7.1</t>
  </si>
  <si>
    <t>10.7.2</t>
  </si>
  <si>
    <t>EVIER EFS/ECS</t>
  </si>
  <si>
    <t>6.2.9</t>
  </si>
  <si>
    <t>Evier inox encastrable</t>
  </si>
  <si>
    <t>Plan de travail</t>
  </si>
  <si>
    <t>Mitigeur temporisé EFS/ECS</t>
  </si>
  <si>
    <t>Robinet temporisé EFS</t>
  </si>
  <si>
    <t>Robinet mitigeur de douche EFS/ECS</t>
  </si>
  <si>
    <t>Robinet mitigeur mural EFS/ECS</t>
  </si>
  <si>
    <t>6.2.10</t>
  </si>
  <si>
    <t>TRAITEMENT D'EAU – EAU ADOUCIE / EXTENSION NORD</t>
  </si>
  <si>
    <t>3.7</t>
  </si>
  <si>
    <t>TRAITEMENT D'EAU – EAU ADOUCIE / EXTENSION EST</t>
  </si>
  <si>
    <t>3.7.2</t>
  </si>
  <si>
    <t>3.7.3</t>
  </si>
  <si>
    <t>LAVABO SUSPENDU EFS</t>
  </si>
  <si>
    <t>LAVABO DOUBLE SUSPENDU EFS/ECS</t>
  </si>
  <si>
    <t>Lavabo double suspendu</t>
  </si>
  <si>
    <t>2024 RTPF 4100
EXTENSION DE LA MAISON DE L’APPRENTISSAGE DE SAINT-NAZAIRE</t>
  </si>
  <si>
    <t xml:space="preserve">Nom de l'entreprise </t>
  </si>
  <si>
    <r>
      <t xml:space="preserve">Ce cadre a été établi sur la base du CCTP et des plans de principe d'appel d'offres afin de permettre une analyse comparative des offres reçues. Les cotes et quantitatifs doivent être renseignés par le soumissionnaire avant l'établissement de son offre, étant entendu que le marché est contractuellement en prix global et forfaitaire. L'entreprise est tenue de compléter la colonne "Quantité entreprise" sous sa responsabilité. </t>
    </r>
    <r>
      <rPr>
        <b/>
        <sz val="10"/>
        <rFont val="Arial"/>
        <family val="2"/>
      </rPr>
      <t>Chaque entreprise est tenue de suivre la trame du présent bordereau</t>
    </r>
    <r>
      <rPr>
        <sz val="10"/>
        <color theme="1"/>
        <rFont val="Arial"/>
        <family val="2"/>
      </rPr>
      <t>, elle pourra cependant ajouter des compléments si elle le souhaite.</t>
    </r>
  </si>
  <si>
    <t xml:space="preserve">ART </t>
  </si>
  <si>
    <t>DESIGNATION DES OUVRAGES</t>
  </si>
  <si>
    <t>Unit.</t>
  </si>
  <si>
    <t>Quant. Entreprise</t>
  </si>
  <si>
    <t>Prix Unit.HT</t>
  </si>
  <si>
    <t>TOTAL HT</t>
  </si>
  <si>
    <t>Saint-Nazaire (44)</t>
  </si>
  <si>
    <t>2024 RTPF 4100
-
Extension de la maison de l'apprentissage (MASN)</t>
  </si>
  <si>
    <t>DCE</t>
  </si>
  <si>
    <t>Décomposition du prix global et forfaitaire</t>
  </si>
  <si>
    <t xml:space="preserve">Maitre d’ouvrage </t>
  </si>
  <si>
    <r>
      <rPr>
        <b/>
        <sz val="10"/>
        <rFont val="Arial"/>
        <family val="2"/>
      </rPr>
      <t>CCI NANTES SAINT NAZAIRE</t>
    </r>
    <r>
      <rPr>
        <sz val="10"/>
        <rFont val="Arial"/>
        <family val="2"/>
      </rPr>
      <t xml:space="preserve">
MAISON DE L’ENTREPRENEURIAT ET DES TRANSITIONS
1 RUE FRANÇOISE SAGAN 
44802 SAINT HERBLAIN</t>
    </r>
  </si>
  <si>
    <t>Architecte</t>
  </si>
  <si>
    <t>Bureau d’études techniques</t>
  </si>
  <si>
    <t>BERIM agence de Nantes</t>
  </si>
  <si>
    <t>10 rue du Paradis</t>
  </si>
  <si>
    <t>Les Salorges 2 – 3 bd Salvador Allende</t>
  </si>
  <si>
    <t>75010 PARIS</t>
  </si>
  <si>
    <t>44100 Nantes</t>
  </si>
  <si>
    <t>01 48 01 03 08</t>
  </si>
  <si>
    <t>02 40 20 69 69</t>
  </si>
  <si>
    <t>contact@ateliertequi.fr</t>
  </si>
  <si>
    <t>berim.nantes@berim.fr</t>
  </si>
  <si>
    <t>MONTANT TOTAL T.T.C.</t>
  </si>
  <si>
    <t>MONTANT TVA 20%</t>
  </si>
  <si>
    <t xml:space="preserve">MONTANT TOTAL H.T. DES OUVRAGES PSE n°X </t>
  </si>
  <si>
    <t>MONTANT TOTAL H.T. DES OUVRAGES AVEC VARIANTES LIBRES</t>
  </si>
  <si>
    <t>Lot n°12 - PLOMERIE</t>
  </si>
  <si>
    <t>Poubelle inox rectangulaire</t>
  </si>
  <si>
    <t>Brise-vue urinoir</t>
  </si>
  <si>
    <t>Paroi de douche en verre sablé</t>
  </si>
  <si>
    <t>Atelier Téqui Architectes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</si>
</sst>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0\ &quot;F&quot;"/>
    <numFmt numFmtId="165" formatCode="[$-40C]mmm\-yy;@"/>
    <numFmt numFmtId="166" formatCode="#,##0.00\ &quot;€&quot;"/>
  </numFmts>
  <fonts count="36" x14ac:knownFonts="1">
    <font>
      <sz val="10"/>
      <name val="MS Sans Serif"/>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MS Sans Serif"/>
      <family val="2"/>
    </font>
    <font>
      <sz val="10"/>
      <color theme="1"/>
      <name val="Arial Narrow"/>
      <family val="2"/>
    </font>
    <font>
      <b/>
      <sz val="10"/>
      <color theme="1"/>
      <name val="Arial Narrow"/>
      <family val="2"/>
    </font>
    <font>
      <b/>
      <sz val="10"/>
      <name val="Arial Narrow"/>
      <family val="2"/>
    </font>
    <font>
      <sz val="10"/>
      <name val="Arial Narrow"/>
      <family val="2"/>
    </font>
    <font>
      <sz val="10"/>
      <name val="MS Sans Serif"/>
    </font>
    <font>
      <b/>
      <sz val="10"/>
      <name val="MS Sans Serif"/>
    </font>
    <font>
      <sz val="10"/>
      <name val="Arial"/>
      <family val="2"/>
    </font>
    <font>
      <sz val="9"/>
      <name val="Arial"/>
      <family val="2"/>
    </font>
    <font>
      <b/>
      <sz val="10"/>
      <name val="Arial"/>
      <family val="2"/>
    </font>
    <font>
      <b/>
      <i/>
      <sz val="10"/>
      <name val="Arial"/>
      <family val="2"/>
    </font>
    <font>
      <i/>
      <u/>
      <sz val="10"/>
      <name val="Arial"/>
      <family val="2"/>
    </font>
    <font>
      <i/>
      <sz val="10"/>
      <color rgb="FFFF0000"/>
      <name val="Arial"/>
      <family val="2"/>
    </font>
    <font>
      <i/>
      <sz val="10"/>
      <name val="Arial"/>
      <family val="2"/>
    </font>
    <font>
      <sz val="10"/>
      <color theme="1"/>
      <name val="Arial"/>
      <family val="2"/>
    </font>
    <font>
      <sz val="10"/>
      <color rgb="FF000000"/>
      <name val="Arial"/>
      <family val="2"/>
    </font>
    <font>
      <b/>
      <sz val="10"/>
      <color theme="1"/>
      <name val="Arial"/>
      <family val="2"/>
    </font>
    <font>
      <b/>
      <sz val="10"/>
      <color rgb="FF000000"/>
      <name val="Arial"/>
      <family val="2"/>
    </font>
    <font>
      <b/>
      <i/>
      <sz val="10"/>
      <color rgb="FFFF0000"/>
      <name val="Arial"/>
      <family val="2"/>
    </font>
    <font>
      <sz val="14"/>
      <name val="Arial"/>
      <family val="2"/>
    </font>
    <font>
      <b/>
      <sz val="14"/>
      <name val="Arial"/>
      <family val="2"/>
    </font>
    <font>
      <b/>
      <u/>
      <sz val="10"/>
      <name val="Arial"/>
      <family val="2"/>
    </font>
    <font>
      <u/>
      <sz val="10"/>
      <color indexed="12"/>
      <name val="Arial"/>
      <family val="2"/>
    </font>
    <font>
      <b/>
      <sz val="8"/>
      <name val="Bookman Old Style"/>
      <family val="1"/>
    </font>
    <font>
      <b/>
      <sz val="10"/>
      <name val="Bookman Old Style"/>
      <family val="1"/>
    </font>
    <font>
      <b/>
      <sz val="10"/>
      <color theme="0"/>
      <name val="Arial"/>
      <family val="2"/>
    </font>
    <font>
      <b/>
      <i/>
      <sz val="10"/>
      <color theme="1"/>
      <name val="Arial"/>
      <family val="2"/>
    </font>
    <font>
      <sz val="10"/>
      <color theme="0"/>
      <name val="Arial"/>
      <family val="2"/>
    </font>
  </fonts>
  <fills count="8">
    <fill>
      <patternFill patternType="none"/>
    </fill>
    <fill>
      <patternFill patternType="gray125"/>
    </fill>
    <fill>
      <patternFill patternType="solid">
        <fgColor rgb="FF303540"/>
        <bgColor indexed="64"/>
      </patternFill>
    </fill>
    <fill>
      <patternFill patternType="solid">
        <fgColor rgb="FF7185A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right/>
      <top style="hair">
        <color indexed="64"/>
      </top>
      <bottom style="hair">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26">
    <xf numFmtId="0" fontId="0" fillId="0" borderId="0"/>
    <xf numFmtId="0" fontId="8" fillId="0" borderId="0"/>
    <xf numFmtId="0" fontId="7" fillId="0" borderId="0"/>
    <xf numFmtId="44" fontId="7" fillId="0" borderId="0" applyFont="0" applyFill="0" applyBorder="0" applyAlignment="0" applyProtection="0"/>
    <xf numFmtId="0" fontId="8" fillId="0" borderId="0"/>
    <xf numFmtId="0" fontId="6" fillId="0" borderId="0"/>
    <xf numFmtId="44" fontId="6" fillId="0" borderId="0" applyFont="0" applyFill="0" applyBorder="0" applyAlignment="0" applyProtection="0"/>
    <xf numFmtId="0" fontId="5" fillId="0" borderId="0"/>
    <xf numFmtId="44" fontId="5"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3" fillId="0" borderId="0"/>
    <xf numFmtId="44" fontId="3" fillId="0" borderId="0" applyFont="0" applyFill="0" applyBorder="0" applyAlignment="0" applyProtection="0"/>
    <xf numFmtId="44" fontId="8" fillId="0" borderId="0" applyFont="0" applyFill="0" applyBorder="0" applyAlignment="0" applyProtection="0"/>
    <xf numFmtId="9" fontId="8" fillId="0" borderId="0" applyFont="0" applyFill="0" applyBorder="0" applyAlignment="0" applyProtection="0"/>
    <xf numFmtId="0" fontId="2" fillId="0" borderId="0"/>
    <xf numFmtId="0" fontId="13" fillId="0" borderId="0"/>
    <xf numFmtId="44" fontId="13" fillId="0" borderId="0" applyFont="0" applyFill="0" applyBorder="0" applyAlignment="0" applyProtection="0"/>
    <xf numFmtId="0" fontId="15" fillId="0" borderId="0"/>
    <xf numFmtId="0" fontId="15" fillId="0" borderId="0"/>
    <xf numFmtId="0" fontId="1" fillId="0" borderId="0"/>
    <xf numFmtId="0" fontId="30" fillId="0" borderId="0" applyNumberFormat="0" applyFill="0" applyBorder="0" applyAlignment="0" applyProtection="0">
      <alignment vertical="top"/>
      <protection locked="0"/>
    </xf>
  </cellStyleXfs>
  <cellXfs count="196">
    <xf numFmtId="0" fontId="0" fillId="0" borderId="0" xfId="0"/>
    <xf numFmtId="0" fontId="12" fillId="0" borderId="0" xfId="0" applyFont="1"/>
    <xf numFmtId="0" fontId="15" fillId="0" borderId="0" xfId="0" applyFont="1" applyAlignment="1">
      <alignment vertical="center"/>
    </xf>
    <xf numFmtId="0" fontId="12" fillId="0" borderId="0" xfId="0" applyFont="1" applyAlignment="1">
      <alignment vertical="center"/>
    </xf>
    <xf numFmtId="0" fontId="15" fillId="0" borderId="0" xfId="20" applyFont="1" applyAlignment="1">
      <alignment vertical="center"/>
    </xf>
    <xf numFmtId="0" fontId="15" fillId="0" borderId="0" xfId="20" applyFont="1" applyAlignment="1">
      <alignment horizontal="center" vertical="center"/>
    </xf>
    <xf numFmtId="0" fontId="14" fillId="0" borderId="0" xfId="0" applyFont="1" applyAlignment="1">
      <alignment horizontal="center"/>
    </xf>
    <xf numFmtId="0" fontId="15" fillId="0" borderId="0" xfId="0" applyFont="1" applyAlignment="1">
      <alignment horizontal="left" vertical="top"/>
    </xf>
    <xf numFmtId="44" fontId="15" fillId="0" borderId="0" xfId="21" applyFont="1" applyBorder="1" applyAlignment="1" applyProtection="1">
      <alignment horizontal="right" vertical="top"/>
      <protection locked="0"/>
    </xf>
    <xf numFmtId="0" fontId="17" fillId="0" borderId="15" xfId="22" applyFont="1" applyBorder="1" applyAlignment="1">
      <alignment vertical="center"/>
    </xf>
    <xf numFmtId="0" fontId="18" fillId="0" borderId="16" xfId="22" applyFont="1" applyBorder="1" applyAlignment="1">
      <alignment horizontal="left" vertical="center"/>
    </xf>
    <xf numFmtId="0" fontId="19" fillId="0" borderId="16" xfId="22" applyFont="1" applyBorder="1" applyAlignment="1">
      <alignment vertical="center"/>
    </xf>
    <xf numFmtId="0" fontId="19" fillId="0" borderId="15" xfId="22" applyFont="1" applyBorder="1" applyAlignment="1">
      <alignment vertical="center"/>
    </xf>
    <xf numFmtId="0" fontId="17" fillId="0" borderId="18" xfId="22" applyFont="1" applyBorder="1" applyAlignment="1">
      <alignment vertical="center"/>
    </xf>
    <xf numFmtId="164" fontId="20" fillId="0" borderId="0" xfId="22" applyNumberFormat="1" applyFont="1" applyAlignment="1">
      <alignment horizontal="left" vertical="center"/>
    </xf>
    <xf numFmtId="0" fontId="17" fillId="0" borderId="0" xfId="22" applyFont="1" applyAlignment="1">
      <alignment vertical="center"/>
    </xf>
    <xf numFmtId="164" fontId="21" fillId="0" borderId="18" xfId="22" applyNumberFormat="1" applyFont="1" applyBorder="1" applyAlignment="1">
      <alignment vertical="center"/>
    </xf>
    <xf numFmtId="164" fontId="21" fillId="0" borderId="21" xfId="22" applyNumberFormat="1" applyFont="1" applyBorder="1" applyAlignment="1">
      <alignment horizontal="left" vertical="center"/>
    </xf>
    <xf numFmtId="0" fontId="15" fillId="0" borderId="21" xfId="22" quotePrefix="1" applyBorder="1" applyAlignment="1">
      <alignment vertical="center"/>
    </xf>
    <xf numFmtId="17" fontId="21" fillId="0" borderId="20" xfId="22" applyNumberFormat="1" applyFont="1" applyBorder="1" applyAlignment="1">
      <alignment horizontal="centerContinuous" vertical="center"/>
    </xf>
    <xf numFmtId="0" fontId="15" fillId="0" borderId="22" xfId="22" applyBorder="1" applyAlignment="1">
      <alignment vertical="center"/>
    </xf>
    <xf numFmtId="164" fontId="15" fillId="0" borderId="22" xfId="22" applyNumberFormat="1" applyBorder="1" applyAlignment="1">
      <alignment horizontal="right" vertical="center"/>
    </xf>
    <xf numFmtId="164" fontId="17" fillId="0" borderId="22" xfId="22" applyNumberFormat="1" applyFont="1" applyBorder="1" applyAlignment="1" applyProtection="1">
      <alignment horizontal="left" vertical="center"/>
      <protection locked="0"/>
    </xf>
    <xf numFmtId="0" fontId="25" fillId="0" borderId="22" xfId="0" applyFont="1" applyBorder="1" applyAlignment="1">
      <alignment vertical="center"/>
    </xf>
    <xf numFmtId="0" fontId="26" fillId="0" borderId="22" xfId="22" applyFont="1" applyBorder="1" applyAlignment="1">
      <alignment horizontal="left" vertical="center"/>
    </xf>
    <xf numFmtId="0" fontId="17" fillId="0" borderId="23" xfId="22" applyFont="1" applyBorder="1" applyAlignment="1">
      <alignment horizontal="center" vertical="center"/>
    </xf>
    <xf numFmtId="0" fontId="17" fillId="0" borderId="23" xfId="22" applyFont="1" applyBorder="1" applyAlignment="1">
      <alignment horizontal="center" vertical="center" wrapText="1"/>
    </xf>
    <xf numFmtId="164" fontId="17" fillId="0" borderId="23" xfId="22" applyNumberFormat="1" applyFont="1" applyBorder="1" applyAlignment="1">
      <alignment horizontal="center" vertical="center"/>
    </xf>
    <xf numFmtId="0" fontId="27" fillId="0" borderId="0" xfId="23" applyFont="1" applyAlignment="1">
      <alignment horizontal="left"/>
    </xf>
    <xf numFmtId="0" fontId="27" fillId="0" borderId="0" xfId="23" applyFont="1"/>
    <xf numFmtId="0" fontId="1" fillId="0" borderId="0" xfId="24"/>
    <xf numFmtId="0" fontId="28" fillId="0" borderId="0" xfId="23" applyFont="1" applyAlignment="1">
      <alignment horizontal="left"/>
    </xf>
    <xf numFmtId="0" fontId="22" fillId="0" borderId="0" xfId="24" applyFont="1"/>
    <xf numFmtId="0" fontId="15" fillId="0" borderId="0" xfId="23" applyAlignment="1">
      <alignment horizontal="left" indent="11"/>
    </xf>
    <xf numFmtId="0" fontId="15" fillId="0" borderId="0" xfId="23"/>
    <xf numFmtId="0" fontId="17" fillId="0" borderId="0" xfId="23" applyFont="1" applyAlignment="1">
      <alignment horizontal="left"/>
    </xf>
    <xf numFmtId="0" fontId="15" fillId="0" borderId="0" xfId="23" applyAlignment="1">
      <alignment horizontal="center" vertical="top" wrapText="1"/>
    </xf>
    <xf numFmtId="0" fontId="15" fillId="0" borderId="0" xfId="23" applyAlignment="1">
      <alignment horizontal="left"/>
    </xf>
    <xf numFmtId="0" fontId="29" fillId="0" borderId="0" xfId="23" applyFont="1"/>
    <xf numFmtId="0" fontId="29" fillId="0" borderId="0" xfId="23" applyFont="1" applyAlignment="1">
      <alignment vertical="top" wrapText="1"/>
    </xf>
    <xf numFmtId="0" fontId="17" fillId="0" borderId="0" xfId="23" applyFont="1" applyAlignment="1">
      <alignment vertical="top" wrapText="1"/>
    </xf>
    <xf numFmtId="0" fontId="15" fillId="0" borderId="0" xfId="23" applyAlignment="1">
      <alignment horizontal="center" vertical="center"/>
    </xf>
    <xf numFmtId="0" fontId="15" fillId="0" borderId="0" xfId="23" applyAlignment="1">
      <alignment vertical="top" wrapText="1"/>
    </xf>
    <xf numFmtId="49" fontId="30" fillId="0" borderId="0" xfId="25" applyNumberFormat="1" applyFill="1" applyBorder="1" applyAlignment="1" applyProtection="1">
      <alignment vertical="top" wrapText="1"/>
    </xf>
    <xf numFmtId="17" fontId="17" fillId="0" borderId="0" xfId="23" applyNumberFormat="1" applyFont="1" applyAlignment="1">
      <alignment horizontal="center" wrapText="1"/>
    </xf>
    <xf numFmtId="17" fontId="31" fillId="0" borderId="0" xfId="23" applyNumberFormat="1" applyFont="1" applyAlignment="1">
      <alignment horizontal="center" wrapText="1"/>
    </xf>
    <xf numFmtId="0" fontId="10" fillId="5" borderId="8" xfId="2" applyFont="1" applyFill="1" applyBorder="1" applyAlignment="1">
      <alignment horizontal="center" vertical="center"/>
    </xf>
    <xf numFmtId="0" fontId="10" fillId="5" borderId="10" xfId="2" applyFont="1" applyFill="1" applyBorder="1" applyAlignment="1">
      <alignment horizontal="center" vertical="center"/>
    </xf>
    <xf numFmtId="0" fontId="11" fillId="5" borderId="10" xfId="2" applyFont="1" applyFill="1" applyBorder="1" applyAlignment="1">
      <alignment horizontal="center" vertical="center"/>
    </xf>
    <xf numFmtId="0" fontId="10" fillId="5" borderId="10" xfId="2" applyFont="1" applyFill="1" applyBorder="1" applyAlignment="1">
      <alignment vertical="center"/>
    </xf>
    <xf numFmtId="0" fontId="9" fillId="5" borderId="9" xfId="2" applyFont="1" applyFill="1" applyBorder="1" applyAlignment="1">
      <alignment horizontal="center" vertical="center"/>
    </xf>
    <xf numFmtId="0" fontId="24" fillId="0" borderId="2" xfId="2" applyFont="1" applyBorder="1" applyAlignment="1">
      <alignment horizontal="center" vertical="center"/>
    </xf>
    <xf numFmtId="0" fontId="24" fillId="5" borderId="8" xfId="2" applyFont="1" applyFill="1" applyBorder="1" applyAlignment="1">
      <alignment horizontal="center" vertical="center"/>
    </xf>
    <xf numFmtId="0" fontId="33" fillId="5" borderId="8" xfId="2" applyFont="1" applyFill="1" applyBorder="1" applyAlignment="1">
      <alignment horizontal="center" vertical="center"/>
    </xf>
    <xf numFmtId="0" fontId="24" fillId="5" borderId="10" xfId="2" applyFont="1" applyFill="1" applyBorder="1" applyAlignment="1">
      <alignment horizontal="center" vertical="center"/>
    </xf>
    <xf numFmtId="0" fontId="33" fillId="5" borderId="10" xfId="2" applyFont="1" applyFill="1" applyBorder="1" applyAlignment="1">
      <alignment horizontal="center" vertical="center"/>
    </xf>
    <xf numFmtId="0" fontId="17" fillId="5" borderId="10" xfId="2" applyFont="1" applyFill="1" applyBorder="1" applyAlignment="1">
      <alignment horizontal="center" vertical="center"/>
    </xf>
    <xf numFmtId="0" fontId="24" fillId="5" borderId="10" xfId="2" applyFont="1" applyFill="1" applyBorder="1" applyAlignment="1">
      <alignment vertical="center"/>
    </xf>
    <xf numFmtId="0" fontId="22" fillId="5" borderId="9" xfId="2" applyFont="1" applyFill="1" applyBorder="1" applyAlignment="1">
      <alignment horizontal="center" vertical="center"/>
    </xf>
    <xf numFmtId="0" fontId="33" fillId="5" borderId="10" xfId="2" applyFont="1" applyFill="1" applyBorder="1" applyAlignment="1">
      <alignment vertical="center"/>
    </xf>
    <xf numFmtId="0" fontId="35" fillId="5" borderId="9" xfId="2" applyFont="1" applyFill="1" applyBorder="1" applyAlignment="1">
      <alignment horizontal="center" vertical="center"/>
    </xf>
    <xf numFmtId="44" fontId="33" fillId="2" borderId="1" xfId="21" applyFont="1" applyFill="1" applyBorder="1" applyAlignment="1">
      <alignment vertical="center"/>
    </xf>
    <xf numFmtId="44" fontId="33" fillId="6" borderId="3" xfId="2" applyNumberFormat="1" applyFont="1" applyFill="1" applyBorder="1" applyAlignment="1">
      <alignment vertical="center"/>
    </xf>
    <xf numFmtId="44" fontId="33" fillId="6" borderId="12" xfId="2" applyNumberFormat="1" applyFont="1" applyFill="1" applyBorder="1" applyAlignment="1">
      <alignment vertical="center"/>
    </xf>
    <xf numFmtId="44" fontId="33" fillId="7" borderId="0" xfId="2" applyNumberFormat="1" applyFont="1" applyFill="1" applyAlignment="1">
      <alignment vertical="center"/>
    </xf>
    <xf numFmtId="166" fontId="17" fillId="0" borderId="26" xfId="21" applyNumberFormat="1" applyFont="1" applyFill="1" applyBorder="1" applyAlignment="1" applyProtection="1">
      <alignment horizontal="right" vertical="center"/>
    </xf>
    <xf numFmtId="166" fontId="23" fillId="0" borderId="27" xfId="0" applyNumberFormat="1" applyFont="1" applyBorder="1" applyAlignment="1">
      <alignment horizontal="right" vertical="center" wrapText="1"/>
    </xf>
    <xf numFmtId="2" fontId="22" fillId="0" borderId="27" xfId="0" applyNumberFormat="1" applyFont="1" applyBorder="1" applyAlignment="1">
      <alignment horizontal="center" vertical="center"/>
    </xf>
    <xf numFmtId="0" fontId="22" fillId="0" borderId="27" xfId="0" applyFont="1" applyBorder="1" applyAlignment="1">
      <alignment horizontal="center" vertical="center"/>
    </xf>
    <xf numFmtId="0" fontId="22" fillId="0" borderId="28" xfId="0" applyFont="1" applyBorder="1" applyAlignment="1">
      <alignment vertical="center"/>
    </xf>
    <xf numFmtId="0" fontId="22" fillId="0" borderId="27" xfId="0" applyFont="1" applyBorder="1" applyAlignment="1">
      <alignment horizontal="right" vertical="center"/>
    </xf>
    <xf numFmtId="0" fontId="24" fillId="0" borderId="29" xfId="2" applyFont="1" applyBorder="1" applyAlignment="1">
      <alignment horizontal="center" vertical="center"/>
    </xf>
    <xf numFmtId="0" fontId="24" fillId="0" borderId="30" xfId="2" applyFont="1" applyBorder="1" applyAlignment="1">
      <alignment horizontal="center" vertical="center"/>
    </xf>
    <xf numFmtId="0" fontId="24" fillId="0" borderId="31" xfId="2" applyFont="1" applyBorder="1" applyAlignment="1">
      <alignment horizontal="center" vertical="center"/>
    </xf>
    <xf numFmtId="0" fontId="22" fillId="0" borderId="31" xfId="2" applyFont="1" applyBorder="1" applyAlignment="1">
      <alignment horizontal="center" vertical="center"/>
    </xf>
    <xf numFmtId="0" fontId="18" fillId="0" borderId="31" xfId="0" applyFont="1" applyBorder="1" applyAlignment="1">
      <alignment horizontal="center" vertical="center" wrapText="1"/>
    </xf>
    <xf numFmtId="0" fontId="16" fillId="0" borderId="31" xfId="0" applyFont="1" applyBorder="1" applyAlignment="1">
      <alignment horizontal="left" vertical="top"/>
    </xf>
    <xf numFmtId="0" fontId="18" fillId="0" borderId="29" xfId="0" applyFont="1" applyBorder="1" applyAlignment="1">
      <alignment horizontal="center" vertical="center" wrapText="1"/>
    </xf>
    <xf numFmtId="0" fontId="24" fillId="0" borderId="29" xfId="5" applyFont="1" applyBorder="1" applyAlignment="1">
      <alignment horizontal="center" vertical="center"/>
    </xf>
    <xf numFmtId="0" fontId="15" fillId="0" borderId="31" xfId="0" applyFont="1" applyBorder="1" applyAlignment="1">
      <alignment horizontal="center" vertical="center"/>
    </xf>
    <xf numFmtId="0" fontId="24" fillId="0" borderId="31" xfId="5" applyFont="1" applyBorder="1" applyAlignment="1">
      <alignment horizontal="center" vertical="center"/>
    </xf>
    <xf numFmtId="0" fontId="22" fillId="0" borderId="31" xfId="5" applyFont="1" applyBorder="1" applyAlignment="1">
      <alignment horizontal="center" vertical="center"/>
    </xf>
    <xf numFmtId="44" fontId="22" fillId="0" borderId="3" xfId="3" applyFont="1" applyFill="1" applyBorder="1" applyAlignment="1">
      <alignment vertical="center"/>
    </xf>
    <xf numFmtId="44" fontId="33" fillId="2" borderId="9" xfId="19" applyNumberFormat="1" applyFont="1" applyFill="1" applyBorder="1" applyAlignment="1">
      <alignment vertical="center"/>
    </xf>
    <xf numFmtId="0" fontId="22" fillId="0" borderId="3" xfId="2" applyFont="1" applyBorder="1" applyAlignment="1">
      <alignment horizontal="center" vertical="center"/>
    </xf>
    <xf numFmtId="44" fontId="22" fillId="0" borderId="3" xfId="3" applyFont="1" applyBorder="1" applyAlignment="1">
      <alignment vertical="center"/>
    </xf>
    <xf numFmtId="44" fontId="33" fillId="6" borderId="9" xfId="2" applyNumberFormat="1" applyFont="1" applyFill="1" applyBorder="1" applyAlignment="1">
      <alignment vertical="center"/>
    </xf>
    <xf numFmtId="44" fontId="33" fillId="3" borderId="9" xfId="2" applyNumberFormat="1" applyFont="1" applyFill="1" applyBorder="1" applyAlignment="1">
      <alignment vertical="center"/>
    </xf>
    <xf numFmtId="44" fontId="15" fillId="0" borderId="3" xfId="0" applyNumberFormat="1" applyFont="1" applyBorder="1" applyAlignment="1">
      <alignment horizontal="center" vertical="center"/>
    </xf>
    <xf numFmtId="44" fontId="22" fillId="0" borderId="3" xfId="6" applyFont="1" applyFill="1" applyBorder="1" applyAlignment="1">
      <alignment vertical="center"/>
    </xf>
    <xf numFmtId="44" fontId="24" fillId="0" borderId="3" xfId="3" applyFont="1" applyFill="1" applyBorder="1" applyAlignment="1">
      <alignment vertical="center"/>
    </xf>
    <xf numFmtId="44" fontId="22" fillId="0" borderId="32" xfId="3" applyFont="1" applyFill="1" applyBorder="1" applyAlignment="1">
      <alignment vertical="center"/>
    </xf>
    <xf numFmtId="0" fontId="24" fillId="0" borderId="32" xfId="2" applyFont="1" applyBorder="1" applyAlignment="1">
      <alignment vertical="center"/>
    </xf>
    <xf numFmtId="44" fontId="22" fillId="0" borderId="32" xfId="3" applyFont="1" applyBorder="1" applyAlignment="1">
      <alignment vertical="center"/>
    </xf>
    <xf numFmtId="44" fontId="24" fillId="0" borderId="32" xfId="3" applyFont="1" applyFill="1" applyBorder="1" applyAlignment="1">
      <alignment vertical="center"/>
    </xf>
    <xf numFmtId="44" fontId="15" fillId="0" borderId="32" xfId="0" applyNumberFormat="1" applyFont="1" applyBorder="1" applyAlignment="1">
      <alignment horizontal="center" vertical="center"/>
    </xf>
    <xf numFmtId="44" fontId="24" fillId="0" borderId="32" xfId="3" applyFont="1" applyBorder="1" applyAlignment="1">
      <alignment vertical="center"/>
    </xf>
    <xf numFmtId="44" fontId="22" fillId="0" borderId="32" xfId="6" applyFont="1" applyBorder="1" applyAlignment="1">
      <alignment vertical="center"/>
    </xf>
    <xf numFmtId="44" fontId="24" fillId="0" borderId="33" xfId="3" applyFont="1" applyFill="1" applyBorder="1" applyAlignment="1">
      <alignment vertical="center"/>
    </xf>
    <xf numFmtId="0" fontId="15" fillId="0" borderId="32" xfId="2" applyFont="1" applyBorder="1" applyAlignment="1">
      <alignment horizontal="center" vertical="center"/>
    </xf>
    <xf numFmtId="0" fontId="17" fillId="0" borderId="32" xfId="2" applyFont="1" applyBorder="1" applyAlignment="1">
      <alignment horizontal="center" vertical="center"/>
    </xf>
    <xf numFmtId="3" fontId="15" fillId="0" borderId="32" xfId="2" applyNumberFormat="1" applyFont="1" applyBorder="1" applyAlignment="1">
      <alignment horizontal="center" vertical="center"/>
    </xf>
    <xf numFmtId="3" fontId="17" fillId="0" borderId="32" xfId="2" applyNumberFormat="1" applyFont="1" applyBorder="1" applyAlignment="1">
      <alignment horizontal="center" vertical="center"/>
    </xf>
    <xf numFmtId="0" fontId="22" fillId="0" borderId="32" xfId="2" applyFont="1" applyBorder="1" applyAlignment="1">
      <alignment horizontal="center" vertical="center"/>
    </xf>
    <xf numFmtId="0" fontId="15" fillId="0" borderId="32" xfId="7" applyFont="1" applyBorder="1" applyAlignment="1">
      <alignment horizontal="center" vertical="center"/>
    </xf>
    <xf numFmtId="0" fontId="15" fillId="0" borderId="32" xfId="0" applyFont="1" applyBorder="1" applyAlignment="1">
      <alignment horizontal="center" vertical="center"/>
    </xf>
    <xf numFmtId="0" fontId="15" fillId="0" borderId="32" xfId="0" applyFont="1" applyBorder="1" applyAlignment="1" applyProtection="1">
      <alignment horizontal="center" vertical="top"/>
      <protection locked="0"/>
    </xf>
    <xf numFmtId="3" fontId="22" fillId="0" borderId="32" xfId="5" applyNumberFormat="1" applyFont="1" applyBorder="1" applyAlignment="1">
      <alignment horizontal="center" vertical="center"/>
    </xf>
    <xf numFmtId="0" fontId="15" fillId="0" borderId="33" xfId="2" applyFont="1" applyBorder="1" applyAlignment="1">
      <alignment horizontal="center" vertical="center"/>
    </xf>
    <xf numFmtId="10" fontId="24" fillId="0" borderId="0" xfId="0" applyNumberFormat="1" applyFont="1" applyAlignment="1">
      <alignment horizontal="right" vertical="center"/>
    </xf>
    <xf numFmtId="166" fontId="17" fillId="5" borderId="26" xfId="21" applyNumberFormat="1" applyFont="1" applyFill="1" applyBorder="1" applyAlignment="1" applyProtection="1">
      <alignment horizontal="right" vertical="center"/>
    </xf>
    <xf numFmtId="0" fontId="34" fillId="0" borderId="0" xfId="2" applyFont="1" applyAlignment="1">
      <alignment horizontal="right" vertical="center"/>
    </xf>
    <xf numFmtId="0" fontId="24" fillId="0" borderId="0" xfId="2" applyFont="1" applyAlignment="1">
      <alignment horizontal="left" vertical="center"/>
    </xf>
    <xf numFmtId="0" fontId="34" fillId="0" borderId="7" xfId="2" applyFont="1" applyBorder="1" applyAlignment="1">
      <alignment horizontal="right" vertical="center"/>
    </xf>
    <xf numFmtId="0" fontId="22" fillId="0" borderId="34" xfId="2" applyFont="1" applyBorder="1" applyAlignment="1">
      <alignment horizontal="center" vertical="center"/>
    </xf>
    <xf numFmtId="0" fontId="15" fillId="0" borderId="34" xfId="2" applyFont="1" applyBorder="1" applyAlignment="1">
      <alignment horizontal="center" vertical="center"/>
    </xf>
    <xf numFmtId="44" fontId="22" fillId="0" borderId="34" xfId="3" applyFont="1" applyFill="1" applyBorder="1" applyAlignment="1">
      <alignment vertical="center"/>
    </xf>
    <xf numFmtId="0" fontId="22" fillId="0" borderId="33" xfId="2" applyFont="1" applyBorder="1" applyAlignment="1">
      <alignment horizontal="center" vertical="center"/>
    </xf>
    <xf numFmtId="0" fontId="17" fillId="0" borderId="0" xfId="0" applyFont="1" applyAlignment="1">
      <alignment horizontal="left" vertical="center" wrapText="1"/>
    </xf>
    <xf numFmtId="0" fontId="15" fillId="0" borderId="0" xfId="0" applyFont="1" applyAlignment="1">
      <alignment vertical="center" wrapText="1"/>
    </xf>
    <xf numFmtId="0" fontId="24" fillId="0" borderId="0" xfId="2" applyFont="1" applyAlignment="1">
      <alignment horizontal="right" vertical="center" wrapText="1"/>
    </xf>
    <xf numFmtId="0" fontId="22" fillId="0" borderId="0" xfId="5" applyFont="1" applyAlignment="1">
      <alignment vertical="center" wrapText="1"/>
    </xf>
    <xf numFmtId="0" fontId="24" fillId="0" borderId="0" xfId="2" applyFont="1" applyAlignment="1">
      <alignment horizontal="right" vertical="center"/>
    </xf>
    <xf numFmtId="0" fontId="15" fillId="0" borderId="0" xfId="0" quotePrefix="1" applyFont="1" applyAlignment="1">
      <alignment vertical="center" wrapText="1"/>
    </xf>
    <xf numFmtId="49" fontId="22" fillId="0" borderId="0" xfId="2" applyNumberFormat="1" applyFont="1" applyAlignment="1">
      <alignment horizontal="left" vertical="center" indent="2"/>
    </xf>
    <xf numFmtId="0" fontId="15" fillId="0" borderId="34" xfId="0" applyFont="1" applyBorder="1" applyAlignment="1">
      <alignment horizontal="center" vertical="center"/>
    </xf>
    <xf numFmtId="44" fontId="15" fillId="0" borderId="34" xfId="0" applyNumberFormat="1" applyFont="1" applyBorder="1" applyAlignment="1">
      <alignment horizontal="center" vertical="center"/>
    </xf>
    <xf numFmtId="0" fontId="24" fillId="0" borderId="32" xfId="2" applyFont="1" applyBorder="1" applyAlignment="1">
      <alignment horizontal="center" vertical="center"/>
    </xf>
    <xf numFmtId="0" fontId="22" fillId="0" borderId="35" xfId="2" applyFont="1" applyBorder="1" applyAlignment="1">
      <alignment horizontal="center" vertical="center"/>
    </xf>
    <xf numFmtId="0" fontId="15" fillId="0" borderId="35" xfId="2" applyFont="1" applyBorder="1" applyAlignment="1">
      <alignment horizontal="center" vertical="center"/>
    </xf>
    <xf numFmtId="0" fontId="22" fillId="0" borderId="35" xfId="2" applyFont="1" applyBorder="1" applyAlignment="1">
      <alignment vertical="center"/>
    </xf>
    <xf numFmtId="44" fontId="22" fillId="0" borderId="34" xfId="3" applyFont="1" applyBorder="1" applyAlignment="1">
      <alignment vertical="center"/>
    </xf>
    <xf numFmtId="0" fontId="15" fillId="0" borderId="32" xfId="0" applyFont="1" applyBorder="1" applyAlignment="1">
      <alignment horizontal="center"/>
    </xf>
    <xf numFmtId="0" fontId="22" fillId="0" borderId="0" xfId="2" applyFont="1" applyAlignment="1">
      <alignment vertical="center"/>
    </xf>
    <xf numFmtId="0" fontId="22" fillId="0" borderId="0" xfId="2" applyFont="1" applyAlignment="1">
      <alignment vertical="center" wrapText="1"/>
    </xf>
    <xf numFmtId="0" fontId="22" fillId="0" borderId="0" xfId="2" applyFont="1" applyAlignment="1">
      <alignment horizontal="left" vertical="center"/>
    </xf>
    <xf numFmtId="0" fontId="22" fillId="0" borderId="0" xfId="2" applyFont="1" applyAlignment="1">
      <alignment horizontal="left" vertical="center" wrapText="1"/>
    </xf>
    <xf numFmtId="0" fontId="24" fillId="0" borderId="0" xfId="2" applyFont="1" applyAlignment="1">
      <alignment vertical="center"/>
    </xf>
    <xf numFmtId="0" fontId="15" fillId="0" borderId="0" xfId="2" applyFont="1" applyAlignment="1">
      <alignment vertical="center" wrapText="1"/>
    </xf>
    <xf numFmtId="0" fontId="24" fillId="0" borderId="0" xfId="2" applyFont="1" applyAlignment="1">
      <alignment horizontal="left" vertical="center" wrapText="1"/>
    </xf>
    <xf numFmtId="0" fontId="22" fillId="0" borderId="0" xfId="7" applyFont="1" applyAlignment="1">
      <alignment horizontal="left" vertical="center"/>
    </xf>
    <xf numFmtId="0" fontId="24" fillId="0" borderId="0" xfId="2" applyFont="1" applyAlignment="1">
      <alignment vertical="center" wrapText="1"/>
    </xf>
    <xf numFmtId="0" fontId="15" fillId="0" borderId="0" xfId="2" applyFont="1" applyAlignment="1">
      <alignment vertical="center"/>
    </xf>
    <xf numFmtId="49" fontId="15" fillId="0" borderId="0" xfId="2" applyNumberFormat="1" applyFont="1" applyAlignment="1">
      <alignment horizontal="left" vertical="center" indent="2"/>
    </xf>
    <xf numFmtId="0" fontId="9" fillId="0" borderId="0" xfId="2" applyFont="1" applyAlignment="1">
      <alignment vertical="center" wrapText="1"/>
    </xf>
    <xf numFmtId="0" fontId="10" fillId="0" borderId="0" xfId="2" applyFont="1" applyAlignment="1">
      <alignment horizontal="right" vertical="center" wrapText="1"/>
    </xf>
    <xf numFmtId="0" fontId="24" fillId="0" borderId="34" xfId="2" applyFont="1" applyBorder="1" applyAlignment="1">
      <alignment horizontal="center" vertical="center"/>
    </xf>
    <xf numFmtId="0" fontId="17" fillId="0" borderId="34" xfId="2" applyFont="1" applyBorder="1" applyAlignment="1">
      <alignment horizontal="center" vertical="center"/>
    </xf>
    <xf numFmtId="0" fontId="24" fillId="0" borderId="34" xfId="2" applyFont="1" applyBorder="1" applyAlignment="1">
      <alignment vertical="center"/>
    </xf>
    <xf numFmtId="0" fontId="22" fillId="0" borderId="32" xfId="7" applyFont="1" applyBorder="1" applyAlignment="1">
      <alignment horizontal="center" vertical="center"/>
    </xf>
    <xf numFmtId="3" fontId="17" fillId="0" borderId="34" xfId="2" applyNumberFormat="1" applyFont="1" applyBorder="1" applyAlignment="1">
      <alignment horizontal="center" vertical="center"/>
    </xf>
    <xf numFmtId="0" fontId="17" fillId="0" borderId="0" xfId="23" applyFont="1" applyAlignment="1">
      <alignment horizontal="center" vertical="center"/>
    </xf>
    <xf numFmtId="0" fontId="28" fillId="0" borderId="0" xfId="23" applyFont="1" applyAlignment="1">
      <alignment horizontal="center" vertical="center"/>
    </xf>
    <xf numFmtId="0" fontId="28" fillId="0" borderId="0" xfId="23" applyFont="1" applyAlignment="1">
      <alignment horizontal="center" vertical="center" wrapText="1"/>
    </xf>
    <xf numFmtId="0" fontId="28" fillId="0" borderId="0" xfId="23" applyFont="1" applyAlignment="1">
      <alignment horizontal="center"/>
    </xf>
    <xf numFmtId="0" fontId="28" fillId="0" borderId="8" xfId="23" applyFont="1" applyBorder="1" applyAlignment="1">
      <alignment horizontal="center" vertical="center" wrapText="1"/>
    </xf>
    <xf numFmtId="0" fontId="28" fillId="0" borderId="10" xfId="23" applyFont="1" applyBorder="1" applyAlignment="1">
      <alignment horizontal="center" vertical="center" wrapText="1"/>
    </xf>
    <xf numFmtId="0" fontId="28" fillId="0" borderId="9" xfId="23" applyFont="1" applyBorder="1" applyAlignment="1">
      <alignment horizontal="center" vertical="center" wrapText="1"/>
    </xf>
    <xf numFmtId="0" fontId="29" fillId="0" borderId="0" xfId="23" applyFont="1" applyAlignment="1">
      <alignment horizontal="center"/>
    </xf>
    <xf numFmtId="0" fontId="15" fillId="0" borderId="0" xfId="23" applyAlignment="1">
      <alignment horizontal="center" vertical="top" wrapText="1"/>
    </xf>
    <xf numFmtId="0" fontId="15" fillId="0" borderId="0" xfId="23" applyAlignment="1">
      <alignment horizontal="center" vertical="top"/>
    </xf>
    <xf numFmtId="0" fontId="29" fillId="0" borderId="5" xfId="23" applyFont="1" applyBorder="1" applyAlignment="1">
      <alignment horizontal="center" vertical="top" wrapText="1"/>
    </xf>
    <xf numFmtId="0" fontId="29" fillId="0" borderId="4" xfId="23" applyFont="1" applyBorder="1" applyAlignment="1">
      <alignment horizontal="center" vertical="top" wrapText="1"/>
    </xf>
    <xf numFmtId="0" fontId="29" fillId="0" borderId="6" xfId="23" applyFont="1" applyBorder="1" applyAlignment="1">
      <alignment horizontal="center" vertical="top" wrapText="1"/>
    </xf>
    <xf numFmtId="0" fontId="17" fillId="0" borderId="7" xfId="23" applyFont="1" applyBorder="1" applyAlignment="1">
      <alignment horizontal="center" vertical="top" wrapText="1"/>
    </xf>
    <xf numFmtId="0" fontId="17" fillId="0" borderId="0" xfId="23" applyFont="1" applyAlignment="1">
      <alignment horizontal="center" vertical="top" wrapText="1"/>
    </xf>
    <xf numFmtId="0" fontId="17" fillId="0" borderId="3" xfId="23" applyFont="1" applyBorder="1" applyAlignment="1">
      <alignment horizontal="center" vertical="top" wrapText="1"/>
    </xf>
    <xf numFmtId="0" fontId="15" fillId="0" borderId="7" xfId="23" applyBorder="1" applyAlignment="1">
      <alignment horizontal="center" vertical="top" wrapText="1"/>
    </xf>
    <xf numFmtId="0" fontId="15" fillId="0" borderId="3" xfId="23" applyBorder="1" applyAlignment="1">
      <alignment horizontal="center" vertical="top" wrapText="1"/>
    </xf>
    <xf numFmtId="165" fontId="17" fillId="0" borderId="0" xfId="23" applyNumberFormat="1" applyFont="1" applyAlignment="1">
      <alignment horizontal="center" wrapText="1"/>
    </xf>
    <xf numFmtId="17" fontId="31" fillId="0" borderId="0" xfId="23" applyNumberFormat="1" applyFont="1" applyAlignment="1">
      <alignment horizontal="center" wrapText="1"/>
    </xf>
    <xf numFmtId="0" fontId="32" fillId="0" borderId="0" xfId="23" applyFont="1" applyAlignment="1">
      <alignment wrapText="1"/>
    </xf>
    <xf numFmtId="49" fontId="30" fillId="0" borderId="13" xfId="25" applyNumberFormat="1" applyFill="1" applyBorder="1" applyAlignment="1" applyProtection="1">
      <alignment horizontal="center" vertical="top" wrapText="1"/>
    </xf>
    <xf numFmtId="49" fontId="15" fillId="0" borderId="11" xfId="23" applyNumberFormat="1" applyBorder="1" applyAlignment="1">
      <alignment horizontal="center" vertical="top" wrapText="1"/>
    </xf>
    <xf numFmtId="49" fontId="15" fillId="0" borderId="12" xfId="23" applyNumberFormat="1" applyBorder="1" applyAlignment="1">
      <alignment horizontal="center" vertical="top" wrapText="1"/>
    </xf>
    <xf numFmtId="49" fontId="30" fillId="0" borderId="11" xfId="25" applyNumberFormat="1" applyFill="1" applyBorder="1" applyAlignment="1" applyProtection="1">
      <alignment horizontal="center" vertical="top" wrapText="1"/>
    </xf>
    <xf numFmtId="49" fontId="30" fillId="0" borderId="12" xfId="25" applyNumberFormat="1" applyFill="1" applyBorder="1" applyAlignment="1" applyProtection="1">
      <alignment horizontal="center" vertical="top" wrapText="1"/>
    </xf>
    <xf numFmtId="0" fontId="22" fillId="0" borderId="17" xfId="22" applyFont="1" applyBorder="1" applyAlignment="1">
      <alignment horizontal="left" vertical="center" wrapText="1"/>
    </xf>
    <xf numFmtId="0" fontId="15" fillId="0" borderId="0" xfId="22" applyAlignment="1">
      <alignment horizontal="left" vertical="center" wrapText="1"/>
    </xf>
    <xf numFmtId="0" fontId="15" fillId="0" borderId="18" xfId="22" applyBorder="1" applyAlignment="1">
      <alignment horizontal="left" vertical="center" wrapText="1"/>
    </xf>
    <xf numFmtId="0" fontId="17" fillId="0" borderId="14" xfId="22" applyFont="1" applyBorder="1" applyAlignment="1">
      <alignment horizontal="left" vertical="center" wrapText="1"/>
    </xf>
    <xf numFmtId="0" fontId="17" fillId="0" borderId="15" xfId="22" applyFont="1" applyBorder="1" applyAlignment="1">
      <alignment horizontal="left" vertical="center" wrapText="1"/>
    </xf>
    <xf numFmtId="0" fontId="17" fillId="0" borderId="17" xfId="22" applyFont="1" applyBorder="1" applyAlignment="1">
      <alignment horizontal="left" vertical="center" wrapText="1"/>
    </xf>
    <xf numFmtId="0" fontId="17" fillId="0" borderId="18" xfId="22" applyFont="1" applyBorder="1" applyAlignment="1">
      <alignment horizontal="left" vertical="center" wrapText="1"/>
    </xf>
    <xf numFmtId="0" fontId="17" fillId="0" borderId="19" xfId="22" applyFont="1" applyBorder="1" applyAlignment="1">
      <alignment horizontal="left" vertical="center" wrapText="1"/>
    </xf>
    <xf numFmtId="0" fontId="17" fillId="0" borderId="20" xfId="22" applyFont="1" applyBorder="1" applyAlignment="1">
      <alignment horizontal="left" vertical="center" wrapText="1"/>
    </xf>
    <xf numFmtId="10" fontId="24" fillId="5" borderId="24" xfId="0" applyNumberFormat="1" applyFont="1" applyFill="1" applyBorder="1" applyAlignment="1">
      <alignment horizontal="right" vertical="center"/>
    </xf>
    <xf numFmtId="10" fontId="24" fillId="5" borderId="22" xfId="0" applyNumberFormat="1" applyFont="1" applyFill="1" applyBorder="1" applyAlignment="1">
      <alignment horizontal="right" vertical="center"/>
    </xf>
    <xf numFmtId="10" fontId="24" fillId="5" borderId="25" xfId="0" applyNumberFormat="1" applyFont="1" applyFill="1" applyBorder="1" applyAlignment="1">
      <alignment horizontal="right" vertical="center"/>
    </xf>
    <xf numFmtId="10" fontId="24" fillId="0" borderId="24" xfId="0" applyNumberFormat="1" applyFont="1" applyBorder="1" applyAlignment="1">
      <alignment horizontal="right" vertical="center"/>
    </xf>
    <xf numFmtId="10" fontId="24" fillId="0" borderId="22" xfId="0" applyNumberFormat="1" applyFont="1" applyBorder="1" applyAlignment="1">
      <alignment horizontal="right" vertical="center"/>
    </xf>
    <xf numFmtId="10" fontId="24" fillId="0" borderId="25" xfId="0" applyNumberFormat="1" applyFont="1" applyBorder="1" applyAlignment="1">
      <alignment horizontal="right" vertical="center"/>
    </xf>
    <xf numFmtId="10" fontId="24" fillId="4" borderId="24" xfId="0" applyNumberFormat="1" applyFont="1" applyFill="1" applyBorder="1" applyAlignment="1">
      <alignment horizontal="right" vertical="center"/>
    </xf>
    <xf numFmtId="10" fontId="24" fillId="4" borderId="22" xfId="0" applyNumberFormat="1" applyFont="1" applyFill="1" applyBorder="1" applyAlignment="1">
      <alignment horizontal="right" vertical="center"/>
    </xf>
    <xf numFmtId="10" fontId="24" fillId="4" borderId="25" xfId="0" applyNumberFormat="1" applyFont="1" applyFill="1" applyBorder="1" applyAlignment="1">
      <alignment horizontal="right" vertical="center"/>
    </xf>
    <xf numFmtId="0" fontId="17" fillId="0" borderId="22" xfId="22" quotePrefix="1" applyFont="1" applyBorder="1" applyAlignment="1">
      <alignment horizontal="left" vertical="center"/>
    </xf>
  </cellXfs>
  <cellStyles count="26">
    <cellStyle name="Lien hypertexte 2" xfId="25" xr:uid="{AE7821F3-EC32-43E3-91A2-57C3875E62CA}"/>
    <cellStyle name="Monétaire" xfId="21" builtinId="4"/>
    <cellStyle name="Monétaire 2" xfId="3" xr:uid="{00000000-0005-0000-0000-000000000000}"/>
    <cellStyle name="Monétaire 2 2" xfId="6" xr:uid="{00000000-0005-0000-0000-000001000000}"/>
    <cellStyle name="Monétaire 2 2 2" xfId="12" xr:uid="{00000000-0005-0000-0000-000002000000}"/>
    <cellStyle name="Monétaire 2 3" xfId="8" xr:uid="{00000000-0005-0000-0000-000003000000}"/>
    <cellStyle name="Monétaire 2 3 2" xfId="14" xr:uid="{00000000-0005-0000-0000-000004000000}"/>
    <cellStyle name="Monétaire 2 4" xfId="10" xr:uid="{00000000-0005-0000-0000-000005000000}"/>
    <cellStyle name="Monétaire 2 5" xfId="16" xr:uid="{00000000-0005-0000-0000-000006000000}"/>
    <cellStyle name="Monétaire 3" xfId="17" xr:uid="{00000000-0005-0000-0000-000007000000}"/>
    <cellStyle name="Normal" xfId="0" builtinId="0"/>
    <cellStyle name="Normal 2" xfId="1" xr:uid="{00000000-0005-0000-0000-000009000000}"/>
    <cellStyle name="Normal 2 2" xfId="23" xr:uid="{B4712414-8352-4077-8BEF-81B3C387823D}"/>
    <cellStyle name="Normal 3" xfId="4" xr:uid="{00000000-0005-0000-0000-00000A000000}"/>
    <cellStyle name="Normal 4" xfId="2" xr:uid="{00000000-0005-0000-0000-00000B000000}"/>
    <cellStyle name="Normal 4 2" xfId="5" xr:uid="{00000000-0005-0000-0000-00000C000000}"/>
    <cellStyle name="Normal 4 2 2" xfId="11" xr:uid="{00000000-0005-0000-0000-00000D000000}"/>
    <cellStyle name="Normal 4 3" xfId="7" xr:uid="{00000000-0005-0000-0000-00000E000000}"/>
    <cellStyle name="Normal 4 3 2" xfId="13" xr:uid="{00000000-0005-0000-0000-00000F000000}"/>
    <cellStyle name="Normal 4 4" xfId="9" xr:uid="{00000000-0005-0000-0000-000010000000}"/>
    <cellStyle name="Normal 4 5" xfId="15" xr:uid="{00000000-0005-0000-0000-000011000000}"/>
    <cellStyle name="Normal 4 6" xfId="19" xr:uid="{5656E33A-3474-4EE8-AE42-903B7AF8C8E6}"/>
    <cellStyle name="Normal 5" xfId="24" xr:uid="{28E12B13-5DA2-4A2E-A6AD-1D6ACFAC620F}"/>
    <cellStyle name="Normal 6" xfId="20" xr:uid="{C83D09BC-DB84-4624-9862-7499998AA935}"/>
    <cellStyle name="Normal_T439 ESTIM TRAVAUX CEM B28  Rév01" xfId="22" xr:uid="{A6833873-0448-41A9-BF1D-962869EEB0E4}"/>
    <cellStyle name="Pourcentage 2" xfId="18" xr:uid="{00000000-0005-0000-0000-000012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514350</xdr:colOff>
      <xdr:row>14</xdr:row>
      <xdr:rowOff>85725</xdr:rowOff>
    </xdr:from>
    <xdr:to>
      <xdr:col>5</xdr:col>
      <xdr:colOff>266700</xdr:colOff>
      <xdr:row>19</xdr:row>
      <xdr:rowOff>129110</xdr:rowOff>
    </xdr:to>
    <xdr:pic>
      <xdr:nvPicPr>
        <xdr:cNvPr id="2" name="Image 1" descr="Une image contenant ciel, plein air, bâtiment, architecture&#10;&#10;Description générée automatiquement">
          <a:extLst>
            <a:ext uri="{FF2B5EF4-FFF2-40B4-BE49-F238E27FC236}">
              <a16:creationId xmlns:a16="http://schemas.microsoft.com/office/drawing/2014/main" id="{B15E93B7-104B-4958-B857-49E537030C7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76350" y="4495800"/>
          <a:ext cx="2800350" cy="128163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BPI-AFFAIRES\CIH\MOE\3657%20-%20CHT%20Noum&#233;a\2-PIECES%20GRAPHIQUES\999-Zadmin\Liste%20des%20documents\(sup)3657_APD_COT_LIXX00_00-001_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ur2003\archi\ARCHIOPE\422%20SDIS%20TOMBEBOEUF\422%20SDIS%20TOMBEBOEUFDQEmi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FR\CHO\6245%20CALCIA-VERIF%20NOTE%20DE%20CALCUL\40%20DOCUMENTS%20D'ETUDES\09-PRO%20DCE\04-BAT\0-ANCIENS%20INDICES\6222_COT_FAI_VRD_LI_0001_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copie%20disk%20C\Docs%20Types\DCE%20VINCI%20AUTOROUTE\DOCUMENTS%20GENERAUX\6324_ART_DCE_TCE_LI_0001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Approbation"/>
      <sheetName val="APD"/>
      <sheetName val="DCE (2)"/>
      <sheetName val="Formules"/>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R"/>
      <sheetName val="FC1"/>
      <sheetName val="Métré"/>
    </sheetNames>
    <sheetDataSet>
      <sheetData sheetId="0">
        <row r="2">
          <cell r="C2" t="str">
            <v>EUR</v>
          </cell>
        </row>
        <row r="29">
          <cell r="C29" t="str">
            <v>euros</v>
          </cell>
        </row>
      </sheetData>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dG"/>
      <sheetName val="Approbation"/>
      <sheetName val="TAB-STR"/>
      <sheetName val="Formules"/>
      <sheetName val="Liste de lots"/>
    </sheetNames>
    <sheetDataSet>
      <sheetData sheetId="0"/>
      <sheetData sheetId="1"/>
      <sheetData sheetId="2"/>
      <sheetData sheetId="3">
        <row r="9">
          <cell r="B9" t="str">
            <v>TER</v>
          </cell>
          <cell r="C9" t="str">
            <v>TERRASSEMENT GRANDE MASSE</v>
          </cell>
          <cell r="D9" t="str">
            <v>01</v>
          </cell>
          <cell r="E9" t="str">
            <v>TER_TERRASSEMENT.GRANDE.MASSE</v>
          </cell>
          <cell r="H9" t="str">
            <v>TZ</v>
          </cell>
          <cell r="M9" t="str">
            <v>TN</v>
          </cell>
        </row>
        <row r="10">
          <cell r="B10" t="str">
            <v>VRD</v>
          </cell>
          <cell r="C10" t="str">
            <v>VOIRIES ET RÉSEAUX DIVERS</v>
          </cell>
          <cell r="D10" t="str">
            <v>02</v>
          </cell>
          <cell r="E10" t="str">
            <v>VRD_VOIRIES.ET.RÉSEAUX.DIVERS</v>
          </cell>
          <cell r="H10" t="str">
            <v>Z1</v>
          </cell>
          <cell r="M10" t="str">
            <v>S2</v>
          </cell>
        </row>
        <row r="11">
          <cell r="B11" t="str">
            <v>03</v>
          </cell>
          <cell r="C11" t="str">
            <v>GÉNIE CIVIL - BÂTIMENTS - LOTS TECHNIQUES - SECOND ŒUVRE</v>
          </cell>
          <cell r="D11" t="str">
            <v>03</v>
          </cell>
          <cell r="E11" t="str">
            <v>03_GÉNIE.CIVIL.-.BÂTIMENTS.-.LOTS.TECHNIQUES.-.SECOND.ŒUVRE</v>
          </cell>
          <cell r="H11" t="str">
            <v>Z2</v>
          </cell>
          <cell r="M11" t="str">
            <v>S1</v>
          </cell>
        </row>
        <row r="12">
          <cell r="B12" t="str">
            <v>ESP</v>
          </cell>
          <cell r="C12" t="str">
            <v xml:space="preserve">ESPACES VERTS </v>
          </cell>
          <cell r="D12" t="str">
            <v>04</v>
          </cell>
          <cell r="E12" t="str">
            <v>ESP_ESPACES.VERTS.</v>
          </cell>
          <cell r="H12" t="str">
            <v>A</v>
          </cell>
          <cell r="M12" t="str">
            <v>N0</v>
          </cell>
        </row>
        <row r="13">
          <cell r="B13" t="str">
            <v>ENR</v>
          </cell>
          <cell r="C13" t="str">
            <v>ENERGIES RENOUVELABLES</v>
          </cell>
          <cell r="D13" t="str">
            <v>05</v>
          </cell>
          <cell r="E13" t="str">
            <v>ENR_ENERGIES.RENOUVELABLES</v>
          </cell>
          <cell r="H13" t="str">
            <v>A1</v>
          </cell>
          <cell r="M13" t="str">
            <v>N1</v>
          </cell>
        </row>
        <row r="14">
          <cell r="B14" t="str">
            <v>PNB</v>
          </cell>
          <cell r="C14" t="str">
            <v>PONT BASCULE</v>
          </cell>
          <cell r="D14" t="str">
            <v>06</v>
          </cell>
          <cell r="E14" t="str">
            <v>PNB_PONT.BASCULE</v>
          </cell>
          <cell r="H14" t="str">
            <v>A2</v>
          </cell>
          <cell r="M14" t="str">
            <v>N2</v>
          </cell>
        </row>
        <row r="15">
          <cell r="B15" t="str">
            <v>SLV</v>
          </cell>
          <cell r="C15" t="str">
            <v>STATION DE LAVAGE</v>
          </cell>
          <cell r="D15" t="str">
            <v>07</v>
          </cell>
          <cell r="E15" t="str">
            <v>SLV_STATION.DE.LAVAGE</v>
          </cell>
          <cell r="H15" t="str">
            <v>A3</v>
          </cell>
          <cell r="M15" t="str">
            <v>N3</v>
          </cell>
        </row>
        <row r="16">
          <cell r="B16" t="str">
            <v>ARC</v>
          </cell>
          <cell r="C16" t="str">
            <v>ARCHITECTE</v>
          </cell>
          <cell r="D16" t="str">
            <v>08</v>
          </cell>
          <cell r="E16" t="str">
            <v>ARC_ARCHITECTE</v>
          </cell>
          <cell r="H16" t="str">
            <v>A4</v>
          </cell>
          <cell r="M16" t="str">
            <v>N4</v>
          </cell>
        </row>
        <row r="17">
          <cell r="B17" t="str">
            <v>TCE</v>
          </cell>
          <cell r="C17" t="str">
            <v>TOUS CORPS D'ETATS</v>
          </cell>
          <cell r="D17" t="str">
            <v>09</v>
          </cell>
          <cell r="E17" t="str">
            <v>TCE_TOUS.CORPS.D'ETATS</v>
          </cell>
          <cell r="H17" t="str">
            <v>B</v>
          </cell>
          <cell r="M17" t="str">
            <v>N5</v>
          </cell>
        </row>
        <row r="18">
          <cell r="B18" t="str">
            <v>GC</v>
          </cell>
          <cell r="C18" t="str">
            <v>GENIE CIVIL</v>
          </cell>
          <cell r="D18" t="str">
            <v>10</v>
          </cell>
          <cell r="E18" t="str">
            <v>GC_GENIE.CIVIL</v>
          </cell>
          <cell r="H18" t="str">
            <v>B1</v>
          </cell>
          <cell r="M18" t="str">
            <v>NT</v>
          </cell>
        </row>
        <row r="19">
          <cell r="B19" t="str">
            <v>CVC</v>
          </cell>
          <cell r="C19" t="str">
            <v>CLIMATISATION TRAITEMENT D'AIR</v>
          </cell>
          <cell r="D19" t="str">
            <v>11</v>
          </cell>
          <cell r="E19" t="str">
            <v>CVC_CLIMATISATION.TRAITEMENT.D'AIR</v>
          </cell>
          <cell r="H19" t="str">
            <v>B2</v>
          </cell>
        </row>
        <row r="20">
          <cell r="B20" t="str">
            <v>CFO</v>
          </cell>
          <cell r="C20" t="str">
            <v>ELECTRICITE</v>
          </cell>
          <cell r="D20" t="str">
            <v>12</v>
          </cell>
          <cell r="E20" t="str">
            <v>CFO_ELECTRICITE</v>
          </cell>
          <cell r="H20" t="str">
            <v>B3</v>
          </cell>
        </row>
        <row r="21">
          <cell r="B21" t="str">
            <v>PV</v>
          </cell>
          <cell r="C21" t="str">
            <v>PHOTOVOLTAIQUE</v>
          </cell>
          <cell r="D21" t="str">
            <v>13</v>
          </cell>
          <cell r="E21" t="str">
            <v>PV_PHOTOVOLTAIQUE</v>
          </cell>
          <cell r="H21" t="str">
            <v>B4</v>
          </cell>
        </row>
        <row r="22">
          <cell r="D22" t="str">
            <v>14</v>
          </cell>
          <cell r="E22" t="str">
            <v>_</v>
          </cell>
          <cell r="H22" t="str">
            <v>C</v>
          </cell>
        </row>
        <row r="23">
          <cell r="D23" t="str">
            <v>15</v>
          </cell>
          <cell r="E23" t="str">
            <v>_</v>
          </cell>
          <cell r="H23" t="str">
            <v>C1</v>
          </cell>
        </row>
        <row r="24">
          <cell r="D24" t="str">
            <v>16</v>
          </cell>
          <cell r="E24" t="str">
            <v>_</v>
          </cell>
          <cell r="H24" t="str">
            <v>C2</v>
          </cell>
        </row>
        <row r="25">
          <cell r="D25" t="str">
            <v>17</v>
          </cell>
          <cell r="E25" t="str">
            <v>_</v>
          </cell>
          <cell r="H25" t="str">
            <v>C3</v>
          </cell>
          <cell r="N25" t="str">
            <v>AFA</v>
          </cell>
        </row>
        <row r="26">
          <cell r="D26" t="str">
            <v>18</v>
          </cell>
          <cell r="E26" t="str">
            <v>_</v>
          </cell>
          <cell r="H26" t="str">
            <v>C4</v>
          </cell>
          <cell r="N26" t="str">
            <v>ABI</v>
          </cell>
        </row>
        <row r="27">
          <cell r="D27" t="str">
            <v>19</v>
          </cell>
          <cell r="E27" t="str">
            <v>_</v>
          </cell>
          <cell r="H27" t="str">
            <v>D</v>
          </cell>
          <cell r="N27" t="str">
            <v>AIN</v>
          </cell>
        </row>
        <row r="28">
          <cell r="D28" t="str">
            <v>20</v>
          </cell>
          <cell r="E28" t="str">
            <v>_</v>
          </cell>
          <cell r="H28" t="str">
            <v>D1</v>
          </cell>
          <cell r="N28" t="str">
            <v>SPS</v>
          </cell>
        </row>
        <row r="29">
          <cell r="D29" t="str">
            <v>21</v>
          </cell>
          <cell r="E29" t="str">
            <v>_</v>
          </cell>
          <cell r="H29" t="str">
            <v>D2</v>
          </cell>
          <cell r="N29" t="str">
            <v>BC</v>
          </cell>
        </row>
        <row r="30">
          <cell r="D30" t="str">
            <v>22</v>
          </cell>
          <cell r="E30" t="str">
            <v>_</v>
          </cell>
          <cell r="H30" t="str">
            <v>D3</v>
          </cell>
        </row>
        <row r="31">
          <cell r="D31" t="str">
            <v>23</v>
          </cell>
          <cell r="E31" t="str">
            <v>_</v>
          </cell>
          <cell r="H31" t="str">
            <v>D4</v>
          </cell>
        </row>
        <row r="32">
          <cell r="D32" t="str">
            <v>24</v>
          </cell>
          <cell r="E32" t="str">
            <v>_</v>
          </cell>
          <cell r="H32" t="str">
            <v>E</v>
          </cell>
        </row>
        <row r="33">
          <cell r="D33" t="str">
            <v>25</v>
          </cell>
          <cell r="E33" t="str">
            <v>_</v>
          </cell>
          <cell r="H33" t="str">
            <v>E1</v>
          </cell>
        </row>
        <row r="34">
          <cell r="D34" t="str">
            <v>26</v>
          </cell>
          <cell r="E34" t="str">
            <v>_</v>
          </cell>
          <cell r="H34" t="str">
            <v>E2</v>
          </cell>
        </row>
        <row r="35">
          <cell r="D35" t="str">
            <v>27</v>
          </cell>
          <cell r="E35" t="str">
            <v>_</v>
          </cell>
          <cell r="H35" t="str">
            <v>E3</v>
          </cell>
        </row>
        <row r="36">
          <cell r="D36" t="str">
            <v>28</v>
          </cell>
          <cell r="E36" t="str">
            <v>_</v>
          </cell>
          <cell r="H36" t="str">
            <v>E4</v>
          </cell>
        </row>
        <row r="37">
          <cell r="D37" t="str">
            <v>29</v>
          </cell>
          <cell r="E37" t="str">
            <v>_</v>
          </cell>
          <cell r="H37" t="str">
            <v>F</v>
          </cell>
        </row>
        <row r="38">
          <cell r="D38" t="str">
            <v>30</v>
          </cell>
          <cell r="E38" t="str">
            <v>_</v>
          </cell>
          <cell r="H38" t="str">
            <v>F1</v>
          </cell>
        </row>
        <row r="39">
          <cell r="D39" t="str">
            <v>31</v>
          </cell>
          <cell r="E39" t="str">
            <v>_</v>
          </cell>
          <cell r="H39" t="str">
            <v>F2</v>
          </cell>
        </row>
        <row r="40">
          <cell r="D40" t="str">
            <v>32</v>
          </cell>
          <cell r="E40" t="str">
            <v>_</v>
          </cell>
          <cell r="H40" t="str">
            <v>F3</v>
          </cell>
        </row>
        <row r="41">
          <cell r="D41" t="str">
            <v>33</v>
          </cell>
          <cell r="E41" t="str">
            <v>_</v>
          </cell>
          <cell r="H41" t="str">
            <v>F4</v>
          </cell>
        </row>
        <row r="42">
          <cell r="D42" t="str">
            <v>34</v>
          </cell>
          <cell r="E42" t="str">
            <v>_</v>
          </cell>
          <cell r="H42" t="str">
            <v>G</v>
          </cell>
        </row>
        <row r="43">
          <cell r="D43" t="str">
            <v>35</v>
          </cell>
          <cell r="E43" t="str">
            <v>_</v>
          </cell>
          <cell r="H43" t="str">
            <v>G1</v>
          </cell>
        </row>
        <row r="44">
          <cell r="D44" t="str">
            <v>36</v>
          </cell>
          <cell r="E44" t="str">
            <v>_</v>
          </cell>
          <cell r="H44" t="str">
            <v>G2</v>
          </cell>
        </row>
        <row r="45">
          <cell r="D45" t="str">
            <v>37</v>
          </cell>
          <cell r="E45" t="str">
            <v>_</v>
          </cell>
          <cell r="H45" t="str">
            <v>G3</v>
          </cell>
        </row>
        <row r="46">
          <cell r="D46" t="str">
            <v>38</v>
          </cell>
          <cell r="E46" t="str">
            <v>_</v>
          </cell>
          <cell r="H46" t="str">
            <v>G4</v>
          </cell>
          <cell r="N46" t="str">
            <v>ESQ</v>
          </cell>
        </row>
        <row r="47">
          <cell r="D47" t="str">
            <v>39</v>
          </cell>
          <cell r="E47" t="str">
            <v>_</v>
          </cell>
          <cell r="H47" t="str">
            <v>H</v>
          </cell>
          <cell r="N47" t="str">
            <v>FAI</v>
          </cell>
        </row>
        <row r="48">
          <cell r="D48" t="str">
            <v>40</v>
          </cell>
          <cell r="E48" t="str">
            <v>_</v>
          </cell>
          <cell r="H48" t="str">
            <v>H1</v>
          </cell>
          <cell r="N48" t="str">
            <v>APS</v>
          </cell>
        </row>
        <row r="49">
          <cell r="D49" t="str">
            <v>41</v>
          </cell>
          <cell r="E49" t="str">
            <v>_</v>
          </cell>
          <cell r="H49" t="str">
            <v>H2</v>
          </cell>
          <cell r="N49" t="str">
            <v>APD</v>
          </cell>
        </row>
        <row r="50">
          <cell r="D50" t="str">
            <v>42</v>
          </cell>
          <cell r="E50" t="str">
            <v>_</v>
          </cell>
          <cell r="H50" t="str">
            <v>H3</v>
          </cell>
          <cell r="N50" t="str">
            <v>PRO</v>
          </cell>
        </row>
        <row r="51">
          <cell r="D51" t="str">
            <v>43</v>
          </cell>
          <cell r="E51" t="str">
            <v>_</v>
          </cell>
          <cell r="H51" t="str">
            <v>H4</v>
          </cell>
          <cell r="N51" t="str">
            <v>DCE</v>
          </cell>
        </row>
        <row r="52">
          <cell r="D52" t="str">
            <v>44</v>
          </cell>
          <cell r="E52" t="str">
            <v>_</v>
          </cell>
          <cell r="H52" t="str">
            <v>I</v>
          </cell>
          <cell r="N52" t="str">
            <v>ICPE</v>
          </cell>
        </row>
        <row r="53">
          <cell r="D53" t="str">
            <v>45</v>
          </cell>
          <cell r="E53" t="str">
            <v>_</v>
          </cell>
          <cell r="H53" t="str">
            <v>I1</v>
          </cell>
          <cell r="N53" t="str">
            <v>XXX</v>
          </cell>
        </row>
        <row r="54">
          <cell r="D54" t="str">
            <v>46</v>
          </cell>
          <cell r="E54" t="str">
            <v>_</v>
          </cell>
          <cell r="H54" t="str">
            <v>I2</v>
          </cell>
          <cell r="N54" t="str">
            <v>DET</v>
          </cell>
        </row>
        <row r="55">
          <cell r="D55" t="str">
            <v>47</v>
          </cell>
          <cell r="E55" t="str">
            <v>_</v>
          </cell>
          <cell r="H55" t="str">
            <v>I3</v>
          </cell>
          <cell r="N55" t="str">
            <v>AOR</v>
          </cell>
        </row>
        <row r="56">
          <cell r="D56" t="str">
            <v>48</v>
          </cell>
          <cell r="E56" t="str">
            <v>_</v>
          </cell>
          <cell r="H56" t="str">
            <v>I4</v>
          </cell>
        </row>
        <row r="57">
          <cell r="D57" t="str">
            <v>49</v>
          </cell>
          <cell r="E57" t="str">
            <v>_</v>
          </cell>
          <cell r="H57" t="str">
            <v>J</v>
          </cell>
        </row>
        <row r="58">
          <cell r="D58" t="str">
            <v>50</v>
          </cell>
          <cell r="E58" t="str">
            <v>_</v>
          </cell>
          <cell r="H58" t="str">
            <v>J1</v>
          </cell>
        </row>
        <row r="59">
          <cell r="D59" t="str">
            <v>51</v>
          </cell>
          <cell r="E59" t="str">
            <v>_</v>
          </cell>
          <cell r="H59" t="str">
            <v>J2</v>
          </cell>
        </row>
        <row r="60">
          <cell r="D60" t="str">
            <v>52</v>
          </cell>
          <cell r="E60" t="str">
            <v>_</v>
          </cell>
          <cell r="H60" t="str">
            <v>J3</v>
          </cell>
        </row>
        <row r="61">
          <cell r="D61" t="str">
            <v>53</v>
          </cell>
          <cell r="E61" t="str">
            <v>_</v>
          </cell>
          <cell r="H61" t="str">
            <v>J4</v>
          </cell>
        </row>
        <row r="62">
          <cell r="D62" t="str">
            <v>54</v>
          </cell>
          <cell r="E62" t="str">
            <v>_</v>
          </cell>
        </row>
        <row r="63">
          <cell r="D63" t="str">
            <v>55</v>
          </cell>
          <cell r="E63" t="str">
            <v>_</v>
          </cell>
        </row>
        <row r="69">
          <cell r="B69" t="str">
            <v>BP</v>
          </cell>
        </row>
        <row r="70">
          <cell r="B70" t="str">
            <v>FS</v>
          </cell>
        </row>
        <row r="71">
          <cell r="B71" t="str">
            <v>FT</v>
          </cell>
        </row>
        <row r="72">
          <cell r="B72" t="str">
            <v>LI</v>
          </cell>
        </row>
        <row r="73">
          <cell r="B73" t="str">
            <v>NO</v>
          </cell>
        </row>
        <row r="74">
          <cell r="B74" t="str">
            <v>NT</v>
          </cell>
        </row>
        <row r="75">
          <cell r="B75" t="str">
            <v>NC</v>
          </cell>
        </row>
        <row r="76">
          <cell r="B76" t="str">
            <v>NS</v>
          </cell>
        </row>
        <row r="77">
          <cell r="B77" t="str">
            <v>PL</v>
          </cell>
        </row>
        <row r="78">
          <cell r="B78" t="str">
            <v>CAL</v>
          </cell>
        </row>
        <row r="79">
          <cell r="B79" t="str">
            <v>PN</v>
          </cell>
        </row>
        <row r="80">
          <cell r="B80" t="str">
            <v>PR</v>
          </cell>
        </row>
        <row r="81">
          <cell r="B81" t="str">
            <v>RA</v>
          </cell>
        </row>
        <row r="82">
          <cell r="B82" t="str">
            <v>SG</v>
          </cell>
        </row>
        <row r="83">
          <cell r="B83" t="str">
            <v>SP</v>
          </cell>
        </row>
        <row r="84">
          <cell r="B84" t="str">
            <v>SC</v>
          </cell>
        </row>
        <row r="85">
          <cell r="B85" t="str">
            <v>TA</v>
          </cell>
        </row>
        <row r="86">
          <cell r="B86" t="str">
            <v>ME</v>
          </cell>
        </row>
        <row r="87">
          <cell r="B87" t="str">
            <v>FQ</v>
          </cell>
        </row>
        <row r="88">
          <cell r="B88" t="str">
            <v>CU</v>
          </cell>
        </row>
        <row r="89">
          <cell r="B89" t="str">
            <v>FA</v>
          </cell>
        </row>
      </sheetData>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dG"/>
      <sheetName val="Approbation"/>
      <sheetName val="TAB-STR"/>
      <sheetName val="Formules"/>
    </sheetNames>
    <sheetDataSet>
      <sheetData sheetId="0"/>
      <sheetData sheetId="1"/>
      <sheetData sheetId="2"/>
      <sheetData sheetId="3">
        <row r="6">
          <cell r="D6">
            <v>6324</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contact@ateliertequi.fr" TargetMode="External"/><Relationship Id="rId1" Type="http://schemas.openxmlformats.org/officeDocument/2006/relationships/hyperlink" Target="mailto:berim.nantes@berim.fr"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7F55F4-978E-4F49-A391-4E6EB9B26DBA}">
  <sheetPr>
    <pageSetUpPr fitToPage="1"/>
  </sheetPr>
  <dimension ref="A1:I31"/>
  <sheetViews>
    <sheetView tabSelected="1" view="pageBreakPreview" zoomScaleNormal="100" zoomScaleSheetLayoutView="100" workbookViewId="0">
      <selection activeCell="K10" sqref="K10"/>
    </sheetView>
  </sheetViews>
  <sheetFormatPr baseColWidth="10" defaultRowHeight="15" x14ac:dyDescent="0.25"/>
  <cols>
    <col min="1" max="16384" width="11.42578125" style="30"/>
  </cols>
  <sheetData>
    <row r="1" spans="1:9" ht="18" x14ac:dyDescent="0.25">
      <c r="A1" s="28"/>
      <c r="B1" s="29"/>
      <c r="C1" s="29"/>
      <c r="D1" s="29"/>
      <c r="E1" s="29"/>
      <c r="F1" s="29"/>
      <c r="G1" s="29"/>
    </row>
    <row r="2" spans="1:9" ht="18" x14ac:dyDescent="0.25">
      <c r="A2" s="152" t="s">
        <v>353</v>
      </c>
      <c r="B2" s="152"/>
      <c r="C2" s="152"/>
      <c r="D2" s="152"/>
      <c r="E2" s="152"/>
      <c r="F2" s="152"/>
      <c r="G2" s="152"/>
    </row>
    <row r="3" spans="1:9" ht="18" x14ac:dyDescent="0.25">
      <c r="A3" s="31"/>
      <c r="B3" s="29"/>
      <c r="C3" s="29"/>
      <c r="D3" s="29"/>
      <c r="E3" s="29"/>
      <c r="F3" s="29"/>
      <c r="G3" s="29"/>
    </row>
    <row r="4" spans="1:9" ht="63" customHeight="1" x14ac:dyDescent="0.25">
      <c r="A4" s="153" t="s">
        <v>354</v>
      </c>
      <c r="B4" s="153"/>
      <c r="C4" s="153"/>
      <c r="D4" s="153"/>
      <c r="E4" s="153"/>
      <c r="F4" s="153"/>
      <c r="G4" s="153"/>
      <c r="I4" s="32"/>
    </row>
    <row r="5" spans="1:9" ht="18" x14ac:dyDescent="0.25">
      <c r="A5" s="152"/>
      <c r="B5" s="152"/>
      <c r="C5" s="152"/>
      <c r="D5" s="152"/>
      <c r="E5" s="152"/>
      <c r="F5" s="152"/>
      <c r="G5" s="152"/>
    </row>
    <row r="6" spans="1:9" ht="18" x14ac:dyDescent="0.25">
      <c r="A6" s="152" t="s">
        <v>355</v>
      </c>
      <c r="B6" s="152"/>
      <c r="C6" s="152"/>
      <c r="D6" s="152"/>
      <c r="E6" s="152"/>
      <c r="F6" s="152"/>
      <c r="G6" s="152"/>
    </row>
    <row r="7" spans="1:9" ht="18" x14ac:dyDescent="0.25">
      <c r="A7" s="31"/>
      <c r="B7" s="29"/>
      <c r="C7" s="29"/>
      <c r="D7" s="29"/>
      <c r="E7" s="29"/>
      <c r="F7" s="29"/>
      <c r="G7" s="29"/>
    </row>
    <row r="8" spans="1:9" ht="18" x14ac:dyDescent="0.25">
      <c r="A8" s="154" t="s">
        <v>356</v>
      </c>
      <c r="B8" s="154"/>
      <c r="C8" s="154"/>
      <c r="D8" s="154"/>
      <c r="E8" s="154"/>
      <c r="F8" s="154"/>
      <c r="G8" s="154"/>
    </row>
    <row r="9" spans="1:9" ht="18" x14ac:dyDescent="0.25">
      <c r="A9" s="31"/>
      <c r="B9" s="29"/>
      <c r="C9" s="29"/>
      <c r="D9" s="29"/>
      <c r="E9" s="29"/>
      <c r="F9" s="29"/>
      <c r="G9" s="29"/>
    </row>
    <row r="10" spans="1:9" ht="34.5" customHeight="1" x14ac:dyDescent="0.25">
      <c r="A10" s="155" t="s">
        <v>374</v>
      </c>
      <c r="B10" s="156"/>
      <c r="C10" s="156"/>
      <c r="D10" s="156"/>
      <c r="E10" s="156"/>
      <c r="F10" s="156"/>
      <c r="G10" s="157"/>
    </row>
    <row r="11" spans="1:9" x14ac:dyDescent="0.25">
      <c r="A11" s="33"/>
      <c r="B11" s="34"/>
      <c r="C11" s="34"/>
      <c r="D11" s="34"/>
      <c r="E11" s="34"/>
      <c r="F11" s="34"/>
      <c r="G11" s="34"/>
    </row>
    <row r="12" spans="1:9" x14ac:dyDescent="0.25">
      <c r="A12" s="158" t="s">
        <v>357</v>
      </c>
      <c r="B12" s="158"/>
      <c r="C12" s="158"/>
      <c r="D12" s="158"/>
      <c r="E12" s="158"/>
      <c r="F12" s="158"/>
      <c r="G12" s="158"/>
    </row>
    <row r="13" spans="1:9" x14ac:dyDescent="0.25">
      <c r="A13" s="35"/>
      <c r="B13" s="34"/>
      <c r="C13" s="34"/>
      <c r="D13" s="34"/>
      <c r="E13" s="34"/>
      <c r="F13" s="34"/>
      <c r="G13" s="34"/>
      <c r="H13" s="34"/>
    </row>
    <row r="14" spans="1:9" ht="60.75" customHeight="1" x14ac:dyDescent="0.25">
      <c r="A14" s="159" t="s">
        <v>358</v>
      </c>
      <c r="B14" s="160"/>
      <c r="C14" s="160"/>
      <c r="D14" s="160"/>
      <c r="E14" s="160"/>
      <c r="F14" s="160"/>
      <c r="G14" s="160"/>
      <c r="H14" s="34"/>
    </row>
    <row r="15" spans="1:9" ht="20.100000000000001" customHeight="1" x14ac:dyDescent="0.25">
      <c r="A15" s="37"/>
      <c r="B15" s="34"/>
      <c r="C15" s="34"/>
      <c r="D15" s="34"/>
      <c r="E15" s="34"/>
      <c r="F15" s="34"/>
      <c r="G15" s="34"/>
      <c r="H15" s="34"/>
    </row>
    <row r="16" spans="1:9" ht="20.100000000000001" customHeight="1" x14ac:dyDescent="0.25">
      <c r="A16" s="151"/>
      <c r="B16" s="151"/>
      <c r="C16" s="151"/>
      <c r="D16" s="151"/>
      <c r="E16" s="151"/>
      <c r="F16" s="151"/>
      <c r="G16" s="151"/>
      <c r="H16" s="34"/>
    </row>
    <row r="17" spans="1:8" ht="20.100000000000001" customHeight="1" x14ac:dyDescent="0.25">
      <c r="A17" s="34"/>
      <c r="B17" s="38"/>
      <c r="C17" s="151"/>
      <c r="D17" s="151"/>
      <c r="E17" s="151"/>
      <c r="F17" s="38"/>
      <c r="G17" s="38"/>
      <c r="H17" s="34"/>
    </row>
    <row r="18" spans="1:8" ht="20.100000000000001" customHeight="1" x14ac:dyDescent="0.25">
      <c r="A18" s="34"/>
      <c r="B18" s="39"/>
      <c r="C18" s="151"/>
      <c r="D18" s="151"/>
      <c r="E18" s="151"/>
      <c r="F18" s="39"/>
      <c r="G18" s="39"/>
      <c r="H18" s="34"/>
    </row>
    <row r="19" spans="1:8" ht="20.100000000000001" customHeight="1" x14ac:dyDescent="0.25">
      <c r="A19" s="34"/>
      <c r="B19" s="40"/>
      <c r="C19" s="151"/>
      <c r="D19" s="151"/>
      <c r="E19" s="151"/>
      <c r="F19" s="40"/>
      <c r="G19" s="40"/>
      <c r="H19" s="34"/>
    </row>
    <row r="20" spans="1:8" ht="20.100000000000001" customHeight="1" x14ac:dyDescent="0.25">
      <c r="A20" s="41"/>
      <c r="B20" s="34"/>
      <c r="C20" s="34"/>
      <c r="D20" s="34"/>
      <c r="E20" s="36"/>
      <c r="F20" s="34"/>
      <c r="G20" s="34"/>
      <c r="H20" s="34"/>
    </row>
    <row r="21" spans="1:8" x14ac:dyDescent="0.25">
      <c r="A21" s="161" t="s">
        <v>359</v>
      </c>
      <c r="B21" s="162"/>
      <c r="C21" s="163"/>
      <c r="D21" s="39"/>
      <c r="E21" s="161" t="s">
        <v>360</v>
      </c>
      <c r="F21" s="162"/>
      <c r="G21" s="163"/>
      <c r="H21" s="34"/>
    </row>
    <row r="22" spans="1:8" x14ac:dyDescent="0.25">
      <c r="A22" s="164" t="s">
        <v>378</v>
      </c>
      <c r="B22" s="165"/>
      <c r="C22" s="166"/>
      <c r="D22" s="40"/>
      <c r="E22" s="164" t="s">
        <v>361</v>
      </c>
      <c r="F22" s="165"/>
      <c r="G22" s="166"/>
      <c r="H22" s="34"/>
    </row>
    <row r="23" spans="1:8" x14ac:dyDescent="0.25">
      <c r="A23" s="167" t="s">
        <v>362</v>
      </c>
      <c r="B23" s="159"/>
      <c r="C23" s="168"/>
      <c r="D23" s="42"/>
      <c r="E23" s="167" t="s">
        <v>363</v>
      </c>
      <c r="F23" s="159"/>
      <c r="G23" s="168"/>
      <c r="H23" s="34"/>
    </row>
    <row r="24" spans="1:8" x14ac:dyDescent="0.25">
      <c r="A24" s="167" t="s">
        <v>364</v>
      </c>
      <c r="B24" s="159"/>
      <c r="C24" s="168"/>
      <c r="D24" s="42"/>
      <c r="E24" s="167" t="s">
        <v>365</v>
      </c>
      <c r="F24" s="159"/>
      <c r="G24" s="168"/>
      <c r="H24" s="34"/>
    </row>
    <row r="25" spans="1:8" x14ac:dyDescent="0.25">
      <c r="A25" s="167" t="s">
        <v>366</v>
      </c>
      <c r="B25" s="159"/>
      <c r="C25" s="168"/>
      <c r="D25" s="43"/>
      <c r="E25" s="167" t="s">
        <v>367</v>
      </c>
      <c r="F25" s="159"/>
      <c r="G25" s="168"/>
    </row>
    <row r="26" spans="1:8" x14ac:dyDescent="0.25">
      <c r="A26" s="172" t="s">
        <v>368</v>
      </c>
      <c r="B26" s="173"/>
      <c r="C26" s="174"/>
      <c r="D26" s="34"/>
      <c r="E26" s="172" t="s">
        <v>369</v>
      </c>
      <c r="F26" s="175"/>
      <c r="G26" s="176"/>
    </row>
    <row r="27" spans="1:8" x14ac:dyDescent="0.25">
      <c r="A27" s="169">
        <v>45566</v>
      </c>
      <c r="B27" s="169"/>
      <c r="C27" s="169"/>
      <c r="D27" s="169"/>
      <c r="E27" s="169"/>
      <c r="F27" s="169"/>
      <c r="G27" s="169"/>
    </row>
    <row r="28" spans="1:8" x14ac:dyDescent="0.25">
      <c r="A28" s="44"/>
      <c r="B28" s="44"/>
      <c r="C28" s="34"/>
      <c r="D28" s="34"/>
      <c r="E28" s="34"/>
      <c r="F28" s="34"/>
      <c r="G28" s="34"/>
    </row>
    <row r="29" spans="1:8" x14ac:dyDescent="0.25">
      <c r="A29" s="170"/>
      <c r="B29" s="170"/>
      <c r="C29" s="170"/>
      <c r="D29" s="170"/>
      <c r="E29" s="170"/>
      <c r="F29" s="170"/>
      <c r="G29" s="170"/>
    </row>
    <row r="30" spans="1:8" x14ac:dyDescent="0.25">
      <c r="A30" s="45"/>
      <c r="B30" s="45"/>
      <c r="C30" s="34"/>
      <c r="D30" s="34"/>
      <c r="E30" s="34"/>
      <c r="F30" s="34"/>
      <c r="G30" s="34"/>
    </row>
    <row r="31" spans="1:8" x14ac:dyDescent="0.25">
      <c r="A31" s="171"/>
      <c r="B31" s="171"/>
      <c r="C31" s="34"/>
      <c r="D31" s="34"/>
      <c r="E31" s="34"/>
      <c r="F31" s="34"/>
      <c r="G31" s="34"/>
    </row>
  </sheetData>
  <mergeCells count="27">
    <mergeCell ref="A27:G27"/>
    <mergeCell ref="A29:G29"/>
    <mergeCell ref="A31:B31"/>
    <mergeCell ref="A24:C24"/>
    <mergeCell ref="E24:G24"/>
    <mergeCell ref="A25:C25"/>
    <mergeCell ref="E25:G25"/>
    <mergeCell ref="A26:C26"/>
    <mergeCell ref="E26:G26"/>
    <mergeCell ref="A21:C21"/>
    <mergeCell ref="E21:G21"/>
    <mergeCell ref="A22:C22"/>
    <mergeCell ref="E22:G22"/>
    <mergeCell ref="A23:C23"/>
    <mergeCell ref="E23:G23"/>
    <mergeCell ref="C19:E19"/>
    <mergeCell ref="A2:G2"/>
    <mergeCell ref="A4:G4"/>
    <mergeCell ref="A5:G5"/>
    <mergeCell ref="A6:G6"/>
    <mergeCell ref="A8:G8"/>
    <mergeCell ref="A10:G10"/>
    <mergeCell ref="A12:G12"/>
    <mergeCell ref="A14:G14"/>
    <mergeCell ref="A16:G16"/>
    <mergeCell ref="C17:E17"/>
    <mergeCell ref="C18:E18"/>
  </mergeCells>
  <hyperlinks>
    <hyperlink ref="E26" r:id="rId1" xr:uid="{2E3E7784-B141-4748-8522-C8099B68334F}"/>
    <hyperlink ref="A26" r:id="rId2" xr:uid="{E3BCA9B2-628E-4448-B69A-435F481F67E0}"/>
  </hyperlinks>
  <printOptions horizontalCentered="1" verticalCentered="1"/>
  <pageMargins left="0.70866141732283472" right="0.70866141732283472" top="0.74803149606299213" bottom="0.74803149606299213" header="0.31496062992125984" footer="0.31496062992125984"/>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A5BDD-9B63-42C9-9C97-1695B54340A0}">
  <sheetPr>
    <pageSetUpPr fitToPage="1"/>
  </sheetPr>
  <dimension ref="A1:J525"/>
  <sheetViews>
    <sheetView view="pageBreakPreview" topLeftCell="A490" zoomScale="80" zoomScaleNormal="100" zoomScaleSheetLayoutView="80" workbookViewId="0">
      <selection activeCell="J9" sqref="J9"/>
    </sheetView>
  </sheetViews>
  <sheetFormatPr baseColWidth="10" defaultRowHeight="12.75" x14ac:dyDescent="0.2"/>
  <cols>
    <col min="1" max="1" width="7.7109375" style="6" bestFit="1" customWidth="1"/>
    <col min="2" max="2" width="67.7109375" customWidth="1"/>
    <col min="3" max="3" width="10.28515625" customWidth="1"/>
    <col min="4" max="4" width="11.42578125" customWidth="1"/>
    <col min="5" max="5" width="12.42578125" customWidth="1"/>
    <col min="6" max="6" width="13.42578125" customWidth="1"/>
  </cols>
  <sheetData>
    <row r="1" spans="1:6" ht="24" customHeight="1" x14ac:dyDescent="0.2">
      <c r="A1" s="180" t="s">
        <v>344</v>
      </c>
      <c r="B1" s="181"/>
      <c r="C1" s="9"/>
      <c r="D1" s="10"/>
      <c r="E1" s="11"/>
      <c r="F1" s="12"/>
    </row>
    <row r="2" spans="1:6" ht="12.75" customHeight="1" x14ac:dyDescent="0.2">
      <c r="A2" s="182"/>
      <c r="B2" s="183"/>
      <c r="C2" s="13"/>
      <c r="D2" s="14" t="s">
        <v>345</v>
      </c>
      <c r="E2" s="15"/>
      <c r="F2" s="16"/>
    </row>
    <row r="3" spans="1:6" ht="12.75" customHeight="1" thickBot="1" x14ac:dyDescent="0.25">
      <c r="A3" s="184"/>
      <c r="B3" s="185"/>
      <c r="C3" s="13"/>
      <c r="D3" s="17"/>
      <c r="E3" s="18"/>
      <c r="F3" s="19"/>
    </row>
    <row r="4" spans="1:6" ht="70.349999999999994" customHeight="1" thickBot="1" x14ac:dyDescent="0.25">
      <c r="A4" s="177" t="s">
        <v>346</v>
      </c>
      <c r="B4" s="178"/>
      <c r="C4" s="178"/>
      <c r="D4" s="178"/>
      <c r="E4" s="178"/>
      <c r="F4" s="179"/>
    </row>
    <row r="5" spans="1:6" ht="24.6" customHeight="1" thickBot="1" x14ac:dyDescent="0.25">
      <c r="A5" s="195" t="str">
        <f>PDG!A10</f>
        <v>Lot n°12 - PLOMERIE</v>
      </c>
      <c r="B5" s="23"/>
      <c r="C5" s="24"/>
      <c r="D5" s="20"/>
      <c r="E5" s="21"/>
      <c r="F5" s="22"/>
    </row>
    <row r="6" spans="1:6" ht="30" customHeight="1" thickBot="1" x14ac:dyDescent="0.25">
      <c r="A6" s="25" t="s">
        <v>347</v>
      </c>
      <c r="B6" s="25" t="s">
        <v>348</v>
      </c>
      <c r="C6" s="25" t="s">
        <v>349</v>
      </c>
      <c r="D6" s="26" t="s">
        <v>350</v>
      </c>
      <c r="E6" s="27" t="s">
        <v>351</v>
      </c>
      <c r="F6" s="27" t="s">
        <v>352</v>
      </c>
    </row>
    <row r="7" spans="1:6" ht="12.75" customHeight="1" x14ac:dyDescent="0.2">
      <c r="A7" s="46">
        <v>2</v>
      </c>
      <c r="B7" s="47" t="s">
        <v>108</v>
      </c>
      <c r="C7" s="47"/>
      <c r="D7" s="48"/>
      <c r="E7" s="49"/>
      <c r="F7" s="50"/>
    </row>
    <row r="8" spans="1:6" x14ac:dyDescent="0.2">
      <c r="A8" s="71"/>
      <c r="B8" s="144" t="s">
        <v>109</v>
      </c>
      <c r="C8" s="114" t="s">
        <v>42</v>
      </c>
      <c r="D8" s="115"/>
      <c r="E8" s="116"/>
      <c r="F8" s="82">
        <f>D8*E8</f>
        <v>0</v>
      </c>
    </row>
    <row r="9" spans="1:6" x14ac:dyDescent="0.2">
      <c r="A9" s="72"/>
      <c r="B9" s="145" t="str">
        <f>CONCATENATE("TOTAL HT ",B7)</f>
        <v>TOTAL HT DEPOSE AVANT TRAVAUX</v>
      </c>
      <c r="C9" s="128"/>
      <c r="D9" s="129"/>
      <c r="E9" s="130"/>
      <c r="F9" s="83">
        <f>F8</f>
        <v>0</v>
      </c>
    </row>
    <row r="10" spans="1:6" x14ac:dyDescent="0.2">
      <c r="A10" s="52">
        <v>3</v>
      </c>
      <c r="B10" s="47" t="s">
        <v>110</v>
      </c>
      <c r="C10" s="54"/>
      <c r="D10" s="56"/>
      <c r="E10" s="57"/>
      <c r="F10" s="58"/>
    </row>
    <row r="11" spans="1:6" x14ac:dyDescent="0.2">
      <c r="A11" s="71" t="s">
        <v>67</v>
      </c>
      <c r="B11" s="112" t="s">
        <v>111</v>
      </c>
      <c r="C11" s="146"/>
      <c r="D11" s="147"/>
      <c r="E11" s="148"/>
      <c r="F11" s="84"/>
    </row>
    <row r="12" spans="1:6" x14ac:dyDescent="0.2">
      <c r="A12" s="73"/>
      <c r="B12" s="133" t="s">
        <v>113</v>
      </c>
      <c r="C12" s="103" t="s">
        <v>2</v>
      </c>
      <c r="D12" s="99"/>
      <c r="E12" s="93">
        <v>0</v>
      </c>
      <c r="F12" s="85">
        <f>D12*E12</f>
        <v>0</v>
      </c>
    </row>
    <row r="13" spans="1:6" x14ac:dyDescent="0.2">
      <c r="A13" s="73"/>
      <c r="B13" s="133" t="s">
        <v>112</v>
      </c>
      <c r="C13" s="103" t="s">
        <v>2</v>
      </c>
      <c r="D13" s="99"/>
      <c r="E13" s="93">
        <v>0</v>
      </c>
      <c r="F13" s="85">
        <f>D13*E13</f>
        <v>0</v>
      </c>
    </row>
    <row r="14" spans="1:6" x14ac:dyDescent="0.2">
      <c r="A14" s="73"/>
      <c r="B14" s="120" t="str">
        <f>CONCATENATE("TOTAL HT POSTE ",A11)</f>
        <v>TOTAL HT POSTE 3.1</v>
      </c>
      <c r="C14" s="103"/>
      <c r="D14" s="99"/>
      <c r="E14" s="93"/>
      <c r="F14" s="86">
        <f>SUM(F12:F13)</f>
        <v>0</v>
      </c>
    </row>
    <row r="15" spans="1:6" x14ac:dyDescent="0.2">
      <c r="A15" s="73" t="s">
        <v>69</v>
      </c>
      <c r="B15" s="112" t="s">
        <v>114</v>
      </c>
      <c r="C15" s="127"/>
      <c r="D15" s="100"/>
      <c r="E15" s="92"/>
      <c r="F15" s="84"/>
    </row>
    <row r="16" spans="1:6" x14ac:dyDescent="0.2">
      <c r="A16" s="73" t="s">
        <v>70</v>
      </c>
      <c r="B16" s="112" t="s">
        <v>115</v>
      </c>
      <c r="C16" s="103"/>
      <c r="D16" s="99"/>
      <c r="E16" s="93"/>
      <c r="F16" s="85"/>
    </row>
    <row r="17" spans="1:6" x14ac:dyDescent="0.2">
      <c r="A17" s="73"/>
      <c r="B17" s="133" t="s">
        <v>116</v>
      </c>
      <c r="C17" s="103"/>
      <c r="D17" s="99"/>
      <c r="E17" s="93"/>
      <c r="F17" s="85"/>
    </row>
    <row r="18" spans="1:6" x14ac:dyDescent="0.2">
      <c r="A18" s="73"/>
      <c r="B18" s="133" t="s">
        <v>46</v>
      </c>
      <c r="C18" s="103"/>
      <c r="D18" s="99"/>
      <c r="E18" s="93"/>
      <c r="F18" s="85"/>
    </row>
    <row r="19" spans="1:6" x14ac:dyDescent="0.2">
      <c r="A19" s="73"/>
      <c r="B19" s="124" t="s">
        <v>47</v>
      </c>
      <c r="C19" s="103" t="s">
        <v>0</v>
      </c>
      <c r="D19" s="99"/>
      <c r="E19" s="93">
        <v>0</v>
      </c>
      <c r="F19" s="85">
        <f t="shared" ref="F19:F27" si="0">D19*E19</f>
        <v>0</v>
      </c>
    </row>
    <row r="20" spans="1:6" x14ac:dyDescent="0.2">
      <c r="A20" s="73"/>
      <c r="B20" s="124" t="s">
        <v>43</v>
      </c>
      <c r="C20" s="103" t="s">
        <v>0</v>
      </c>
      <c r="D20" s="99"/>
      <c r="E20" s="93">
        <v>0</v>
      </c>
      <c r="F20" s="85">
        <f t="shared" si="0"/>
        <v>0</v>
      </c>
    </row>
    <row r="21" spans="1:6" x14ac:dyDescent="0.2">
      <c r="A21" s="73"/>
      <c r="B21" s="124" t="s">
        <v>48</v>
      </c>
      <c r="C21" s="103" t="s">
        <v>0</v>
      </c>
      <c r="D21" s="99"/>
      <c r="E21" s="93">
        <v>0</v>
      </c>
      <c r="F21" s="85">
        <f t="shared" si="0"/>
        <v>0</v>
      </c>
    </row>
    <row r="22" spans="1:6" x14ac:dyDescent="0.2">
      <c r="A22" s="73"/>
      <c r="B22" s="124" t="s">
        <v>49</v>
      </c>
      <c r="C22" s="103" t="s">
        <v>0</v>
      </c>
      <c r="D22" s="99"/>
      <c r="E22" s="93">
        <v>0</v>
      </c>
      <c r="F22" s="85">
        <f t="shared" si="0"/>
        <v>0</v>
      </c>
    </row>
    <row r="23" spans="1:6" x14ac:dyDescent="0.2">
      <c r="A23" s="73"/>
      <c r="B23" s="124" t="s">
        <v>50</v>
      </c>
      <c r="C23" s="103" t="s">
        <v>0</v>
      </c>
      <c r="D23" s="99"/>
      <c r="E23" s="93">
        <v>0</v>
      </c>
      <c r="F23" s="85">
        <f t="shared" si="0"/>
        <v>0</v>
      </c>
    </row>
    <row r="24" spans="1:6" x14ac:dyDescent="0.2">
      <c r="A24" s="73"/>
      <c r="B24" s="124" t="s">
        <v>51</v>
      </c>
      <c r="C24" s="103" t="s">
        <v>0</v>
      </c>
      <c r="D24" s="99"/>
      <c r="E24" s="93">
        <v>0</v>
      </c>
      <c r="F24" s="85">
        <f t="shared" si="0"/>
        <v>0</v>
      </c>
    </row>
    <row r="25" spans="1:6" x14ac:dyDescent="0.2">
      <c r="A25" s="73"/>
      <c r="B25" s="124" t="s">
        <v>52</v>
      </c>
      <c r="C25" s="103" t="s">
        <v>0</v>
      </c>
      <c r="D25" s="99"/>
      <c r="E25" s="93">
        <v>0</v>
      </c>
      <c r="F25" s="85">
        <f t="shared" si="0"/>
        <v>0</v>
      </c>
    </row>
    <row r="26" spans="1:6" x14ac:dyDescent="0.2">
      <c r="A26" s="73"/>
      <c r="B26" s="124" t="s">
        <v>53</v>
      </c>
      <c r="C26" s="103" t="s">
        <v>0</v>
      </c>
      <c r="D26" s="99"/>
      <c r="E26" s="93">
        <v>0</v>
      </c>
      <c r="F26" s="85">
        <f t="shared" si="0"/>
        <v>0</v>
      </c>
    </row>
    <row r="27" spans="1:6" x14ac:dyDescent="0.2">
      <c r="A27" s="73"/>
      <c r="B27" s="124" t="s">
        <v>54</v>
      </c>
      <c r="C27" s="103" t="s">
        <v>0</v>
      </c>
      <c r="D27" s="99"/>
      <c r="E27" s="93">
        <v>0</v>
      </c>
      <c r="F27" s="85">
        <f t="shared" si="0"/>
        <v>0</v>
      </c>
    </row>
    <row r="28" spans="1:6" x14ac:dyDescent="0.2">
      <c r="A28" s="73" t="s">
        <v>71</v>
      </c>
      <c r="B28" s="112" t="s">
        <v>117</v>
      </c>
      <c r="C28" s="103"/>
      <c r="D28" s="99"/>
      <c r="E28" s="93"/>
      <c r="F28" s="85"/>
    </row>
    <row r="29" spans="1:6" x14ac:dyDescent="0.2">
      <c r="A29" s="73"/>
      <c r="B29" s="133" t="s">
        <v>118</v>
      </c>
      <c r="C29" s="103" t="s">
        <v>42</v>
      </c>
      <c r="D29" s="99"/>
      <c r="E29" s="93">
        <v>0</v>
      </c>
      <c r="F29" s="85">
        <f>D29*E29</f>
        <v>0</v>
      </c>
    </row>
    <row r="30" spans="1:6" x14ac:dyDescent="0.2">
      <c r="A30" s="73"/>
      <c r="B30" s="120" t="str">
        <f>CONCATENATE("TOTAL HT POSTE ",A15)</f>
        <v>TOTAL HT POSTE 3.2</v>
      </c>
      <c r="C30" s="103"/>
      <c r="D30" s="99"/>
      <c r="E30" s="93"/>
      <c r="F30" s="86">
        <f>SUM(F19:F29)</f>
        <v>0</v>
      </c>
    </row>
    <row r="31" spans="1:6" x14ac:dyDescent="0.2">
      <c r="A31" s="73" t="s">
        <v>72</v>
      </c>
      <c r="B31" s="112" t="s">
        <v>119</v>
      </c>
      <c r="C31" s="103"/>
      <c r="D31" s="99"/>
      <c r="E31" s="93"/>
      <c r="F31" s="85"/>
    </row>
    <row r="32" spans="1:6" x14ac:dyDescent="0.2">
      <c r="A32" s="73" t="s">
        <v>73</v>
      </c>
      <c r="B32" s="112" t="s">
        <v>115</v>
      </c>
      <c r="C32" s="103"/>
      <c r="D32" s="99"/>
      <c r="E32" s="93"/>
      <c r="F32" s="85"/>
    </row>
    <row r="33" spans="1:6" x14ac:dyDescent="0.2">
      <c r="A33" s="73"/>
      <c r="B33" s="133" t="s">
        <v>122</v>
      </c>
      <c r="C33" s="103"/>
      <c r="D33" s="99"/>
      <c r="E33" s="93"/>
      <c r="F33" s="85"/>
    </row>
    <row r="34" spans="1:6" x14ac:dyDescent="0.2">
      <c r="A34" s="73"/>
      <c r="B34" s="124" t="s">
        <v>47</v>
      </c>
      <c r="C34" s="103" t="s">
        <v>0</v>
      </c>
      <c r="D34" s="99"/>
      <c r="E34" s="93">
        <v>0</v>
      </c>
      <c r="F34" s="85">
        <f>D34*E34</f>
        <v>0</v>
      </c>
    </row>
    <row r="35" spans="1:6" x14ac:dyDescent="0.2">
      <c r="A35" s="73"/>
      <c r="B35" s="124" t="s">
        <v>51</v>
      </c>
      <c r="C35" s="103" t="s">
        <v>0</v>
      </c>
      <c r="D35" s="99"/>
      <c r="E35" s="93">
        <v>0</v>
      </c>
      <c r="F35" s="85">
        <f>D35*E35</f>
        <v>0</v>
      </c>
    </row>
    <row r="36" spans="1:6" x14ac:dyDescent="0.2">
      <c r="A36" s="73"/>
      <c r="B36" s="124" t="s">
        <v>50</v>
      </c>
      <c r="C36" s="103" t="s">
        <v>0</v>
      </c>
      <c r="D36" s="99"/>
      <c r="E36" s="93">
        <v>0</v>
      </c>
      <c r="F36" s="85">
        <f>D36*E36</f>
        <v>0</v>
      </c>
    </row>
    <row r="37" spans="1:6" x14ac:dyDescent="0.2">
      <c r="A37" s="73"/>
      <c r="B37" s="133" t="s">
        <v>120</v>
      </c>
      <c r="C37" s="103"/>
      <c r="D37" s="99"/>
      <c r="E37" s="93"/>
      <c r="F37" s="85"/>
    </row>
    <row r="38" spans="1:6" x14ac:dyDescent="0.2">
      <c r="A38" s="73"/>
      <c r="B38" s="124" t="s">
        <v>47</v>
      </c>
      <c r="C38" s="103" t="s">
        <v>0</v>
      </c>
      <c r="D38" s="99"/>
      <c r="E38" s="93">
        <v>0</v>
      </c>
      <c r="F38" s="85">
        <f>D38*E38</f>
        <v>0</v>
      </c>
    </row>
    <row r="39" spans="1:6" x14ac:dyDescent="0.2">
      <c r="A39" s="73"/>
      <c r="B39" s="124" t="s">
        <v>51</v>
      </c>
      <c r="C39" s="103" t="s">
        <v>0</v>
      </c>
      <c r="D39" s="99"/>
      <c r="E39" s="93">
        <v>0</v>
      </c>
      <c r="F39" s="85">
        <f>D39*E39</f>
        <v>0</v>
      </c>
    </row>
    <row r="40" spans="1:6" x14ac:dyDescent="0.2">
      <c r="A40" s="73"/>
      <c r="B40" s="124" t="s">
        <v>50</v>
      </c>
      <c r="C40" s="103" t="s">
        <v>0</v>
      </c>
      <c r="D40" s="99"/>
      <c r="E40" s="93">
        <v>0</v>
      </c>
      <c r="F40" s="85">
        <f>D40*E40</f>
        <v>0</v>
      </c>
    </row>
    <row r="41" spans="1:6" x14ac:dyDescent="0.2">
      <c r="A41" s="73"/>
      <c r="B41" s="133" t="s">
        <v>55</v>
      </c>
      <c r="C41" s="103"/>
      <c r="D41" s="99"/>
      <c r="E41" s="93"/>
      <c r="F41" s="85"/>
    </row>
    <row r="42" spans="1:6" x14ac:dyDescent="0.2">
      <c r="A42" s="73"/>
      <c r="B42" s="124" t="s">
        <v>47</v>
      </c>
      <c r="C42" s="103" t="s">
        <v>0</v>
      </c>
      <c r="D42" s="99"/>
      <c r="E42" s="93">
        <v>0</v>
      </c>
      <c r="F42" s="85">
        <f>D42*E42</f>
        <v>0</v>
      </c>
    </row>
    <row r="43" spans="1:6" x14ac:dyDescent="0.2">
      <c r="A43" s="73"/>
      <c r="B43" s="124" t="s">
        <v>51</v>
      </c>
      <c r="C43" s="103" t="s">
        <v>0</v>
      </c>
      <c r="D43" s="99"/>
      <c r="E43" s="93">
        <v>0</v>
      </c>
      <c r="F43" s="85">
        <f>D43*E43</f>
        <v>0</v>
      </c>
    </row>
    <row r="44" spans="1:6" x14ac:dyDescent="0.2">
      <c r="A44" s="73"/>
      <c r="B44" s="124" t="s">
        <v>81</v>
      </c>
      <c r="C44" s="103" t="s">
        <v>0</v>
      </c>
      <c r="D44" s="99"/>
      <c r="E44" s="93">
        <v>0</v>
      </c>
      <c r="F44" s="85">
        <f>D44*E44</f>
        <v>0</v>
      </c>
    </row>
    <row r="45" spans="1:6" x14ac:dyDescent="0.2">
      <c r="A45" s="73"/>
      <c r="B45" s="133" t="s">
        <v>58</v>
      </c>
      <c r="C45" s="103"/>
      <c r="D45" s="99"/>
      <c r="E45" s="93"/>
      <c r="F45" s="85"/>
    </row>
    <row r="46" spans="1:6" x14ac:dyDescent="0.2">
      <c r="A46" s="73"/>
      <c r="B46" s="124" t="s">
        <v>47</v>
      </c>
      <c r="C46" s="103" t="s">
        <v>0</v>
      </c>
      <c r="D46" s="99"/>
      <c r="E46" s="93">
        <v>0</v>
      </c>
      <c r="F46" s="85">
        <f>D46*E46</f>
        <v>0</v>
      </c>
    </row>
    <row r="47" spans="1:6" x14ac:dyDescent="0.2">
      <c r="A47" s="73"/>
      <c r="B47" s="124" t="s">
        <v>51</v>
      </c>
      <c r="C47" s="103" t="s">
        <v>0</v>
      </c>
      <c r="D47" s="99"/>
      <c r="E47" s="93">
        <v>0</v>
      </c>
      <c r="F47" s="85">
        <f>D47*E47</f>
        <v>0</v>
      </c>
    </row>
    <row r="48" spans="1:6" x14ac:dyDescent="0.2">
      <c r="A48" s="73"/>
      <c r="B48" s="124" t="s">
        <v>50</v>
      </c>
      <c r="C48" s="103" t="s">
        <v>0</v>
      </c>
      <c r="D48" s="99"/>
      <c r="E48" s="93">
        <v>0</v>
      </c>
      <c r="F48" s="85">
        <f>D48*E48</f>
        <v>0</v>
      </c>
    </row>
    <row r="49" spans="1:6" x14ac:dyDescent="0.2">
      <c r="A49" s="73" t="s">
        <v>74</v>
      </c>
      <c r="B49" s="112" t="s">
        <v>117</v>
      </c>
      <c r="C49" s="103"/>
      <c r="D49" s="99"/>
      <c r="E49" s="93"/>
      <c r="F49" s="85"/>
    </row>
    <row r="50" spans="1:6" x14ac:dyDescent="0.2">
      <c r="A50" s="73"/>
      <c r="B50" s="133" t="s">
        <v>121</v>
      </c>
      <c r="C50" s="103" t="s">
        <v>2</v>
      </c>
      <c r="D50" s="99"/>
      <c r="E50" s="93">
        <v>0</v>
      </c>
      <c r="F50" s="85">
        <f>D50*E50</f>
        <v>0</v>
      </c>
    </row>
    <row r="51" spans="1:6" x14ac:dyDescent="0.2">
      <c r="A51" s="73"/>
      <c r="B51" s="133" t="s">
        <v>123</v>
      </c>
      <c r="C51" s="103"/>
      <c r="D51" s="99"/>
      <c r="E51" s="93"/>
      <c r="F51" s="85"/>
    </row>
    <row r="52" spans="1:6" x14ac:dyDescent="0.2">
      <c r="A52" s="73"/>
      <c r="B52" s="124" t="s">
        <v>47</v>
      </c>
      <c r="C52" s="103" t="s">
        <v>0</v>
      </c>
      <c r="D52" s="99"/>
      <c r="E52" s="93">
        <v>0</v>
      </c>
      <c r="F52" s="85">
        <f>D52*E52</f>
        <v>0</v>
      </c>
    </row>
    <row r="53" spans="1:6" x14ac:dyDescent="0.2">
      <c r="A53" s="73"/>
      <c r="B53" s="124" t="s">
        <v>51</v>
      </c>
      <c r="C53" s="103" t="s">
        <v>0</v>
      </c>
      <c r="D53" s="99"/>
      <c r="E53" s="93">
        <v>0</v>
      </c>
      <c r="F53" s="85">
        <f>D53*E53</f>
        <v>0</v>
      </c>
    </row>
    <row r="54" spans="1:6" x14ac:dyDescent="0.2">
      <c r="A54" s="73"/>
      <c r="B54" s="124" t="s">
        <v>50</v>
      </c>
      <c r="C54" s="103" t="s">
        <v>0</v>
      </c>
      <c r="D54" s="99"/>
      <c r="E54" s="93">
        <v>0</v>
      </c>
      <c r="F54" s="85">
        <f>D54*E54</f>
        <v>0</v>
      </c>
    </row>
    <row r="55" spans="1:6" x14ac:dyDescent="0.2">
      <c r="A55" s="73"/>
      <c r="B55" s="120" t="str">
        <f>CONCATENATE("TOTAL HT POSTE ",A31)</f>
        <v>TOTAL HT POSTE 3.3</v>
      </c>
      <c r="C55" s="103"/>
      <c r="D55" s="99"/>
      <c r="E55" s="93"/>
      <c r="F55" s="86">
        <f>SUM(F34:F54)</f>
        <v>0</v>
      </c>
    </row>
    <row r="56" spans="1:6" x14ac:dyDescent="0.2">
      <c r="A56" s="73" t="s">
        <v>124</v>
      </c>
      <c r="B56" s="112" t="s">
        <v>76</v>
      </c>
      <c r="C56" s="103"/>
      <c r="D56" s="99"/>
      <c r="E56" s="93"/>
      <c r="F56" s="85"/>
    </row>
    <row r="57" spans="1:6" x14ac:dyDescent="0.2">
      <c r="A57" s="73" t="s">
        <v>126</v>
      </c>
      <c r="B57" s="112" t="s">
        <v>125</v>
      </c>
      <c r="C57" s="103"/>
      <c r="D57" s="99"/>
      <c r="E57" s="91"/>
      <c r="F57" s="82"/>
    </row>
    <row r="58" spans="1:6" x14ac:dyDescent="0.2">
      <c r="A58" s="73"/>
      <c r="B58" s="133" t="s">
        <v>85</v>
      </c>
      <c r="C58" s="103"/>
      <c r="D58" s="99"/>
      <c r="E58" s="91"/>
      <c r="F58" s="82"/>
    </row>
    <row r="59" spans="1:6" x14ac:dyDescent="0.2">
      <c r="A59" s="73"/>
      <c r="B59" s="124" t="s">
        <v>25</v>
      </c>
      <c r="C59" s="103" t="s">
        <v>1</v>
      </c>
      <c r="D59" s="99"/>
      <c r="E59" s="93">
        <v>0</v>
      </c>
      <c r="F59" s="82">
        <f t="shared" ref="F59:F64" si="1">D59*E59</f>
        <v>0</v>
      </c>
    </row>
    <row r="60" spans="1:6" x14ac:dyDescent="0.2">
      <c r="A60" s="73"/>
      <c r="B60" s="124" t="s">
        <v>26</v>
      </c>
      <c r="C60" s="103" t="s">
        <v>1</v>
      </c>
      <c r="D60" s="99"/>
      <c r="E60" s="93">
        <v>0</v>
      </c>
      <c r="F60" s="82">
        <f t="shared" si="1"/>
        <v>0</v>
      </c>
    </row>
    <row r="61" spans="1:6" x14ac:dyDescent="0.2">
      <c r="A61" s="73"/>
      <c r="B61" s="124" t="s">
        <v>27</v>
      </c>
      <c r="C61" s="103" t="s">
        <v>1</v>
      </c>
      <c r="D61" s="99"/>
      <c r="E61" s="93">
        <v>0</v>
      </c>
      <c r="F61" s="82">
        <f t="shared" si="1"/>
        <v>0</v>
      </c>
    </row>
    <row r="62" spans="1:6" x14ac:dyDescent="0.2">
      <c r="A62" s="73"/>
      <c r="B62" s="124" t="s">
        <v>28</v>
      </c>
      <c r="C62" s="103" t="s">
        <v>1</v>
      </c>
      <c r="D62" s="99"/>
      <c r="E62" s="93">
        <v>0</v>
      </c>
      <c r="F62" s="82">
        <f t="shared" si="1"/>
        <v>0</v>
      </c>
    </row>
    <row r="63" spans="1:6" x14ac:dyDescent="0.2">
      <c r="A63" s="73"/>
      <c r="B63" s="124" t="s">
        <v>29</v>
      </c>
      <c r="C63" s="103" t="s">
        <v>1</v>
      </c>
      <c r="D63" s="99"/>
      <c r="E63" s="93">
        <v>0</v>
      </c>
      <c r="F63" s="82">
        <f t="shared" si="1"/>
        <v>0</v>
      </c>
    </row>
    <row r="64" spans="1:6" x14ac:dyDescent="0.2">
      <c r="A64" s="73"/>
      <c r="B64" s="124" t="s">
        <v>30</v>
      </c>
      <c r="C64" s="103" t="s">
        <v>1</v>
      </c>
      <c r="D64" s="99"/>
      <c r="E64" s="93">
        <v>0</v>
      </c>
      <c r="F64" s="82">
        <f t="shared" si="1"/>
        <v>0</v>
      </c>
    </row>
    <row r="65" spans="1:6" x14ac:dyDescent="0.2">
      <c r="A65" s="73"/>
      <c r="B65" s="124" t="s">
        <v>31</v>
      </c>
      <c r="C65" s="103" t="s">
        <v>1</v>
      </c>
      <c r="D65" s="99"/>
      <c r="E65" s="93">
        <v>0</v>
      </c>
      <c r="F65" s="82">
        <f>D65*E65</f>
        <v>0</v>
      </c>
    </row>
    <row r="66" spans="1:6" x14ac:dyDescent="0.2">
      <c r="A66" s="73"/>
      <c r="B66" s="124" t="s">
        <v>32</v>
      </c>
      <c r="C66" s="103" t="s">
        <v>1</v>
      </c>
      <c r="D66" s="99"/>
      <c r="E66" s="93">
        <v>0</v>
      </c>
      <c r="F66" s="82">
        <f>D66*E66</f>
        <v>0</v>
      </c>
    </row>
    <row r="67" spans="1:6" x14ac:dyDescent="0.2">
      <c r="A67" s="73"/>
      <c r="B67" s="135" t="s">
        <v>137</v>
      </c>
      <c r="C67" s="103"/>
      <c r="D67" s="99"/>
      <c r="E67" s="91"/>
      <c r="F67" s="82"/>
    </row>
    <row r="68" spans="1:6" x14ac:dyDescent="0.2">
      <c r="A68" s="73"/>
      <c r="B68" s="124" t="s">
        <v>11</v>
      </c>
      <c r="C68" s="103" t="s">
        <v>0</v>
      </c>
      <c r="D68" s="99"/>
      <c r="E68" s="93">
        <v>0</v>
      </c>
      <c r="F68" s="82">
        <f>D68*E68</f>
        <v>0</v>
      </c>
    </row>
    <row r="69" spans="1:6" x14ac:dyDescent="0.2">
      <c r="A69" s="73"/>
      <c r="B69" s="124" t="s">
        <v>12</v>
      </c>
      <c r="C69" s="103" t="s">
        <v>0</v>
      </c>
      <c r="D69" s="99"/>
      <c r="E69" s="93">
        <v>0</v>
      </c>
      <c r="F69" s="82">
        <f>D69*E69</f>
        <v>0</v>
      </c>
    </row>
    <row r="70" spans="1:6" x14ac:dyDescent="0.2">
      <c r="A70" s="73"/>
      <c r="B70" s="124" t="s">
        <v>29</v>
      </c>
      <c r="C70" s="103" t="s">
        <v>0</v>
      </c>
      <c r="D70" s="99"/>
      <c r="E70" s="93">
        <v>0</v>
      </c>
      <c r="F70" s="82">
        <f t="shared" ref="F70:F71" si="2">D70*E70</f>
        <v>0</v>
      </c>
    </row>
    <row r="71" spans="1:6" x14ac:dyDescent="0.2">
      <c r="A71" s="73"/>
      <c r="B71" s="124" t="s">
        <v>30</v>
      </c>
      <c r="C71" s="103" t="s">
        <v>0</v>
      </c>
      <c r="D71" s="99"/>
      <c r="E71" s="93">
        <v>0</v>
      </c>
      <c r="F71" s="82">
        <f t="shared" si="2"/>
        <v>0</v>
      </c>
    </row>
    <row r="72" spans="1:6" x14ac:dyDescent="0.2">
      <c r="A72" s="73"/>
      <c r="B72" s="124" t="s">
        <v>31</v>
      </c>
      <c r="C72" s="103" t="s">
        <v>0</v>
      </c>
      <c r="D72" s="99"/>
      <c r="E72" s="93">
        <v>0</v>
      </c>
      <c r="F72" s="82">
        <f>D72*E72</f>
        <v>0</v>
      </c>
    </row>
    <row r="73" spans="1:6" x14ac:dyDescent="0.2">
      <c r="A73" s="73"/>
      <c r="B73" s="124" t="s">
        <v>32</v>
      </c>
      <c r="C73" s="103" t="s">
        <v>0</v>
      </c>
      <c r="D73" s="99"/>
      <c r="E73" s="93">
        <v>0</v>
      </c>
      <c r="F73" s="82">
        <f>D73*E73</f>
        <v>0</v>
      </c>
    </row>
    <row r="74" spans="1:6" x14ac:dyDescent="0.2">
      <c r="A74" s="73"/>
      <c r="B74" s="135" t="s">
        <v>33</v>
      </c>
      <c r="C74" s="103"/>
      <c r="D74" s="99"/>
      <c r="E74" s="91"/>
      <c r="F74" s="82"/>
    </row>
    <row r="75" spans="1:6" x14ac:dyDescent="0.2">
      <c r="A75" s="73"/>
      <c r="B75" s="124" t="s">
        <v>11</v>
      </c>
      <c r="C75" s="103" t="s">
        <v>0</v>
      </c>
      <c r="D75" s="99"/>
      <c r="E75" s="93">
        <v>0</v>
      </c>
      <c r="F75" s="82">
        <f>D75*E75</f>
        <v>0</v>
      </c>
    </row>
    <row r="76" spans="1:6" x14ac:dyDescent="0.2">
      <c r="A76" s="73"/>
      <c r="B76" s="124" t="s">
        <v>12</v>
      </c>
      <c r="C76" s="103" t="s">
        <v>0</v>
      </c>
      <c r="D76" s="99"/>
      <c r="E76" s="93">
        <v>0</v>
      </c>
      <c r="F76" s="82">
        <f>D76*E76</f>
        <v>0</v>
      </c>
    </row>
    <row r="77" spans="1:6" x14ac:dyDescent="0.2">
      <c r="A77" s="73"/>
      <c r="B77" s="135" t="s">
        <v>34</v>
      </c>
      <c r="C77" s="103"/>
      <c r="D77" s="99"/>
      <c r="E77" s="91"/>
      <c r="F77" s="82"/>
    </row>
    <row r="78" spans="1:6" x14ac:dyDescent="0.2">
      <c r="A78" s="73"/>
      <c r="B78" s="124" t="s">
        <v>11</v>
      </c>
      <c r="C78" s="103" t="s">
        <v>0</v>
      </c>
      <c r="D78" s="99"/>
      <c r="E78" s="93">
        <v>0</v>
      </c>
      <c r="F78" s="82">
        <f>D78*E78</f>
        <v>0</v>
      </c>
    </row>
    <row r="79" spans="1:6" x14ac:dyDescent="0.2">
      <c r="A79" s="73"/>
      <c r="B79" s="124" t="s">
        <v>12</v>
      </c>
      <c r="C79" s="103" t="s">
        <v>0</v>
      </c>
      <c r="D79" s="99"/>
      <c r="E79" s="93">
        <v>0</v>
      </c>
      <c r="F79" s="82">
        <f>D79*E79</f>
        <v>0</v>
      </c>
    </row>
    <row r="80" spans="1:6" x14ac:dyDescent="0.2">
      <c r="A80" s="73"/>
      <c r="B80" s="133" t="s">
        <v>16</v>
      </c>
      <c r="C80" s="103"/>
      <c r="D80" s="99"/>
      <c r="E80" s="91"/>
      <c r="F80" s="82"/>
    </row>
    <row r="81" spans="1:6" x14ac:dyDescent="0.2">
      <c r="A81" s="73"/>
      <c r="B81" s="124" t="s">
        <v>14</v>
      </c>
      <c r="C81" s="103" t="s">
        <v>1</v>
      </c>
      <c r="D81" s="99"/>
      <c r="E81" s="93">
        <v>0</v>
      </c>
      <c r="F81" s="82">
        <f>D81*E81</f>
        <v>0</v>
      </c>
    </row>
    <row r="82" spans="1:6" x14ac:dyDescent="0.2">
      <c r="A82" s="73"/>
      <c r="B82" s="124" t="s">
        <v>15</v>
      </c>
      <c r="C82" s="103" t="s">
        <v>1</v>
      </c>
      <c r="D82" s="99"/>
      <c r="E82" s="93">
        <v>0</v>
      </c>
      <c r="F82" s="82">
        <f>D82*E82</f>
        <v>0</v>
      </c>
    </row>
    <row r="83" spans="1:6" x14ac:dyDescent="0.2">
      <c r="A83" s="73" t="s">
        <v>128</v>
      </c>
      <c r="B83" s="112" t="s">
        <v>127</v>
      </c>
      <c r="C83" s="103"/>
      <c r="D83" s="99"/>
      <c r="E83" s="91"/>
      <c r="F83" s="82"/>
    </row>
    <row r="84" spans="1:6" x14ac:dyDescent="0.2">
      <c r="A84" s="73"/>
      <c r="B84" s="133" t="s">
        <v>129</v>
      </c>
      <c r="C84" s="103" t="s">
        <v>1</v>
      </c>
      <c r="D84" s="99"/>
      <c r="E84" s="93">
        <v>0</v>
      </c>
      <c r="F84" s="82">
        <f>D84*E84</f>
        <v>0</v>
      </c>
    </row>
    <row r="85" spans="1:6" x14ac:dyDescent="0.2">
      <c r="A85" s="73"/>
      <c r="B85" s="133" t="s">
        <v>130</v>
      </c>
      <c r="C85" s="103" t="s">
        <v>1</v>
      </c>
      <c r="D85" s="99"/>
      <c r="E85" s="93">
        <v>0</v>
      </c>
      <c r="F85" s="82">
        <f>D85*E85</f>
        <v>0</v>
      </c>
    </row>
    <row r="86" spans="1:6" ht="25.5" x14ac:dyDescent="0.2">
      <c r="A86" s="73"/>
      <c r="B86" s="134" t="s">
        <v>133</v>
      </c>
      <c r="C86" s="103" t="s">
        <v>1</v>
      </c>
      <c r="D86" s="99"/>
      <c r="E86" s="93">
        <v>0</v>
      </c>
      <c r="F86" s="82">
        <f>D86*E86</f>
        <v>0</v>
      </c>
    </row>
    <row r="87" spans="1:6" x14ac:dyDescent="0.2">
      <c r="A87" s="73" t="s">
        <v>132</v>
      </c>
      <c r="B87" s="112" t="s">
        <v>131</v>
      </c>
      <c r="C87" s="103"/>
      <c r="D87" s="99"/>
      <c r="E87" s="91"/>
      <c r="F87" s="82"/>
    </row>
    <row r="88" spans="1:6" x14ac:dyDescent="0.2">
      <c r="A88" s="73"/>
      <c r="B88" s="142" t="s">
        <v>63</v>
      </c>
      <c r="C88" s="103" t="s">
        <v>1</v>
      </c>
      <c r="D88" s="101"/>
      <c r="E88" s="93">
        <v>0</v>
      </c>
      <c r="F88" s="85">
        <f t="shared" ref="F88" si="3">D88*E88</f>
        <v>0</v>
      </c>
    </row>
    <row r="89" spans="1:6" x14ac:dyDescent="0.2">
      <c r="A89" s="73" t="s">
        <v>135</v>
      </c>
      <c r="B89" s="112" t="s">
        <v>134</v>
      </c>
      <c r="C89" s="103"/>
      <c r="D89" s="99"/>
      <c r="E89" s="93"/>
      <c r="F89" s="85"/>
    </row>
    <row r="90" spans="1:6" x14ac:dyDescent="0.2">
      <c r="A90" s="73"/>
      <c r="B90" s="142" t="s">
        <v>136</v>
      </c>
      <c r="C90" s="103"/>
      <c r="D90" s="101"/>
      <c r="E90" s="93"/>
      <c r="F90" s="85"/>
    </row>
    <row r="91" spans="1:6" x14ac:dyDescent="0.2">
      <c r="A91" s="73"/>
      <c r="B91" s="143" t="s">
        <v>66</v>
      </c>
      <c r="C91" s="103" t="s">
        <v>1</v>
      </c>
      <c r="D91" s="101"/>
      <c r="E91" s="93">
        <v>0</v>
      </c>
      <c r="F91" s="85">
        <f t="shared" ref="F91:F95" si="4">D91*E91</f>
        <v>0</v>
      </c>
    </row>
    <row r="92" spans="1:6" x14ac:dyDescent="0.2">
      <c r="A92" s="73"/>
      <c r="B92" s="143" t="s">
        <v>65</v>
      </c>
      <c r="C92" s="103" t="s">
        <v>1</v>
      </c>
      <c r="D92" s="101"/>
      <c r="E92" s="93">
        <v>0</v>
      </c>
      <c r="F92" s="85">
        <f t="shared" si="4"/>
        <v>0</v>
      </c>
    </row>
    <row r="93" spans="1:6" x14ac:dyDescent="0.2">
      <c r="A93" s="73"/>
      <c r="B93" s="143" t="s">
        <v>64</v>
      </c>
      <c r="C93" s="103" t="s">
        <v>1</v>
      </c>
      <c r="D93" s="101"/>
      <c r="E93" s="93">
        <v>0</v>
      </c>
      <c r="F93" s="85">
        <f t="shared" si="4"/>
        <v>0</v>
      </c>
    </row>
    <row r="94" spans="1:6" x14ac:dyDescent="0.2">
      <c r="A94" s="73"/>
      <c r="B94" s="143" t="s">
        <v>13</v>
      </c>
      <c r="C94" s="103" t="s">
        <v>1</v>
      </c>
      <c r="D94" s="101"/>
      <c r="E94" s="93">
        <v>0</v>
      </c>
      <c r="F94" s="85">
        <f t="shared" si="4"/>
        <v>0</v>
      </c>
    </row>
    <row r="95" spans="1:6" x14ac:dyDescent="0.2">
      <c r="A95" s="73"/>
      <c r="B95" s="143" t="s">
        <v>6</v>
      </c>
      <c r="C95" s="103" t="s">
        <v>1</v>
      </c>
      <c r="D95" s="101"/>
      <c r="E95" s="93">
        <v>0</v>
      </c>
      <c r="F95" s="85">
        <f t="shared" si="4"/>
        <v>0</v>
      </c>
    </row>
    <row r="96" spans="1:6" x14ac:dyDescent="0.2">
      <c r="A96" s="73"/>
      <c r="B96" s="120" t="str">
        <f>CONCATENATE("TOTAL HT POSTE ",A56)</f>
        <v>TOTAL HT POSTE 3.4</v>
      </c>
      <c r="C96" s="103"/>
      <c r="D96" s="99"/>
      <c r="E96" s="93"/>
      <c r="F96" s="86">
        <f>SUM(F59:F95)</f>
        <v>0</v>
      </c>
    </row>
    <row r="97" spans="1:6" x14ac:dyDescent="0.2">
      <c r="A97" s="73" t="s">
        <v>139</v>
      </c>
      <c r="B97" s="112" t="s">
        <v>138</v>
      </c>
      <c r="C97" s="103"/>
      <c r="D97" s="99"/>
      <c r="E97" s="91"/>
      <c r="F97" s="82"/>
    </row>
    <row r="98" spans="1:6" x14ac:dyDescent="0.2">
      <c r="A98" s="73" t="s">
        <v>141</v>
      </c>
      <c r="B98" s="112" t="s">
        <v>140</v>
      </c>
      <c r="C98" s="103"/>
      <c r="D98" s="99"/>
      <c r="E98" s="91"/>
      <c r="F98" s="82"/>
    </row>
    <row r="99" spans="1:6" ht="25.5" x14ac:dyDescent="0.2">
      <c r="A99" s="73"/>
      <c r="B99" s="134" t="s">
        <v>142</v>
      </c>
      <c r="C99" s="103" t="s">
        <v>0</v>
      </c>
      <c r="D99" s="99"/>
      <c r="E99" s="93">
        <v>0</v>
      </c>
      <c r="F99" s="82">
        <f>D99*E99</f>
        <v>0</v>
      </c>
    </row>
    <row r="100" spans="1:6" x14ac:dyDescent="0.2">
      <c r="A100" s="73" t="s">
        <v>144</v>
      </c>
      <c r="B100" s="112" t="s">
        <v>143</v>
      </c>
      <c r="C100" s="103"/>
      <c r="D100" s="99"/>
      <c r="E100" s="91"/>
      <c r="F100" s="82"/>
    </row>
    <row r="101" spans="1:6" ht="25.5" x14ac:dyDescent="0.2">
      <c r="A101" s="73"/>
      <c r="B101" s="134" t="s">
        <v>145</v>
      </c>
      <c r="C101" s="103" t="s">
        <v>0</v>
      </c>
      <c r="D101" s="99"/>
      <c r="E101" s="93">
        <v>0</v>
      </c>
      <c r="F101" s="82">
        <f>D101*E101</f>
        <v>0</v>
      </c>
    </row>
    <row r="102" spans="1:6" x14ac:dyDescent="0.2">
      <c r="A102" s="73"/>
      <c r="B102" s="122" t="str">
        <f>CONCATENATE("TOTAL HT POSTE ",A97)</f>
        <v>TOTAL HT POSTE 3.5</v>
      </c>
      <c r="C102" s="127"/>
      <c r="D102" s="100"/>
      <c r="E102" s="94"/>
      <c r="F102" s="86">
        <f>SUM(F99:F101)</f>
        <v>0</v>
      </c>
    </row>
    <row r="103" spans="1:6" x14ac:dyDescent="0.2">
      <c r="A103" s="73" t="s">
        <v>146</v>
      </c>
      <c r="B103" s="112" t="s">
        <v>336</v>
      </c>
      <c r="C103" s="103"/>
      <c r="D103" s="99"/>
      <c r="E103" s="93"/>
      <c r="F103" s="85"/>
    </row>
    <row r="104" spans="1:6" x14ac:dyDescent="0.2">
      <c r="A104" s="73" t="s">
        <v>148</v>
      </c>
      <c r="B104" s="112" t="s">
        <v>147</v>
      </c>
      <c r="C104" s="103"/>
      <c r="D104" s="99"/>
      <c r="E104" s="91"/>
      <c r="F104" s="82"/>
    </row>
    <row r="105" spans="1:6" ht="25.5" x14ac:dyDescent="0.2">
      <c r="A105" s="73"/>
      <c r="B105" s="134" t="s">
        <v>149</v>
      </c>
      <c r="C105" s="103" t="s">
        <v>0</v>
      </c>
      <c r="D105" s="99"/>
      <c r="E105" s="93">
        <v>0</v>
      </c>
      <c r="F105" s="85">
        <f>D105*E105</f>
        <v>0</v>
      </c>
    </row>
    <row r="106" spans="1:6" x14ac:dyDescent="0.2">
      <c r="A106" s="73" t="s">
        <v>151</v>
      </c>
      <c r="B106" s="112" t="s">
        <v>150</v>
      </c>
      <c r="C106" s="103"/>
      <c r="D106" s="99"/>
      <c r="E106" s="91"/>
      <c r="F106" s="82"/>
    </row>
    <row r="107" spans="1:6" x14ac:dyDescent="0.2">
      <c r="A107" s="73"/>
      <c r="B107" s="133" t="s">
        <v>85</v>
      </c>
      <c r="C107" s="103"/>
      <c r="D107" s="99"/>
      <c r="E107" s="91"/>
      <c r="F107" s="82"/>
    </row>
    <row r="108" spans="1:6" x14ac:dyDescent="0.2">
      <c r="A108" s="73"/>
      <c r="B108" s="124" t="s">
        <v>25</v>
      </c>
      <c r="C108" s="103" t="s">
        <v>1</v>
      </c>
      <c r="D108" s="99"/>
      <c r="E108" s="93">
        <v>0</v>
      </c>
      <c r="F108" s="82">
        <f t="shared" ref="F108:F111" si="5">D108*E108</f>
        <v>0</v>
      </c>
    </row>
    <row r="109" spans="1:6" x14ac:dyDescent="0.2">
      <c r="A109" s="73"/>
      <c r="B109" s="124" t="s">
        <v>26</v>
      </c>
      <c r="C109" s="103" t="s">
        <v>1</v>
      </c>
      <c r="D109" s="99"/>
      <c r="E109" s="93">
        <v>0</v>
      </c>
      <c r="F109" s="82">
        <f t="shared" si="5"/>
        <v>0</v>
      </c>
    </row>
    <row r="110" spans="1:6" x14ac:dyDescent="0.2">
      <c r="A110" s="73"/>
      <c r="B110" s="124" t="s">
        <v>27</v>
      </c>
      <c r="C110" s="103" t="s">
        <v>1</v>
      </c>
      <c r="D110" s="99"/>
      <c r="E110" s="93">
        <v>0</v>
      </c>
      <c r="F110" s="82">
        <f t="shared" si="5"/>
        <v>0</v>
      </c>
    </row>
    <row r="111" spans="1:6" x14ac:dyDescent="0.2">
      <c r="A111" s="73"/>
      <c r="B111" s="124" t="s">
        <v>28</v>
      </c>
      <c r="C111" s="103" t="s">
        <v>1</v>
      </c>
      <c r="D111" s="99"/>
      <c r="E111" s="93">
        <v>0</v>
      </c>
      <c r="F111" s="82">
        <f t="shared" si="5"/>
        <v>0</v>
      </c>
    </row>
    <row r="112" spans="1:6" x14ac:dyDescent="0.2">
      <c r="A112" s="73"/>
      <c r="B112" s="124" t="s">
        <v>29</v>
      </c>
      <c r="C112" s="103" t="s">
        <v>1</v>
      </c>
      <c r="D112" s="99"/>
      <c r="E112" s="93">
        <v>0</v>
      </c>
      <c r="F112" s="82">
        <f t="shared" ref="F112:F113" si="6">D112*E112</f>
        <v>0</v>
      </c>
    </row>
    <row r="113" spans="1:6" x14ac:dyDescent="0.2">
      <c r="A113" s="73"/>
      <c r="B113" s="124" t="s">
        <v>30</v>
      </c>
      <c r="C113" s="103" t="s">
        <v>1</v>
      </c>
      <c r="D113" s="99"/>
      <c r="E113" s="93">
        <v>0</v>
      </c>
      <c r="F113" s="82">
        <f t="shared" si="6"/>
        <v>0</v>
      </c>
    </row>
    <row r="114" spans="1:6" x14ac:dyDescent="0.2">
      <c r="A114" s="73"/>
      <c r="B114" s="124" t="s">
        <v>31</v>
      </c>
      <c r="C114" s="103" t="s">
        <v>1</v>
      </c>
      <c r="D114" s="99"/>
      <c r="E114" s="93">
        <v>0</v>
      </c>
      <c r="F114" s="82">
        <f>D114*E114</f>
        <v>0</v>
      </c>
    </row>
    <row r="115" spans="1:6" x14ac:dyDescent="0.2">
      <c r="A115" s="73"/>
      <c r="B115" s="124" t="s">
        <v>32</v>
      </c>
      <c r="C115" s="103" t="s">
        <v>1</v>
      </c>
      <c r="D115" s="99"/>
      <c r="E115" s="93">
        <v>0</v>
      </c>
      <c r="F115" s="82">
        <f>D115*E115</f>
        <v>0</v>
      </c>
    </row>
    <row r="116" spans="1:6" x14ac:dyDescent="0.2">
      <c r="A116" s="73"/>
      <c r="B116" s="135" t="s">
        <v>33</v>
      </c>
      <c r="C116" s="103"/>
      <c r="D116" s="99"/>
      <c r="E116" s="91"/>
      <c r="F116" s="82"/>
    </row>
    <row r="117" spans="1:6" x14ac:dyDescent="0.2">
      <c r="A117" s="73"/>
      <c r="B117" s="124" t="s">
        <v>11</v>
      </c>
      <c r="C117" s="103" t="s">
        <v>0</v>
      </c>
      <c r="D117" s="99"/>
      <c r="E117" s="93">
        <v>0</v>
      </c>
      <c r="F117" s="82">
        <f>D117*E117</f>
        <v>0</v>
      </c>
    </row>
    <row r="118" spans="1:6" x14ac:dyDescent="0.2">
      <c r="A118" s="73"/>
      <c r="B118" s="124" t="s">
        <v>12</v>
      </c>
      <c r="C118" s="103" t="s">
        <v>0</v>
      </c>
      <c r="D118" s="99"/>
      <c r="E118" s="93">
        <v>0</v>
      </c>
      <c r="F118" s="82">
        <f>D118*E118</f>
        <v>0</v>
      </c>
    </row>
    <row r="119" spans="1:6" x14ac:dyDescent="0.2">
      <c r="A119" s="73"/>
      <c r="B119" s="135" t="s">
        <v>34</v>
      </c>
      <c r="C119" s="103"/>
      <c r="D119" s="99"/>
      <c r="E119" s="91"/>
      <c r="F119" s="82"/>
    </row>
    <row r="120" spans="1:6" x14ac:dyDescent="0.2">
      <c r="A120" s="73"/>
      <c r="B120" s="124" t="s">
        <v>11</v>
      </c>
      <c r="C120" s="103" t="s">
        <v>0</v>
      </c>
      <c r="D120" s="99"/>
      <c r="E120" s="93">
        <v>0</v>
      </c>
      <c r="F120" s="82">
        <f>D120*E120</f>
        <v>0</v>
      </c>
    </row>
    <row r="121" spans="1:6" x14ac:dyDescent="0.2">
      <c r="A121" s="73"/>
      <c r="B121" s="124" t="s">
        <v>12</v>
      </c>
      <c r="C121" s="103" t="s">
        <v>0</v>
      </c>
      <c r="D121" s="99"/>
      <c r="E121" s="93">
        <v>0</v>
      </c>
      <c r="F121" s="82">
        <f>D121*E121</f>
        <v>0</v>
      </c>
    </row>
    <row r="122" spans="1:6" x14ac:dyDescent="0.2">
      <c r="A122" s="73"/>
      <c r="B122" s="133" t="s">
        <v>16</v>
      </c>
      <c r="C122" s="103"/>
      <c r="D122" s="99"/>
      <c r="E122" s="91"/>
      <c r="F122" s="82"/>
    </row>
    <row r="123" spans="1:6" x14ac:dyDescent="0.2">
      <c r="A123" s="73"/>
      <c r="B123" s="124" t="s">
        <v>14</v>
      </c>
      <c r="C123" s="103" t="s">
        <v>1</v>
      </c>
      <c r="D123" s="99"/>
      <c r="E123" s="93">
        <v>0</v>
      </c>
      <c r="F123" s="82">
        <f>D123*E123</f>
        <v>0</v>
      </c>
    </row>
    <row r="124" spans="1:6" x14ac:dyDescent="0.2">
      <c r="A124" s="73"/>
      <c r="B124" s="124" t="s">
        <v>15</v>
      </c>
      <c r="C124" s="103" t="s">
        <v>1</v>
      </c>
      <c r="D124" s="99"/>
      <c r="E124" s="93">
        <v>0</v>
      </c>
      <c r="F124" s="82">
        <f>D124*E124</f>
        <v>0</v>
      </c>
    </row>
    <row r="125" spans="1:6" x14ac:dyDescent="0.2">
      <c r="A125" s="73" t="s">
        <v>153</v>
      </c>
      <c r="B125" s="112" t="s">
        <v>152</v>
      </c>
      <c r="C125" s="103"/>
      <c r="D125" s="99"/>
      <c r="E125" s="91"/>
      <c r="F125" s="82"/>
    </row>
    <row r="126" spans="1:6" x14ac:dyDescent="0.2">
      <c r="A126" s="73"/>
      <c r="B126" s="133" t="s">
        <v>129</v>
      </c>
      <c r="C126" s="103" t="s">
        <v>1</v>
      </c>
      <c r="D126" s="99"/>
      <c r="E126" s="93">
        <v>0</v>
      </c>
      <c r="F126" s="82">
        <f>D126*E126</f>
        <v>0</v>
      </c>
    </row>
    <row r="127" spans="1:6" x14ac:dyDescent="0.2">
      <c r="A127" s="73"/>
      <c r="B127" s="133" t="s">
        <v>130</v>
      </c>
      <c r="C127" s="103" t="s">
        <v>1</v>
      </c>
      <c r="D127" s="99"/>
      <c r="E127" s="93">
        <v>0</v>
      </c>
      <c r="F127" s="82">
        <f>D127*E127</f>
        <v>0</v>
      </c>
    </row>
    <row r="128" spans="1:6" x14ac:dyDescent="0.2">
      <c r="A128" s="73"/>
      <c r="B128" s="142" t="s">
        <v>63</v>
      </c>
      <c r="C128" s="103" t="s">
        <v>1</v>
      </c>
      <c r="D128" s="101"/>
      <c r="E128" s="93">
        <v>0</v>
      </c>
      <c r="F128" s="85">
        <f t="shared" ref="F128" si="7">D128*E128</f>
        <v>0</v>
      </c>
    </row>
    <row r="129" spans="1:6" ht="25.5" x14ac:dyDescent="0.2">
      <c r="A129" s="73"/>
      <c r="B129" s="134" t="s">
        <v>133</v>
      </c>
      <c r="C129" s="103" t="s">
        <v>1</v>
      </c>
      <c r="D129" s="99"/>
      <c r="E129" s="93">
        <v>0</v>
      </c>
      <c r="F129" s="82">
        <f>D129*E129</f>
        <v>0</v>
      </c>
    </row>
    <row r="130" spans="1:6" x14ac:dyDescent="0.2">
      <c r="A130" s="73"/>
      <c r="B130" s="122" t="str">
        <f>CONCATENATE("TOTAL HT POSTE ",A103)</f>
        <v>TOTAL HT POSTE 3.6</v>
      </c>
      <c r="C130" s="127"/>
      <c r="D130" s="100"/>
      <c r="E130" s="94"/>
      <c r="F130" s="87">
        <f>SUM(F105:F129)</f>
        <v>0</v>
      </c>
    </row>
    <row r="131" spans="1:6" x14ac:dyDescent="0.2">
      <c r="A131" s="73" t="s">
        <v>337</v>
      </c>
      <c r="B131" s="112" t="s">
        <v>338</v>
      </c>
      <c r="C131" s="103"/>
      <c r="D131" s="99"/>
      <c r="E131" s="93"/>
      <c r="F131" s="85"/>
    </row>
    <row r="132" spans="1:6" x14ac:dyDescent="0.2">
      <c r="A132" s="73" t="s">
        <v>339</v>
      </c>
      <c r="B132" s="112" t="s">
        <v>150</v>
      </c>
      <c r="C132" s="103"/>
      <c r="D132" s="99"/>
      <c r="E132" s="91"/>
      <c r="F132" s="82"/>
    </row>
    <row r="133" spans="1:6" x14ac:dyDescent="0.2">
      <c r="A133" s="73"/>
      <c r="B133" s="133" t="s">
        <v>85</v>
      </c>
      <c r="C133" s="103"/>
      <c r="D133" s="99"/>
      <c r="E133" s="91"/>
      <c r="F133" s="82"/>
    </row>
    <row r="134" spans="1:6" x14ac:dyDescent="0.2">
      <c r="A134" s="73"/>
      <c r="B134" s="124" t="s">
        <v>25</v>
      </c>
      <c r="C134" s="103" t="s">
        <v>1</v>
      </c>
      <c r="D134" s="99"/>
      <c r="E134" s="93">
        <v>0</v>
      </c>
      <c r="F134" s="82">
        <f t="shared" ref="F134:F139" si="8">D134*E134</f>
        <v>0</v>
      </c>
    </row>
    <row r="135" spans="1:6" x14ac:dyDescent="0.2">
      <c r="A135" s="73"/>
      <c r="B135" s="124" t="s">
        <v>26</v>
      </c>
      <c r="C135" s="103" t="s">
        <v>1</v>
      </c>
      <c r="D135" s="99"/>
      <c r="E135" s="93">
        <v>0</v>
      </c>
      <c r="F135" s="82">
        <f t="shared" si="8"/>
        <v>0</v>
      </c>
    </row>
    <row r="136" spans="1:6" x14ac:dyDescent="0.2">
      <c r="A136" s="73"/>
      <c r="B136" s="124" t="s">
        <v>27</v>
      </c>
      <c r="C136" s="103" t="s">
        <v>1</v>
      </c>
      <c r="D136" s="99"/>
      <c r="E136" s="93">
        <v>0</v>
      </c>
      <c r="F136" s="82">
        <f t="shared" si="8"/>
        <v>0</v>
      </c>
    </row>
    <row r="137" spans="1:6" x14ac:dyDescent="0.2">
      <c r="A137" s="73"/>
      <c r="B137" s="124" t="s">
        <v>28</v>
      </c>
      <c r="C137" s="103" t="s">
        <v>1</v>
      </c>
      <c r="D137" s="99"/>
      <c r="E137" s="93">
        <v>0</v>
      </c>
      <c r="F137" s="82">
        <f t="shared" si="8"/>
        <v>0</v>
      </c>
    </row>
    <row r="138" spans="1:6" x14ac:dyDescent="0.2">
      <c r="A138" s="73"/>
      <c r="B138" s="124" t="s">
        <v>29</v>
      </c>
      <c r="C138" s="103" t="s">
        <v>1</v>
      </c>
      <c r="D138" s="99"/>
      <c r="E138" s="93">
        <v>0</v>
      </c>
      <c r="F138" s="82">
        <f t="shared" si="8"/>
        <v>0</v>
      </c>
    </row>
    <row r="139" spans="1:6" x14ac:dyDescent="0.2">
      <c r="A139" s="73"/>
      <c r="B139" s="124" t="s">
        <v>30</v>
      </c>
      <c r="C139" s="103" t="s">
        <v>1</v>
      </c>
      <c r="D139" s="99"/>
      <c r="E139" s="93">
        <v>0</v>
      </c>
      <c r="F139" s="82">
        <f t="shared" si="8"/>
        <v>0</v>
      </c>
    </row>
    <row r="140" spans="1:6" x14ac:dyDescent="0.2">
      <c r="A140" s="73"/>
      <c r="B140" s="124" t="s">
        <v>31</v>
      </c>
      <c r="C140" s="103" t="s">
        <v>1</v>
      </c>
      <c r="D140" s="99"/>
      <c r="E140" s="93">
        <v>0</v>
      </c>
      <c r="F140" s="82">
        <f>D140*E140</f>
        <v>0</v>
      </c>
    </row>
    <row r="141" spans="1:6" x14ac:dyDescent="0.2">
      <c r="A141" s="73"/>
      <c r="B141" s="124" t="s">
        <v>32</v>
      </c>
      <c r="C141" s="103" t="s">
        <v>1</v>
      </c>
      <c r="D141" s="99"/>
      <c r="E141" s="93">
        <v>0</v>
      </c>
      <c r="F141" s="82">
        <f>D141*E141</f>
        <v>0</v>
      </c>
    </row>
    <row r="142" spans="1:6" x14ac:dyDescent="0.2">
      <c r="A142" s="73"/>
      <c r="B142" s="135" t="s">
        <v>33</v>
      </c>
      <c r="C142" s="103"/>
      <c r="D142" s="99"/>
      <c r="E142" s="91"/>
      <c r="F142" s="82"/>
    </row>
    <row r="143" spans="1:6" x14ac:dyDescent="0.2">
      <c r="A143" s="73"/>
      <c r="B143" s="124" t="s">
        <v>11</v>
      </c>
      <c r="C143" s="103" t="s">
        <v>0</v>
      </c>
      <c r="D143" s="99"/>
      <c r="E143" s="93">
        <v>0</v>
      </c>
      <c r="F143" s="82">
        <f>D143*E143</f>
        <v>0</v>
      </c>
    </row>
    <row r="144" spans="1:6" x14ac:dyDescent="0.2">
      <c r="A144" s="73"/>
      <c r="B144" s="124" t="s">
        <v>12</v>
      </c>
      <c r="C144" s="103" t="s">
        <v>0</v>
      </c>
      <c r="D144" s="99"/>
      <c r="E144" s="93">
        <v>0</v>
      </c>
      <c r="F144" s="82">
        <f>D144*E144</f>
        <v>0</v>
      </c>
    </row>
    <row r="145" spans="1:6" x14ac:dyDescent="0.2">
      <c r="A145" s="73"/>
      <c r="B145" s="135" t="s">
        <v>34</v>
      </c>
      <c r="C145" s="103"/>
      <c r="D145" s="99"/>
      <c r="E145" s="91"/>
      <c r="F145" s="82"/>
    </row>
    <row r="146" spans="1:6" x14ac:dyDescent="0.2">
      <c r="A146" s="73"/>
      <c r="B146" s="124" t="s">
        <v>11</v>
      </c>
      <c r="C146" s="103" t="s">
        <v>0</v>
      </c>
      <c r="D146" s="99"/>
      <c r="E146" s="93">
        <v>0</v>
      </c>
      <c r="F146" s="82">
        <f>D146*E146</f>
        <v>0</v>
      </c>
    </row>
    <row r="147" spans="1:6" x14ac:dyDescent="0.2">
      <c r="A147" s="73"/>
      <c r="B147" s="124" t="s">
        <v>12</v>
      </c>
      <c r="C147" s="103" t="s">
        <v>0</v>
      </c>
      <c r="D147" s="99"/>
      <c r="E147" s="93">
        <v>0</v>
      </c>
      <c r="F147" s="82">
        <f>D147*E147</f>
        <v>0</v>
      </c>
    </row>
    <row r="148" spans="1:6" x14ac:dyDescent="0.2">
      <c r="A148" s="73"/>
      <c r="B148" s="133" t="s">
        <v>16</v>
      </c>
      <c r="C148" s="103"/>
      <c r="D148" s="99"/>
      <c r="E148" s="91"/>
      <c r="F148" s="82"/>
    </row>
    <row r="149" spans="1:6" x14ac:dyDescent="0.2">
      <c r="A149" s="73"/>
      <c r="B149" s="124" t="s">
        <v>14</v>
      </c>
      <c r="C149" s="103" t="s">
        <v>1</v>
      </c>
      <c r="D149" s="99"/>
      <c r="E149" s="93">
        <v>0</v>
      </c>
      <c r="F149" s="82">
        <f>D149*E149</f>
        <v>0</v>
      </c>
    </row>
    <row r="150" spans="1:6" x14ac:dyDescent="0.2">
      <c r="A150" s="73"/>
      <c r="B150" s="124" t="s">
        <v>15</v>
      </c>
      <c r="C150" s="103" t="s">
        <v>1</v>
      </c>
      <c r="D150" s="99"/>
      <c r="E150" s="93">
        <v>0</v>
      </c>
      <c r="F150" s="82">
        <f>D150*E150</f>
        <v>0</v>
      </c>
    </row>
    <row r="151" spans="1:6" x14ac:dyDescent="0.2">
      <c r="A151" s="73" t="s">
        <v>340</v>
      </c>
      <c r="B151" s="112" t="s">
        <v>152</v>
      </c>
      <c r="C151" s="103"/>
      <c r="D151" s="99"/>
      <c r="E151" s="91"/>
      <c r="F151" s="82"/>
    </row>
    <row r="152" spans="1:6" x14ac:dyDescent="0.2">
      <c r="A152" s="73"/>
      <c r="B152" s="133" t="s">
        <v>129</v>
      </c>
      <c r="C152" s="103" t="s">
        <v>1</v>
      </c>
      <c r="D152" s="99"/>
      <c r="E152" s="93">
        <v>0</v>
      </c>
      <c r="F152" s="82">
        <f>D152*E152</f>
        <v>0</v>
      </c>
    </row>
    <row r="153" spans="1:6" x14ac:dyDescent="0.2">
      <c r="A153" s="73"/>
      <c r="B153" s="133" t="s">
        <v>130</v>
      </c>
      <c r="C153" s="103" t="s">
        <v>1</v>
      </c>
      <c r="D153" s="99"/>
      <c r="E153" s="93">
        <v>0</v>
      </c>
      <c r="F153" s="82">
        <f>D153*E153</f>
        <v>0</v>
      </c>
    </row>
    <row r="154" spans="1:6" x14ac:dyDescent="0.2">
      <c r="A154" s="73"/>
      <c r="B154" s="142" t="s">
        <v>63</v>
      </c>
      <c r="C154" s="103" t="s">
        <v>1</v>
      </c>
      <c r="D154" s="101"/>
      <c r="E154" s="93">
        <v>0</v>
      </c>
      <c r="F154" s="85">
        <f t="shared" ref="F154" si="9">D154*E154</f>
        <v>0</v>
      </c>
    </row>
    <row r="155" spans="1:6" ht="25.5" x14ac:dyDescent="0.2">
      <c r="A155" s="73"/>
      <c r="B155" s="134" t="s">
        <v>133</v>
      </c>
      <c r="C155" s="103" t="s">
        <v>1</v>
      </c>
      <c r="D155" s="99"/>
      <c r="E155" s="93">
        <v>0</v>
      </c>
      <c r="F155" s="82">
        <f>D155*E155</f>
        <v>0</v>
      </c>
    </row>
    <row r="156" spans="1:6" x14ac:dyDescent="0.2">
      <c r="A156" s="73"/>
      <c r="B156" s="122" t="str">
        <f>CONCATENATE("TOTAL HT POSTE ",A131)</f>
        <v>TOTAL HT POSTE 3.7</v>
      </c>
      <c r="C156" s="127"/>
      <c r="D156" s="100"/>
      <c r="E156" s="94"/>
      <c r="F156" s="86">
        <f>SUM(F132:F155)</f>
        <v>0</v>
      </c>
    </row>
    <row r="157" spans="1:6" x14ac:dyDescent="0.2">
      <c r="A157" s="72"/>
      <c r="B157" s="120" t="str">
        <f>CONCATENATE("TOTAL HT ",B10)</f>
        <v>TOTAL HT EAU FROIDE</v>
      </c>
      <c r="C157" s="128"/>
      <c r="D157" s="129"/>
      <c r="E157" s="130"/>
      <c r="F157" s="83">
        <f>F156+F130+F102+F96+F55+F30+F14</f>
        <v>0</v>
      </c>
    </row>
    <row r="158" spans="1:6" x14ac:dyDescent="0.2">
      <c r="A158" s="52">
        <v>4</v>
      </c>
      <c r="B158" s="54" t="s">
        <v>154</v>
      </c>
      <c r="C158" s="54"/>
      <c r="D158" s="56"/>
      <c r="E158" s="57"/>
      <c r="F158" s="58"/>
    </row>
    <row r="159" spans="1:6" x14ac:dyDescent="0.2">
      <c r="A159" s="71" t="s">
        <v>156</v>
      </c>
      <c r="B159" s="112" t="s">
        <v>155</v>
      </c>
      <c r="C159" s="146"/>
      <c r="D159" s="150"/>
      <c r="E159" s="148"/>
      <c r="F159" s="84"/>
    </row>
    <row r="160" spans="1:6" x14ac:dyDescent="0.2">
      <c r="A160" s="73" t="s">
        <v>163</v>
      </c>
      <c r="B160" s="139" t="s">
        <v>162</v>
      </c>
      <c r="C160" s="103"/>
      <c r="D160" s="101"/>
      <c r="E160" s="93"/>
      <c r="F160" s="85"/>
    </row>
    <row r="161" spans="1:6" x14ac:dyDescent="0.2">
      <c r="A161" s="73"/>
      <c r="B161" s="141" t="s">
        <v>157</v>
      </c>
      <c r="C161" s="103"/>
      <c r="D161" s="99"/>
      <c r="E161" s="91"/>
      <c r="F161" s="82"/>
    </row>
    <row r="162" spans="1:6" ht="27" customHeight="1" x14ac:dyDescent="0.2">
      <c r="A162" s="73"/>
      <c r="B162" s="134" t="s">
        <v>158</v>
      </c>
      <c r="C162" s="103" t="s">
        <v>2</v>
      </c>
      <c r="D162" s="99"/>
      <c r="E162" s="93">
        <v>0</v>
      </c>
      <c r="F162" s="82">
        <f t="shared" ref="F162" si="10">D162*E162</f>
        <v>0</v>
      </c>
    </row>
    <row r="163" spans="1:6" x14ac:dyDescent="0.2">
      <c r="A163" s="73"/>
      <c r="B163" s="141" t="s">
        <v>159</v>
      </c>
      <c r="C163" s="103"/>
      <c r="D163" s="99"/>
      <c r="E163" s="91"/>
      <c r="F163" s="82"/>
    </row>
    <row r="164" spans="1:6" x14ac:dyDescent="0.2">
      <c r="A164" s="73"/>
      <c r="B164" s="133" t="s">
        <v>160</v>
      </c>
      <c r="C164" s="103"/>
      <c r="D164" s="99"/>
      <c r="E164" s="93"/>
      <c r="F164" s="85"/>
    </row>
    <row r="165" spans="1:6" x14ac:dyDescent="0.2">
      <c r="A165" s="73"/>
      <c r="B165" s="124" t="s">
        <v>47</v>
      </c>
      <c r="C165" s="103" t="s">
        <v>0</v>
      </c>
      <c r="D165" s="99"/>
      <c r="E165" s="93">
        <v>0</v>
      </c>
      <c r="F165" s="85">
        <f>D165*E165</f>
        <v>0</v>
      </c>
    </row>
    <row r="166" spans="1:6" x14ac:dyDescent="0.2">
      <c r="A166" s="73"/>
      <c r="B166" s="124" t="s">
        <v>52</v>
      </c>
      <c r="C166" s="103" t="s">
        <v>0</v>
      </c>
      <c r="D166" s="99"/>
      <c r="E166" s="93">
        <v>0</v>
      </c>
      <c r="F166" s="85">
        <f>D166*E166</f>
        <v>0</v>
      </c>
    </row>
    <row r="167" spans="1:6" x14ac:dyDescent="0.2">
      <c r="A167" s="73"/>
      <c r="B167" s="124" t="s">
        <v>161</v>
      </c>
      <c r="C167" s="103" t="s">
        <v>0</v>
      </c>
      <c r="D167" s="99"/>
      <c r="E167" s="93">
        <v>0</v>
      </c>
      <c r="F167" s="85">
        <f>D167*E167</f>
        <v>0</v>
      </c>
    </row>
    <row r="168" spans="1:6" x14ac:dyDescent="0.2">
      <c r="A168" s="73"/>
      <c r="B168" s="124" t="s">
        <v>51</v>
      </c>
      <c r="C168" s="103" t="s">
        <v>0</v>
      </c>
      <c r="D168" s="99"/>
      <c r="E168" s="93">
        <v>0</v>
      </c>
      <c r="F168" s="85">
        <f>D168*E168</f>
        <v>0</v>
      </c>
    </row>
    <row r="169" spans="1:6" x14ac:dyDescent="0.2">
      <c r="A169" s="73"/>
      <c r="B169" s="124" t="s">
        <v>50</v>
      </c>
      <c r="C169" s="103" t="s">
        <v>0</v>
      </c>
      <c r="D169" s="99"/>
      <c r="E169" s="93">
        <v>0</v>
      </c>
      <c r="F169" s="85">
        <f>D169*E169</f>
        <v>0</v>
      </c>
    </row>
    <row r="170" spans="1:6" x14ac:dyDescent="0.2">
      <c r="A170" s="73" t="s">
        <v>165</v>
      </c>
      <c r="B170" s="139" t="s">
        <v>164</v>
      </c>
      <c r="C170" s="103"/>
      <c r="D170" s="101"/>
      <c r="E170" s="93"/>
      <c r="F170" s="85"/>
    </row>
    <row r="171" spans="1:6" x14ac:dyDescent="0.2">
      <c r="A171" s="73"/>
      <c r="B171" s="141" t="s">
        <v>157</v>
      </c>
      <c r="C171" s="103"/>
      <c r="D171" s="99"/>
      <c r="E171" s="91"/>
      <c r="F171" s="82"/>
    </row>
    <row r="172" spans="1:6" ht="25.5" x14ac:dyDescent="0.2">
      <c r="A172" s="73"/>
      <c r="B172" s="134" t="s">
        <v>166</v>
      </c>
      <c r="C172" s="103" t="s">
        <v>0</v>
      </c>
      <c r="D172" s="99"/>
      <c r="E172" s="93">
        <v>0</v>
      </c>
      <c r="F172" s="82">
        <f t="shared" ref="F172" si="11">D172*E172</f>
        <v>0</v>
      </c>
    </row>
    <row r="173" spans="1:6" x14ac:dyDescent="0.2">
      <c r="A173" s="73"/>
      <c r="B173" s="141" t="s">
        <v>159</v>
      </c>
      <c r="C173" s="103"/>
      <c r="D173" s="99"/>
      <c r="E173" s="91"/>
      <c r="F173" s="82"/>
    </row>
    <row r="174" spans="1:6" ht="25.5" x14ac:dyDescent="0.2">
      <c r="A174" s="73"/>
      <c r="B174" s="134" t="s">
        <v>166</v>
      </c>
      <c r="C174" s="103" t="s">
        <v>0</v>
      </c>
      <c r="D174" s="99"/>
      <c r="E174" s="93">
        <v>0</v>
      </c>
      <c r="F174" s="82">
        <f t="shared" ref="F174" si="12">D174*E174</f>
        <v>0</v>
      </c>
    </row>
    <row r="175" spans="1:6" x14ac:dyDescent="0.2">
      <c r="A175" s="73"/>
      <c r="B175" s="122" t="str">
        <f>CONCATENATE("TOTAL HT POSTE ",A159)</f>
        <v>TOTAL HT POSTE 4.1</v>
      </c>
      <c r="C175" s="127"/>
      <c r="D175" s="100"/>
      <c r="E175" s="94"/>
      <c r="F175" s="86">
        <f>SUM(F162:F174)</f>
        <v>0</v>
      </c>
    </row>
    <row r="176" spans="1:6" x14ac:dyDescent="0.2">
      <c r="A176" s="73" t="s">
        <v>75</v>
      </c>
      <c r="B176" s="112" t="s">
        <v>167</v>
      </c>
      <c r="C176" s="127"/>
      <c r="D176" s="102"/>
      <c r="E176" s="92"/>
      <c r="F176" s="84"/>
    </row>
    <row r="177" spans="1:6" x14ac:dyDescent="0.2">
      <c r="A177" s="73" t="s">
        <v>172</v>
      </c>
      <c r="B177" s="139" t="s">
        <v>171</v>
      </c>
      <c r="C177" s="103"/>
      <c r="D177" s="101"/>
      <c r="E177" s="93"/>
      <c r="F177" s="85"/>
    </row>
    <row r="178" spans="1:6" ht="27" customHeight="1" x14ac:dyDescent="0.2">
      <c r="A178" s="73"/>
      <c r="B178" s="134" t="s">
        <v>168</v>
      </c>
      <c r="C178" s="103"/>
      <c r="D178" s="99"/>
      <c r="E178" s="91"/>
      <c r="F178" s="82"/>
    </row>
    <row r="179" spans="1:6" x14ac:dyDescent="0.2">
      <c r="A179" s="73"/>
      <c r="B179" s="124" t="s">
        <v>25</v>
      </c>
      <c r="C179" s="103" t="s">
        <v>1</v>
      </c>
      <c r="D179" s="99"/>
      <c r="E179" s="93">
        <v>0</v>
      </c>
      <c r="F179" s="82">
        <f t="shared" ref="F179:F191" si="13">D179*E179</f>
        <v>0</v>
      </c>
    </row>
    <row r="180" spans="1:6" x14ac:dyDescent="0.2">
      <c r="A180" s="73"/>
      <c r="B180" s="124" t="s">
        <v>26</v>
      </c>
      <c r="C180" s="103" t="s">
        <v>1</v>
      </c>
      <c r="D180" s="99"/>
      <c r="E180" s="93">
        <v>0</v>
      </c>
      <c r="F180" s="82">
        <f t="shared" si="13"/>
        <v>0</v>
      </c>
    </row>
    <row r="181" spans="1:6" x14ac:dyDescent="0.2">
      <c r="A181" s="73"/>
      <c r="B181" s="124" t="s">
        <v>27</v>
      </c>
      <c r="C181" s="103" t="s">
        <v>1</v>
      </c>
      <c r="D181" s="99"/>
      <c r="E181" s="93">
        <v>0</v>
      </c>
      <c r="F181" s="82">
        <f t="shared" si="13"/>
        <v>0</v>
      </c>
    </row>
    <row r="182" spans="1:6" x14ac:dyDescent="0.2">
      <c r="A182" s="73"/>
      <c r="B182" s="124" t="s">
        <v>28</v>
      </c>
      <c r="C182" s="103" t="s">
        <v>1</v>
      </c>
      <c r="D182" s="99"/>
      <c r="E182" s="93">
        <v>0</v>
      </c>
      <c r="F182" s="82">
        <f t="shared" si="13"/>
        <v>0</v>
      </c>
    </row>
    <row r="183" spans="1:6" x14ac:dyDescent="0.2">
      <c r="A183" s="73"/>
      <c r="B183" s="124" t="s">
        <v>29</v>
      </c>
      <c r="C183" s="103" t="s">
        <v>1</v>
      </c>
      <c r="D183" s="99"/>
      <c r="E183" s="93">
        <v>0</v>
      </c>
      <c r="F183" s="82">
        <f t="shared" si="13"/>
        <v>0</v>
      </c>
    </row>
    <row r="184" spans="1:6" x14ac:dyDescent="0.2">
      <c r="A184" s="73"/>
      <c r="B184" s="124" t="s">
        <v>30</v>
      </c>
      <c r="C184" s="103" t="s">
        <v>1</v>
      </c>
      <c r="D184" s="99"/>
      <c r="E184" s="93">
        <v>0</v>
      </c>
      <c r="F184" s="82">
        <f t="shared" si="13"/>
        <v>0</v>
      </c>
    </row>
    <row r="185" spans="1:6" x14ac:dyDescent="0.2">
      <c r="A185" s="73"/>
      <c r="B185" s="124" t="s">
        <v>31</v>
      </c>
      <c r="C185" s="103" t="s">
        <v>1</v>
      </c>
      <c r="D185" s="99"/>
      <c r="E185" s="93">
        <v>0</v>
      </c>
      <c r="F185" s="82">
        <f t="shared" si="13"/>
        <v>0</v>
      </c>
    </row>
    <row r="186" spans="1:6" x14ac:dyDescent="0.2">
      <c r="A186" s="73"/>
      <c r="B186" s="124" t="s">
        <v>32</v>
      </c>
      <c r="C186" s="103" t="s">
        <v>1</v>
      </c>
      <c r="D186" s="99"/>
      <c r="E186" s="93">
        <v>0</v>
      </c>
      <c r="F186" s="82">
        <f t="shared" si="13"/>
        <v>0</v>
      </c>
    </row>
    <row r="187" spans="1:6" ht="12.75" customHeight="1" x14ac:dyDescent="0.2">
      <c r="A187" s="73"/>
      <c r="B187" s="133" t="s">
        <v>23</v>
      </c>
      <c r="C187" s="103" t="s">
        <v>0</v>
      </c>
      <c r="D187" s="99"/>
      <c r="E187" s="93">
        <v>0</v>
      </c>
      <c r="F187" s="85">
        <f>D187*E187</f>
        <v>0</v>
      </c>
    </row>
    <row r="188" spans="1:6" x14ac:dyDescent="0.2">
      <c r="A188" s="73" t="s">
        <v>170</v>
      </c>
      <c r="B188" s="139" t="s">
        <v>169</v>
      </c>
      <c r="C188" s="103"/>
      <c r="D188" s="101"/>
      <c r="E188" s="93"/>
      <c r="F188" s="85"/>
    </row>
    <row r="189" spans="1:6" x14ac:dyDescent="0.2">
      <c r="A189" s="73"/>
      <c r="B189" s="133" t="s">
        <v>22</v>
      </c>
      <c r="C189" s="103" t="s">
        <v>1</v>
      </c>
      <c r="D189" s="99"/>
      <c r="E189" s="93">
        <v>0</v>
      </c>
      <c r="F189" s="82">
        <f t="shared" si="13"/>
        <v>0</v>
      </c>
    </row>
    <row r="190" spans="1:6" x14ac:dyDescent="0.2">
      <c r="A190" s="73" t="s">
        <v>174</v>
      </c>
      <c r="B190" s="139" t="s">
        <v>173</v>
      </c>
      <c r="C190" s="103"/>
      <c r="D190" s="101"/>
      <c r="E190" s="93"/>
      <c r="F190" s="85"/>
    </row>
    <row r="191" spans="1:6" x14ac:dyDescent="0.2">
      <c r="A191" s="73"/>
      <c r="B191" s="142" t="s">
        <v>63</v>
      </c>
      <c r="C191" s="103" t="s">
        <v>1</v>
      </c>
      <c r="D191" s="101"/>
      <c r="E191" s="93">
        <v>0</v>
      </c>
      <c r="F191" s="85">
        <f t="shared" si="13"/>
        <v>0</v>
      </c>
    </row>
    <row r="192" spans="1:6" x14ac:dyDescent="0.2">
      <c r="A192" s="73" t="s">
        <v>176</v>
      </c>
      <c r="B192" s="112" t="s">
        <v>175</v>
      </c>
      <c r="C192" s="103"/>
      <c r="D192" s="99"/>
      <c r="E192" s="93"/>
      <c r="F192" s="85"/>
    </row>
    <row r="193" spans="1:6" x14ac:dyDescent="0.2">
      <c r="A193" s="73"/>
      <c r="B193" s="142" t="s">
        <v>136</v>
      </c>
      <c r="C193" s="103"/>
      <c r="D193" s="101"/>
      <c r="E193" s="93"/>
      <c r="F193" s="85"/>
    </row>
    <row r="194" spans="1:6" x14ac:dyDescent="0.2">
      <c r="A194" s="73"/>
      <c r="B194" s="143" t="s">
        <v>66</v>
      </c>
      <c r="C194" s="103" t="s">
        <v>1</v>
      </c>
      <c r="D194" s="101"/>
      <c r="E194" s="93">
        <v>0</v>
      </c>
      <c r="F194" s="85">
        <f t="shared" ref="F194:F198" si="14">D194*E194</f>
        <v>0</v>
      </c>
    </row>
    <row r="195" spans="1:6" x14ac:dyDescent="0.2">
      <c r="A195" s="73"/>
      <c r="B195" s="143" t="s">
        <v>65</v>
      </c>
      <c r="C195" s="103" t="s">
        <v>1</v>
      </c>
      <c r="D195" s="101"/>
      <c r="E195" s="93">
        <v>0</v>
      </c>
      <c r="F195" s="85">
        <f t="shared" si="14"/>
        <v>0</v>
      </c>
    </row>
    <row r="196" spans="1:6" x14ac:dyDescent="0.2">
      <c r="A196" s="73"/>
      <c r="B196" s="143" t="s">
        <v>64</v>
      </c>
      <c r="C196" s="103" t="s">
        <v>1</v>
      </c>
      <c r="D196" s="101"/>
      <c r="E196" s="93">
        <v>0</v>
      </c>
      <c r="F196" s="85">
        <f t="shared" si="14"/>
        <v>0</v>
      </c>
    </row>
    <row r="197" spans="1:6" x14ac:dyDescent="0.2">
      <c r="A197" s="73"/>
      <c r="B197" s="143" t="s">
        <v>13</v>
      </c>
      <c r="C197" s="103" t="s">
        <v>1</v>
      </c>
      <c r="D197" s="101"/>
      <c r="E197" s="93">
        <v>0</v>
      </c>
      <c r="F197" s="85">
        <f t="shared" si="14"/>
        <v>0</v>
      </c>
    </row>
    <row r="198" spans="1:6" x14ac:dyDescent="0.2">
      <c r="A198" s="73"/>
      <c r="B198" s="143" t="s">
        <v>6</v>
      </c>
      <c r="C198" s="103" t="s">
        <v>1</v>
      </c>
      <c r="D198" s="101"/>
      <c r="E198" s="93">
        <v>0</v>
      </c>
      <c r="F198" s="85">
        <f t="shared" si="14"/>
        <v>0</v>
      </c>
    </row>
    <row r="199" spans="1:6" x14ac:dyDescent="0.2">
      <c r="A199" s="73"/>
      <c r="B199" s="122" t="str">
        <f>CONCATENATE("TOTAL HT POSTE ",A176)</f>
        <v>TOTAL HT POSTE 4.2</v>
      </c>
      <c r="C199" s="127"/>
      <c r="D199" s="100"/>
      <c r="E199" s="94"/>
      <c r="F199" s="86">
        <f>SUM(F179:F198)</f>
        <v>0</v>
      </c>
    </row>
    <row r="200" spans="1:6" x14ac:dyDescent="0.2">
      <c r="A200" s="73" t="s">
        <v>77</v>
      </c>
      <c r="B200" s="112" t="s">
        <v>177</v>
      </c>
      <c r="C200" s="103"/>
      <c r="D200" s="99"/>
      <c r="E200" s="91"/>
      <c r="F200" s="82"/>
    </row>
    <row r="201" spans="1:6" x14ac:dyDescent="0.2">
      <c r="A201" s="73" t="s">
        <v>79</v>
      </c>
      <c r="B201" s="112" t="s">
        <v>140</v>
      </c>
      <c r="C201" s="103"/>
      <c r="D201" s="99"/>
      <c r="E201" s="91"/>
      <c r="F201" s="82"/>
    </row>
    <row r="202" spans="1:6" ht="25.5" x14ac:dyDescent="0.2">
      <c r="A202" s="73"/>
      <c r="B202" s="134" t="s">
        <v>142</v>
      </c>
      <c r="C202" s="103" t="s">
        <v>0</v>
      </c>
      <c r="D202" s="99"/>
      <c r="E202" s="93">
        <v>0</v>
      </c>
      <c r="F202" s="82">
        <f>D202*E202</f>
        <v>0</v>
      </c>
    </row>
    <row r="203" spans="1:6" x14ac:dyDescent="0.2">
      <c r="A203" s="73" t="s">
        <v>78</v>
      </c>
      <c r="B203" s="112" t="s">
        <v>143</v>
      </c>
      <c r="C203" s="103"/>
      <c r="D203" s="99"/>
      <c r="E203" s="91"/>
      <c r="F203" s="82"/>
    </row>
    <row r="204" spans="1:6" ht="25.5" x14ac:dyDescent="0.2">
      <c r="A204" s="73"/>
      <c r="B204" s="134" t="s">
        <v>145</v>
      </c>
      <c r="C204" s="103" t="s">
        <v>0</v>
      </c>
      <c r="D204" s="99"/>
      <c r="E204" s="93">
        <v>0</v>
      </c>
      <c r="F204" s="82">
        <f>D204*E204</f>
        <v>0</v>
      </c>
    </row>
    <row r="205" spans="1:6" x14ac:dyDescent="0.2">
      <c r="A205" s="73"/>
      <c r="B205" s="122" t="str">
        <f>CONCATENATE("TOTAL HT POSTE ",A200)</f>
        <v>TOTAL HT POSTE 4.3</v>
      </c>
      <c r="C205" s="127"/>
      <c r="D205" s="100"/>
      <c r="E205" s="94"/>
      <c r="F205" s="86">
        <f>SUM(F202:F204)</f>
        <v>0</v>
      </c>
    </row>
    <row r="206" spans="1:6" x14ac:dyDescent="0.2">
      <c r="A206" s="73" t="s">
        <v>80</v>
      </c>
      <c r="B206" s="112" t="s">
        <v>178</v>
      </c>
      <c r="C206" s="127"/>
      <c r="D206" s="102"/>
      <c r="E206" s="92"/>
      <c r="F206" s="84"/>
    </row>
    <row r="207" spans="1:6" x14ac:dyDescent="0.2">
      <c r="A207" s="73"/>
      <c r="B207" s="133" t="s">
        <v>302</v>
      </c>
      <c r="C207" s="103" t="s">
        <v>0</v>
      </c>
      <c r="D207" s="103"/>
      <c r="E207" s="93">
        <v>0</v>
      </c>
      <c r="F207" s="82">
        <f t="shared" ref="F207" si="15">D207*E207</f>
        <v>0</v>
      </c>
    </row>
    <row r="208" spans="1:6" x14ac:dyDescent="0.2">
      <c r="A208" s="73"/>
      <c r="B208" s="124" t="s">
        <v>304</v>
      </c>
      <c r="C208" s="103"/>
      <c r="D208" s="103"/>
      <c r="E208" s="93"/>
      <c r="F208" s="82"/>
    </row>
    <row r="209" spans="1:6" x14ac:dyDescent="0.2">
      <c r="A209" s="73"/>
      <c r="B209" s="124" t="s">
        <v>305</v>
      </c>
      <c r="C209" s="103"/>
      <c r="D209" s="103"/>
      <c r="E209" s="93"/>
      <c r="F209" s="82"/>
    </row>
    <row r="210" spans="1:6" x14ac:dyDescent="0.2">
      <c r="A210" s="73"/>
      <c r="B210" s="134" t="s">
        <v>59</v>
      </c>
      <c r="C210" s="103" t="s">
        <v>0</v>
      </c>
      <c r="D210" s="103"/>
      <c r="E210" s="93">
        <v>0</v>
      </c>
      <c r="F210" s="85">
        <f t="shared" ref="F210" si="16">D210*E210</f>
        <v>0</v>
      </c>
    </row>
    <row r="211" spans="1:6" x14ac:dyDescent="0.2">
      <c r="A211" s="73"/>
      <c r="B211" s="122" t="str">
        <f>CONCATENATE("TOTAL HT POSTE ",A206)</f>
        <v>TOTAL HT POSTE 4.4</v>
      </c>
      <c r="C211" s="127"/>
      <c r="D211" s="100"/>
      <c r="E211" s="94"/>
      <c r="F211" s="86">
        <f>SUM(F207:F210)</f>
        <v>0</v>
      </c>
    </row>
    <row r="212" spans="1:6" x14ac:dyDescent="0.2">
      <c r="A212" s="73" t="s">
        <v>82</v>
      </c>
      <c r="B212" s="112" t="s">
        <v>179</v>
      </c>
      <c r="C212" s="103"/>
      <c r="D212" s="99"/>
      <c r="E212" s="91"/>
      <c r="F212" s="82"/>
    </row>
    <row r="213" spans="1:6" x14ac:dyDescent="0.2">
      <c r="A213" s="73" t="s">
        <v>83</v>
      </c>
      <c r="B213" s="112" t="s">
        <v>180</v>
      </c>
      <c r="C213" s="103"/>
      <c r="D213" s="99"/>
      <c r="E213" s="91"/>
      <c r="F213" s="82"/>
    </row>
    <row r="214" spans="1:6" ht="12.75" customHeight="1" x14ac:dyDescent="0.2">
      <c r="A214" s="73"/>
      <c r="B214" s="133" t="s">
        <v>86</v>
      </c>
      <c r="C214" s="103"/>
      <c r="D214" s="99"/>
      <c r="E214" s="91"/>
      <c r="F214" s="82"/>
    </row>
    <row r="215" spans="1:6" x14ac:dyDescent="0.2">
      <c r="A215" s="73"/>
      <c r="B215" s="124" t="s">
        <v>25</v>
      </c>
      <c r="C215" s="103" t="s">
        <v>1</v>
      </c>
      <c r="D215" s="99"/>
      <c r="E215" s="93">
        <v>0</v>
      </c>
      <c r="F215" s="82">
        <f t="shared" ref="F215:F216" si="17">D215*E215</f>
        <v>0</v>
      </c>
    </row>
    <row r="216" spans="1:6" x14ac:dyDescent="0.2">
      <c r="A216" s="73"/>
      <c r="B216" s="124" t="s">
        <v>26</v>
      </c>
      <c r="C216" s="103" t="s">
        <v>1</v>
      </c>
      <c r="D216" s="99"/>
      <c r="E216" s="93">
        <v>0</v>
      </c>
      <c r="F216" s="82">
        <f t="shared" si="17"/>
        <v>0</v>
      </c>
    </row>
    <row r="217" spans="1:6" x14ac:dyDescent="0.2">
      <c r="A217" s="73"/>
      <c r="B217" s="124" t="s">
        <v>27</v>
      </c>
      <c r="C217" s="103" t="s">
        <v>1</v>
      </c>
      <c r="D217" s="99"/>
      <c r="E217" s="93">
        <v>0</v>
      </c>
      <c r="F217" s="82">
        <f>D217*E217</f>
        <v>0</v>
      </c>
    </row>
    <row r="218" spans="1:6" x14ac:dyDescent="0.2">
      <c r="A218" s="73"/>
      <c r="B218" s="124" t="s">
        <v>28</v>
      </c>
      <c r="C218" s="103" t="s">
        <v>1</v>
      </c>
      <c r="D218" s="99"/>
      <c r="E218" s="93">
        <v>0</v>
      </c>
      <c r="F218" s="82">
        <f t="shared" ref="F218:F222" si="18">D218*E218</f>
        <v>0</v>
      </c>
    </row>
    <row r="219" spans="1:6" x14ac:dyDescent="0.2">
      <c r="A219" s="73"/>
      <c r="B219" s="124" t="s">
        <v>29</v>
      </c>
      <c r="C219" s="103" t="s">
        <v>1</v>
      </c>
      <c r="D219" s="99"/>
      <c r="E219" s="93">
        <v>0</v>
      </c>
      <c r="F219" s="82">
        <f t="shared" si="18"/>
        <v>0</v>
      </c>
    </row>
    <row r="220" spans="1:6" x14ac:dyDescent="0.2">
      <c r="A220" s="73"/>
      <c r="B220" s="124" t="s">
        <v>30</v>
      </c>
      <c r="C220" s="103" t="s">
        <v>1</v>
      </c>
      <c r="D220" s="99"/>
      <c r="E220" s="93">
        <v>0</v>
      </c>
      <c r="F220" s="82">
        <f t="shared" si="18"/>
        <v>0</v>
      </c>
    </row>
    <row r="221" spans="1:6" x14ac:dyDescent="0.2">
      <c r="A221" s="73"/>
      <c r="B221" s="124" t="s">
        <v>31</v>
      </c>
      <c r="C221" s="103" t="s">
        <v>1</v>
      </c>
      <c r="D221" s="99"/>
      <c r="E221" s="93">
        <v>0</v>
      </c>
      <c r="F221" s="82">
        <f t="shared" si="18"/>
        <v>0</v>
      </c>
    </row>
    <row r="222" spans="1:6" x14ac:dyDescent="0.2">
      <c r="A222" s="73"/>
      <c r="B222" s="124" t="s">
        <v>32</v>
      </c>
      <c r="C222" s="103" t="s">
        <v>1</v>
      </c>
      <c r="D222" s="99"/>
      <c r="E222" s="93">
        <v>0</v>
      </c>
      <c r="F222" s="82">
        <f t="shared" si="18"/>
        <v>0</v>
      </c>
    </row>
    <row r="223" spans="1:6" x14ac:dyDescent="0.2">
      <c r="A223" s="73"/>
      <c r="B223" s="135" t="s">
        <v>33</v>
      </c>
      <c r="C223" s="103"/>
      <c r="D223" s="99"/>
      <c r="E223" s="91"/>
      <c r="F223" s="82"/>
    </row>
    <row r="224" spans="1:6" x14ac:dyDescent="0.2">
      <c r="A224" s="73"/>
      <c r="B224" s="124" t="s">
        <v>11</v>
      </c>
      <c r="C224" s="103" t="s">
        <v>0</v>
      </c>
      <c r="D224" s="99"/>
      <c r="E224" s="93">
        <v>0</v>
      </c>
      <c r="F224" s="82">
        <f>D224*E224</f>
        <v>0</v>
      </c>
    </row>
    <row r="225" spans="1:6" x14ac:dyDescent="0.2">
      <c r="A225" s="73"/>
      <c r="B225" s="124" t="s">
        <v>12</v>
      </c>
      <c r="C225" s="103" t="s">
        <v>0</v>
      </c>
      <c r="D225" s="99"/>
      <c r="E225" s="93">
        <v>0</v>
      </c>
      <c r="F225" s="82">
        <f>D225*E225</f>
        <v>0</v>
      </c>
    </row>
    <row r="226" spans="1:6" x14ac:dyDescent="0.2">
      <c r="A226" s="73"/>
      <c r="B226" s="135" t="s">
        <v>34</v>
      </c>
      <c r="C226" s="103"/>
      <c r="D226" s="99"/>
      <c r="E226" s="91"/>
      <c r="F226" s="82"/>
    </row>
    <row r="227" spans="1:6" x14ac:dyDescent="0.2">
      <c r="A227" s="73"/>
      <c r="B227" s="124" t="s">
        <v>11</v>
      </c>
      <c r="C227" s="103" t="s">
        <v>0</v>
      </c>
      <c r="D227" s="99"/>
      <c r="E227" s="93">
        <v>0</v>
      </c>
      <c r="F227" s="82">
        <f>D227*E227</f>
        <v>0</v>
      </c>
    </row>
    <row r="228" spans="1:6" x14ac:dyDescent="0.2">
      <c r="A228" s="73"/>
      <c r="B228" s="124" t="s">
        <v>12</v>
      </c>
      <c r="C228" s="103" t="s">
        <v>0</v>
      </c>
      <c r="D228" s="99"/>
      <c r="E228" s="93">
        <v>0</v>
      </c>
      <c r="F228" s="82">
        <f>D228*E228</f>
        <v>0</v>
      </c>
    </row>
    <row r="229" spans="1:6" x14ac:dyDescent="0.2">
      <c r="A229" s="73"/>
      <c r="B229" s="133" t="s">
        <v>16</v>
      </c>
      <c r="C229" s="103"/>
      <c r="D229" s="99"/>
      <c r="E229" s="91"/>
      <c r="F229" s="82"/>
    </row>
    <row r="230" spans="1:6" x14ac:dyDescent="0.2">
      <c r="A230" s="73"/>
      <c r="B230" s="124" t="s">
        <v>14</v>
      </c>
      <c r="C230" s="103" t="s">
        <v>1</v>
      </c>
      <c r="D230" s="99"/>
      <c r="E230" s="93">
        <v>0</v>
      </c>
      <c r="F230" s="82">
        <f>D230*E230</f>
        <v>0</v>
      </c>
    </row>
    <row r="231" spans="1:6" x14ac:dyDescent="0.2">
      <c r="A231" s="73"/>
      <c r="B231" s="124" t="s">
        <v>15</v>
      </c>
      <c r="C231" s="103" t="s">
        <v>1</v>
      </c>
      <c r="D231" s="99"/>
      <c r="E231" s="93">
        <v>0</v>
      </c>
      <c r="F231" s="82">
        <f>D231*E231</f>
        <v>0</v>
      </c>
    </row>
    <row r="232" spans="1:6" x14ac:dyDescent="0.2">
      <c r="A232" s="73" t="s">
        <v>84</v>
      </c>
      <c r="B232" s="139" t="s">
        <v>181</v>
      </c>
      <c r="C232" s="103"/>
      <c r="D232" s="101"/>
      <c r="E232" s="93"/>
      <c r="F232" s="85"/>
    </row>
    <row r="233" spans="1:6" x14ac:dyDescent="0.2">
      <c r="A233" s="73"/>
      <c r="B233" s="133" t="s">
        <v>22</v>
      </c>
      <c r="C233" s="103" t="s">
        <v>1</v>
      </c>
      <c r="D233" s="99"/>
      <c r="E233" s="93">
        <v>0</v>
      </c>
      <c r="F233" s="82">
        <f t="shared" ref="F233" si="19">D233*E233</f>
        <v>0</v>
      </c>
    </row>
    <row r="234" spans="1:6" x14ac:dyDescent="0.2">
      <c r="A234" s="73" t="s">
        <v>303</v>
      </c>
      <c r="B234" s="139" t="s">
        <v>182</v>
      </c>
      <c r="C234" s="103"/>
      <c r="D234" s="101"/>
      <c r="E234" s="93"/>
      <c r="F234" s="85"/>
    </row>
    <row r="235" spans="1:6" x14ac:dyDescent="0.2">
      <c r="A235" s="73"/>
      <c r="B235" s="142" t="s">
        <v>63</v>
      </c>
      <c r="C235" s="103" t="s">
        <v>1</v>
      </c>
      <c r="D235" s="101"/>
      <c r="E235" s="93">
        <v>0</v>
      </c>
      <c r="F235" s="85">
        <f t="shared" ref="F235" si="20">D235*E235</f>
        <v>0</v>
      </c>
    </row>
    <row r="236" spans="1:6" x14ac:dyDescent="0.2">
      <c r="A236" s="73"/>
      <c r="B236" s="122" t="str">
        <f>CONCATENATE("TOTAL HT POSTE ",A212)</f>
        <v>TOTAL HT POSTE 4.5</v>
      </c>
      <c r="C236" s="127"/>
      <c r="D236" s="100"/>
      <c r="E236" s="94"/>
      <c r="F236" s="86">
        <f>SUM(F215:F235)</f>
        <v>0</v>
      </c>
    </row>
    <row r="237" spans="1:6" x14ac:dyDescent="0.2">
      <c r="A237" s="72"/>
      <c r="B237" s="120" t="str">
        <f>CONCATENATE("TOTAL HT ",B158)</f>
        <v>TOTAL HT EAU CHAUDE SANITAIRE</v>
      </c>
      <c r="C237" s="128"/>
      <c r="D237" s="129"/>
      <c r="E237" s="130"/>
      <c r="F237" s="83">
        <f>F236+F211+F205+F199+F175</f>
        <v>0</v>
      </c>
    </row>
    <row r="238" spans="1:6" x14ac:dyDescent="0.2">
      <c r="A238" s="52">
        <v>5</v>
      </c>
      <c r="B238" s="54" t="s">
        <v>88</v>
      </c>
      <c r="C238" s="54"/>
      <c r="D238" s="56"/>
      <c r="E238" s="57"/>
      <c r="F238" s="58"/>
    </row>
    <row r="239" spans="1:6" x14ac:dyDescent="0.2">
      <c r="A239" s="71" t="s">
        <v>97</v>
      </c>
      <c r="B239" s="112" t="s">
        <v>183</v>
      </c>
      <c r="C239" s="146"/>
      <c r="D239" s="147"/>
      <c r="E239" s="116"/>
      <c r="F239" s="84"/>
    </row>
    <row r="240" spans="1:6" x14ac:dyDescent="0.2">
      <c r="A240" s="73"/>
      <c r="B240" s="112" t="s">
        <v>90</v>
      </c>
      <c r="C240" s="103"/>
      <c r="D240" s="99"/>
      <c r="E240" s="93"/>
      <c r="F240" s="85"/>
    </row>
    <row r="241" spans="1:6" x14ac:dyDescent="0.2">
      <c r="A241" s="73"/>
      <c r="B241" s="135" t="s">
        <v>24</v>
      </c>
      <c r="C241" s="103"/>
      <c r="D241" s="99"/>
      <c r="E241" s="93"/>
      <c r="F241" s="85"/>
    </row>
    <row r="242" spans="1:6" x14ac:dyDescent="0.2">
      <c r="A242" s="73"/>
      <c r="B242" s="124" t="s">
        <v>6</v>
      </c>
      <c r="C242" s="103" t="s">
        <v>1</v>
      </c>
      <c r="D242" s="99"/>
      <c r="E242" s="93">
        <v>0</v>
      </c>
      <c r="F242" s="85">
        <f>D242*E242</f>
        <v>0</v>
      </c>
    </row>
    <row r="243" spans="1:6" x14ac:dyDescent="0.2">
      <c r="A243" s="73"/>
      <c r="B243" s="124" t="s">
        <v>7</v>
      </c>
      <c r="C243" s="103" t="s">
        <v>1</v>
      </c>
      <c r="D243" s="99"/>
      <c r="E243" s="93">
        <v>0</v>
      </c>
      <c r="F243" s="85">
        <f>D243*E243</f>
        <v>0</v>
      </c>
    </row>
    <row r="244" spans="1:6" x14ac:dyDescent="0.2">
      <c r="A244" s="73"/>
      <c r="B244" s="124" t="s">
        <v>8</v>
      </c>
      <c r="C244" s="103" t="s">
        <v>1</v>
      </c>
      <c r="D244" s="99"/>
      <c r="E244" s="93">
        <v>0</v>
      </c>
      <c r="F244" s="85">
        <f>D244*E244</f>
        <v>0</v>
      </c>
    </row>
    <row r="245" spans="1:6" x14ac:dyDescent="0.2">
      <c r="A245" s="73"/>
      <c r="B245" s="112" t="s">
        <v>91</v>
      </c>
      <c r="C245" s="103"/>
      <c r="D245" s="99"/>
      <c r="E245" s="93"/>
      <c r="F245" s="85"/>
    </row>
    <row r="246" spans="1:6" x14ac:dyDescent="0.2">
      <c r="A246" s="73"/>
      <c r="B246" s="135" t="s">
        <v>24</v>
      </c>
      <c r="C246" s="103"/>
      <c r="D246" s="99"/>
      <c r="E246" s="93"/>
      <c r="F246" s="85"/>
    </row>
    <row r="247" spans="1:6" x14ac:dyDescent="0.2">
      <c r="A247" s="73"/>
      <c r="B247" s="124" t="s">
        <v>7</v>
      </c>
      <c r="C247" s="103" t="s">
        <v>1</v>
      </c>
      <c r="D247" s="99"/>
      <c r="E247" s="93">
        <v>0</v>
      </c>
      <c r="F247" s="85">
        <f>D247*E247</f>
        <v>0</v>
      </c>
    </row>
    <row r="248" spans="1:6" x14ac:dyDescent="0.2">
      <c r="A248" s="73"/>
      <c r="B248" s="124" t="s">
        <v>8</v>
      </c>
      <c r="C248" s="103" t="s">
        <v>1</v>
      </c>
      <c r="D248" s="99"/>
      <c r="E248" s="93">
        <v>0</v>
      </c>
      <c r="F248" s="85">
        <f>D248*E248</f>
        <v>0</v>
      </c>
    </row>
    <row r="249" spans="1:6" x14ac:dyDescent="0.2">
      <c r="A249" s="73"/>
      <c r="B249" s="122" t="str">
        <f>CONCATENATE("TOTAL HT POSTE ",A239)</f>
        <v>TOTAL HT POSTE 5.1</v>
      </c>
      <c r="C249" s="127"/>
      <c r="D249" s="100"/>
      <c r="E249" s="94"/>
      <c r="F249" s="86">
        <f>SUM(F242:F248)</f>
        <v>0</v>
      </c>
    </row>
    <row r="250" spans="1:6" x14ac:dyDescent="0.2">
      <c r="A250" s="73" t="s">
        <v>98</v>
      </c>
      <c r="B250" s="112" t="s">
        <v>89</v>
      </c>
      <c r="C250" s="127"/>
      <c r="D250" s="100"/>
      <c r="E250" s="91"/>
      <c r="F250" s="84"/>
    </row>
    <row r="251" spans="1:6" x14ac:dyDescent="0.2">
      <c r="A251" s="73" t="s">
        <v>184</v>
      </c>
      <c r="B251" s="139" t="s">
        <v>185</v>
      </c>
      <c r="C251" s="103"/>
      <c r="D251" s="101"/>
      <c r="E251" s="93"/>
      <c r="F251" s="85"/>
    </row>
    <row r="252" spans="1:6" x14ac:dyDescent="0.2">
      <c r="A252" s="73"/>
      <c r="B252" s="112" t="s">
        <v>35</v>
      </c>
      <c r="C252" s="103"/>
      <c r="D252" s="99"/>
      <c r="E252" s="93"/>
      <c r="F252" s="85"/>
    </row>
    <row r="253" spans="1:6" x14ac:dyDescent="0.2">
      <c r="A253" s="73"/>
      <c r="B253" s="135" t="s">
        <v>24</v>
      </c>
      <c r="C253" s="103"/>
      <c r="D253" s="99"/>
      <c r="E253" s="93"/>
      <c r="F253" s="85"/>
    </row>
    <row r="254" spans="1:6" x14ac:dyDescent="0.2">
      <c r="A254" s="73"/>
      <c r="B254" s="124" t="s">
        <v>8</v>
      </c>
      <c r="C254" s="103" t="s">
        <v>1</v>
      </c>
      <c r="D254" s="99"/>
      <c r="E254" s="93">
        <v>0</v>
      </c>
      <c r="F254" s="85">
        <f t="shared" ref="F254:F261" si="21">D254*E254</f>
        <v>0</v>
      </c>
    </row>
    <row r="255" spans="1:6" x14ac:dyDescent="0.2">
      <c r="A255" s="73"/>
      <c r="B255" s="124" t="s">
        <v>9</v>
      </c>
      <c r="C255" s="103" t="s">
        <v>1</v>
      </c>
      <c r="D255" s="99"/>
      <c r="E255" s="93">
        <v>0</v>
      </c>
      <c r="F255" s="85">
        <f t="shared" si="21"/>
        <v>0</v>
      </c>
    </row>
    <row r="256" spans="1:6" x14ac:dyDescent="0.2">
      <c r="A256" s="73"/>
      <c r="B256" s="124" t="s">
        <v>17</v>
      </c>
      <c r="C256" s="103" t="s">
        <v>1</v>
      </c>
      <c r="D256" s="99"/>
      <c r="E256" s="93">
        <v>0</v>
      </c>
      <c r="F256" s="85">
        <f t="shared" si="21"/>
        <v>0</v>
      </c>
    </row>
    <row r="257" spans="1:6" x14ac:dyDescent="0.2">
      <c r="A257" s="73"/>
      <c r="B257" s="135" t="s">
        <v>3</v>
      </c>
      <c r="C257" s="103" t="s">
        <v>0</v>
      </c>
      <c r="D257" s="99"/>
      <c r="E257" s="93">
        <v>0</v>
      </c>
      <c r="F257" s="85">
        <f t="shared" si="21"/>
        <v>0</v>
      </c>
    </row>
    <row r="258" spans="1:6" x14ac:dyDescent="0.2">
      <c r="A258" s="73"/>
      <c r="B258" s="135" t="s">
        <v>4</v>
      </c>
      <c r="C258" s="103" t="s">
        <v>0</v>
      </c>
      <c r="D258" s="99"/>
      <c r="E258" s="93">
        <v>0</v>
      </c>
      <c r="F258" s="85">
        <f t="shared" si="21"/>
        <v>0</v>
      </c>
    </row>
    <row r="259" spans="1:6" x14ac:dyDescent="0.2">
      <c r="A259" s="73"/>
      <c r="B259" s="135" t="s">
        <v>21</v>
      </c>
      <c r="C259" s="103" t="s">
        <v>0</v>
      </c>
      <c r="D259" s="99"/>
      <c r="E259" s="93">
        <v>0</v>
      </c>
      <c r="F259" s="85">
        <f t="shared" si="21"/>
        <v>0</v>
      </c>
    </row>
    <row r="260" spans="1:6" x14ac:dyDescent="0.2">
      <c r="A260" s="73"/>
      <c r="B260" s="140" t="s">
        <v>18</v>
      </c>
      <c r="C260" s="149" t="s">
        <v>0</v>
      </c>
      <c r="D260" s="104"/>
      <c r="E260" s="93">
        <v>0</v>
      </c>
      <c r="F260" s="85">
        <f t="shared" si="21"/>
        <v>0</v>
      </c>
    </row>
    <row r="261" spans="1:6" x14ac:dyDescent="0.2">
      <c r="A261" s="73"/>
      <c r="B261" s="133" t="s">
        <v>10</v>
      </c>
      <c r="C261" s="103" t="s">
        <v>2</v>
      </c>
      <c r="D261" s="99"/>
      <c r="E261" s="93">
        <v>0</v>
      </c>
      <c r="F261" s="85">
        <f t="shared" si="21"/>
        <v>0</v>
      </c>
    </row>
    <row r="262" spans="1:6" x14ac:dyDescent="0.2">
      <c r="A262" s="73"/>
      <c r="B262" s="112" t="s">
        <v>36</v>
      </c>
      <c r="C262" s="103"/>
      <c r="D262" s="99"/>
      <c r="E262" s="93"/>
      <c r="F262" s="85"/>
    </row>
    <row r="263" spans="1:6" x14ac:dyDescent="0.2">
      <c r="A263" s="73"/>
      <c r="B263" s="135" t="s">
        <v>24</v>
      </c>
      <c r="C263" s="103"/>
      <c r="D263" s="99"/>
      <c r="E263" s="93"/>
      <c r="F263" s="85"/>
    </row>
    <row r="264" spans="1:6" x14ac:dyDescent="0.2">
      <c r="A264" s="73"/>
      <c r="B264" s="124" t="s">
        <v>8</v>
      </c>
      <c r="C264" s="103" t="s">
        <v>1</v>
      </c>
      <c r="D264" s="99"/>
      <c r="E264" s="93">
        <v>0</v>
      </c>
      <c r="F264" s="85">
        <f t="shared" ref="F264:F271" si="22">D264*E264</f>
        <v>0</v>
      </c>
    </row>
    <row r="265" spans="1:6" x14ac:dyDescent="0.2">
      <c r="A265" s="73"/>
      <c r="B265" s="124" t="s">
        <v>9</v>
      </c>
      <c r="C265" s="103" t="s">
        <v>1</v>
      </c>
      <c r="D265" s="99"/>
      <c r="E265" s="93">
        <v>0</v>
      </c>
      <c r="F265" s="85">
        <f t="shared" si="22"/>
        <v>0</v>
      </c>
    </row>
    <row r="266" spans="1:6" x14ac:dyDescent="0.2">
      <c r="A266" s="73"/>
      <c r="B266" s="124" t="s">
        <v>17</v>
      </c>
      <c r="C266" s="103" t="s">
        <v>1</v>
      </c>
      <c r="D266" s="99"/>
      <c r="E266" s="93">
        <v>0</v>
      </c>
      <c r="F266" s="85">
        <f t="shared" si="22"/>
        <v>0</v>
      </c>
    </row>
    <row r="267" spans="1:6" x14ac:dyDescent="0.2">
      <c r="A267" s="73"/>
      <c r="B267" s="135" t="s">
        <v>3</v>
      </c>
      <c r="C267" s="103" t="s">
        <v>0</v>
      </c>
      <c r="D267" s="99"/>
      <c r="E267" s="93">
        <v>0</v>
      </c>
      <c r="F267" s="85">
        <f t="shared" si="22"/>
        <v>0</v>
      </c>
    </row>
    <row r="268" spans="1:6" x14ac:dyDescent="0.2">
      <c r="A268" s="73"/>
      <c r="B268" s="135" t="s">
        <v>4</v>
      </c>
      <c r="C268" s="103" t="s">
        <v>0</v>
      </c>
      <c r="D268" s="99"/>
      <c r="E268" s="93">
        <v>0</v>
      </c>
      <c r="F268" s="85">
        <f t="shared" si="22"/>
        <v>0</v>
      </c>
    </row>
    <row r="269" spans="1:6" x14ac:dyDescent="0.2">
      <c r="A269" s="73"/>
      <c r="B269" s="135" t="s">
        <v>21</v>
      </c>
      <c r="C269" s="103" t="s">
        <v>0</v>
      </c>
      <c r="D269" s="99"/>
      <c r="E269" s="93">
        <v>0</v>
      </c>
      <c r="F269" s="85">
        <f t="shared" si="22"/>
        <v>0</v>
      </c>
    </row>
    <row r="270" spans="1:6" x14ac:dyDescent="0.2">
      <c r="A270" s="73"/>
      <c r="B270" s="140" t="s">
        <v>18</v>
      </c>
      <c r="C270" s="149" t="s">
        <v>0</v>
      </c>
      <c r="D270" s="104"/>
      <c r="E270" s="93">
        <v>0</v>
      </c>
      <c r="F270" s="85">
        <f t="shared" si="22"/>
        <v>0</v>
      </c>
    </row>
    <row r="271" spans="1:6" x14ac:dyDescent="0.2">
      <c r="A271" s="73"/>
      <c r="B271" s="133" t="s">
        <v>10</v>
      </c>
      <c r="C271" s="103" t="s">
        <v>2</v>
      </c>
      <c r="D271" s="99"/>
      <c r="E271" s="93">
        <v>0</v>
      </c>
      <c r="F271" s="85">
        <f t="shared" si="22"/>
        <v>0</v>
      </c>
    </row>
    <row r="272" spans="1:6" x14ac:dyDescent="0.2">
      <c r="A272" s="73" t="s">
        <v>189</v>
      </c>
      <c r="B272" s="139" t="s">
        <v>188</v>
      </c>
      <c r="C272" s="103"/>
      <c r="D272" s="101"/>
      <c r="E272" s="93"/>
      <c r="F272" s="85"/>
    </row>
    <row r="273" spans="1:6" x14ac:dyDescent="0.2">
      <c r="A273" s="73"/>
      <c r="B273" s="135" t="s">
        <v>190</v>
      </c>
      <c r="C273" s="103" t="s">
        <v>0</v>
      </c>
      <c r="D273" s="99"/>
      <c r="E273" s="93">
        <v>0</v>
      </c>
      <c r="F273" s="85">
        <f>D273*E273</f>
        <v>0</v>
      </c>
    </row>
    <row r="274" spans="1:6" x14ac:dyDescent="0.2">
      <c r="A274" s="73" t="s">
        <v>187</v>
      </c>
      <c r="B274" s="139" t="s">
        <v>186</v>
      </c>
      <c r="C274" s="103"/>
      <c r="D274" s="101"/>
      <c r="E274" s="93"/>
      <c r="F274" s="85"/>
    </row>
    <row r="275" spans="1:6" x14ac:dyDescent="0.2">
      <c r="A275" s="73"/>
      <c r="B275" s="112" t="s">
        <v>92</v>
      </c>
      <c r="C275" s="103"/>
      <c r="D275" s="99"/>
      <c r="E275" s="93"/>
      <c r="F275" s="85"/>
    </row>
    <row r="276" spans="1:6" x14ac:dyDescent="0.2">
      <c r="A276" s="73"/>
      <c r="B276" s="135" t="s">
        <v>37</v>
      </c>
      <c r="C276" s="103"/>
      <c r="D276" s="99"/>
      <c r="E276" s="93"/>
      <c r="F276" s="85"/>
    </row>
    <row r="277" spans="1:6" x14ac:dyDescent="0.2">
      <c r="A277" s="73"/>
      <c r="B277" s="124" t="s">
        <v>8</v>
      </c>
      <c r="C277" s="103" t="s">
        <v>1</v>
      </c>
      <c r="D277" s="99"/>
      <c r="E277" s="93">
        <v>0</v>
      </c>
      <c r="F277" s="85">
        <f>D277*E277</f>
        <v>0</v>
      </c>
    </row>
    <row r="278" spans="1:6" x14ac:dyDescent="0.2">
      <c r="A278" s="73"/>
      <c r="B278" s="124" t="s">
        <v>17</v>
      </c>
      <c r="C278" s="103" t="s">
        <v>1</v>
      </c>
      <c r="D278" s="99"/>
      <c r="E278" s="93">
        <v>0</v>
      </c>
      <c r="F278" s="85">
        <f>D278*E278</f>
        <v>0</v>
      </c>
    </row>
    <row r="279" spans="1:6" x14ac:dyDescent="0.2">
      <c r="A279" s="73"/>
      <c r="B279" s="124" t="s">
        <v>38</v>
      </c>
      <c r="C279" s="103" t="s">
        <v>1</v>
      </c>
      <c r="D279" s="99"/>
      <c r="E279" s="93">
        <v>0</v>
      </c>
      <c r="F279" s="85">
        <f t="shared" ref="F279:F285" si="23">D279*E279</f>
        <v>0</v>
      </c>
    </row>
    <row r="280" spans="1:6" x14ac:dyDescent="0.2">
      <c r="A280" s="73"/>
      <c r="B280" s="124" t="s">
        <v>39</v>
      </c>
      <c r="C280" s="103" t="s">
        <v>1</v>
      </c>
      <c r="D280" s="99"/>
      <c r="E280" s="93">
        <v>0</v>
      </c>
      <c r="F280" s="85">
        <f t="shared" si="23"/>
        <v>0</v>
      </c>
    </row>
    <row r="281" spans="1:6" x14ac:dyDescent="0.2">
      <c r="A281" s="73"/>
      <c r="B281" s="133" t="s">
        <v>40</v>
      </c>
      <c r="C281" s="103" t="s">
        <v>1</v>
      </c>
      <c r="D281" s="99"/>
      <c r="E281" s="93">
        <v>0</v>
      </c>
      <c r="F281" s="85">
        <f t="shared" si="23"/>
        <v>0</v>
      </c>
    </row>
    <row r="282" spans="1:6" x14ac:dyDescent="0.2">
      <c r="A282" s="73"/>
      <c r="B282" s="135" t="s">
        <v>4</v>
      </c>
      <c r="C282" s="103" t="s">
        <v>0</v>
      </c>
      <c r="D282" s="99"/>
      <c r="E282" s="93">
        <v>0</v>
      </c>
      <c r="F282" s="85">
        <f t="shared" si="23"/>
        <v>0</v>
      </c>
    </row>
    <row r="283" spans="1:6" x14ac:dyDescent="0.2">
      <c r="A283" s="73"/>
      <c r="B283" s="135" t="s">
        <v>21</v>
      </c>
      <c r="C283" s="103" t="s">
        <v>0</v>
      </c>
      <c r="D283" s="99"/>
      <c r="E283" s="93">
        <v>0</v>
      </c>
      <c r="F283" s="85">
        <f t="shared" si="23"/>
        <v>0</v>
      </c>
    </row>
    <row r="284" spans="1:6" x14ac:dyDescent="0.2">
      <c r="A284" s="73"/>
      <c r="B284" s="140" t="s">
        <v>18</v>
      </c>
      <c r="C284" s="149" t="s">
        <v>0</v>
      </c>
      <c r="D284" s="104"/>
      <c r="E284" s="93">
        <v>0</v>
      </c>
      <c r="F284" s="85">
        <f t="shared" si="23"/>
        <v>0</v>
      </c>
    </row>
    <row r="285" spans="1:6" x14ac:dyDescent="0.2">
      <c r="A285" s="73"/>
      <c r="B285" s="133" t="s">
        <v>10</v>
      </c>
      <c r="C285" s="103" t="s">
        <v>2</v>
      </c>
      <c r="D285" s="99"/>
      <c r="E285" s="93">
        <v>0</v>
      </c>
      <c r="F285" s="85">
        <f t="shared" si="23"/>
        <v>0</v>
      </c>
    </row>
    <row r="286" spans="1:6" x14ac:dyDescent="0.2">
      <c r="A286" s="73"/>
      <c r="B286" s="122" t="str">
        <f>CONCATENATE("TOTAL HT POSTE ",A250)</f>
        <v>TOTAL HT POSTE 5.2</v>
      </c>
      <c r="C286" s="127"/>
      <c r="D286" s="100"/>
      <c r="E286" s="94"/>
      <c r="F286" s="86">
        <f>SUM(F254:F285)</f>
        <v>0</v>
      </c>
    </row>
    <row r="287" spans="1:6" x14ac:dyDescent="0.2">
      <c r="A287" s="73" t="s">
        <v>99</v>
      </c>
      <c r="B287" s="112" t="s">
        <v>191</v>
      </c>
      <c r="C287" s="103"/>
      <c r="D287" s="99"/>
      <c r="E287" s="93"/>
      <c r="F287" s="85"/>
    </row>
    <row r="288" spans="1:6" x14ac:dyDescent="0.2">
      <c r="A288" s="73"/>
      <c r="B288" s="112" t="s">
        <v>192</v>
      </c>
      <c r="C288" s="103"/>
      <c r="D288" s="99"/>
      <c r="E288" s="93"/>
      <c r="F288" s="85"/>
    </row>
    <row r="289" spans="1:6" x14ac:dyDescent="0.2">
      <c r="A289" s="73"/>
      <c r="B289" s="135" t="s">
        <v>24</v>
      </c>
      <c r="C289" s="103"/>
      <c r="D289" s="99"/>
      <c r="E289" s="93"/>
      <c r="F289" s="85"/>
    </row>
    <row r="290" spans="1:6" x14ac:dyDescent="0.2">
      <c r="A290" s="73"/>
      <c r="B290" s="124" t="s">
        <v>8</v>
      </c>
      <c r="C290" s="103" t="s">
        <v>1</v>
      </c>
      <c r="D290" s="99"/>
      <c r="E290" s="93">
        <v>0</v>
      </c>
      <c r="F290" s="85">
        <f>D290*E290</f>
        <v>0</v>
      </c>
    </row>
    <row r="291" spans="1:6" x14ac:dyDescent="0.2">
      <c r="A291" s="73"/>
      <c r="B291" s="124" t="s">
        <v>9</v>
      </c>
      <c r="C291" s="103" t="s">
        <v>1</v>
      </c>
      <c r="D291" s="99"/>
      <c r="E291" s="93">
        <v>0</v>
      </c>
      <c r="F291" s="85">
        <f>D291*E291</f>
        <v>0</v>
      </c>
    </row>
    <row r="292" spans="1:6" x14ac:dyDescent="0.2">
      <c r="A292" s="73"/>
      <c r="B292" s="124" t="s">
        <v>17</v>
      </c>
      <c r="C292" s="103" t="s">
        <v>1</v>
      </c>
      <c r="D292" s="99"/>
      <c r="E292" s="93">
        <v>0</v>
      </c>
      <c r="F292" s="85">
        <f>D292*E292</f>
        <v>0</v>
      </c>
    </row>
    <row r="293" spans="1:6" x14ac:dyDescent="0.2">
      <c r="A293" s="73"/>
      <c r="B293" s="124" t="s">
        <v>38</v>
      </c>
      <c r="C293" s="103" t="s">
        <v>1</v>
      </c>
      <c r="D293" s="99"/>
      <c r="E293" s="93">
        <v>0</v>
      </c>
      <c r="F293" s="85">
        <f t="shared" ref="F293:F294" si="24">D293*E293</f>
        <v>0</v>
      </c>
    </row>
    <row r="294" spans="1:6" x14ac:dyDescent="0.2">
      <c r="A294" s="73"/>
      <c r="B294" s="124" t="s">
        <v>39</v>
      </c>
      <c r="C294" s="103" t="s">
        <v>1</v>
      </c>
      <c r="D294" s="99"/>
      <c r="E294" s="93">
        <v>0</v>
      </c>
      <c r="F294" s="85">
        <f t="shared" si="24"/>
        <v>0</v>
      </c>
    </row>
    <row r="295" spans="1:6" x14ac:dyDescent="0.2">
      <c r="A295" s="73"/>
      <c r="B295" s="140" t="s">
        <v>41</v>
      </c>
      <c r="C295" s="149" t="s">
        <v>0</v>
      </c>
      <c r="D295" s="104"/>
      <c r="E295" s="93">
        <v>0</v>
      </c>
      <c r="F295" s="85">
        <f>D295*E295</f>
        <v>0</v>
      </c>
    </row>
    <row r="296" spans="1:6" x14ac:dyDescent="0.2">
      <c r="A296" s="73"/>
      <c r="B296" s="112" t="s">
        <v>56</v>
      </c>
      <c r="C296" s="103"/>
      <c r="D296" s="99"/>
      <c r="E296" s="93"/>
      <c r="F296" s="85"/>
    </row>
    <row r="297" spans="1:6" x14ac:dyDescent="0.2">
      <c r="A297" s="73"/>
      <c r="B297" s="135" t="s">
        <v>37</v>
      </c>
      <c r="C297" s="103"/>
      <c r="D297" s="99"/>
      <c r="E297" s="93"/>
      <c r="F297" s="85"/>
    </row>
    <row r="298" spans="1:6" x14ac:dyDescent="0.2">
      <c r="A298" s="73"/>
      <c r="B298" s="124" t="s">
        <v>8</v>
      </c>
      <c r="C298" s="103" t="s">
        <v>1</v>
      </c>
      <c r="D298" s="99"/>
      <c r="E298" s="93">
        <v>0</v>
      </c>
      <c r="F298" s="85">
        <f t="shared" ref="F298:F303" si="25">D298*E298</f>
        <v>0</v>
      </c>
    </row>
    <row r="299" spans="1:6" x14ac:dyDescent="0.2">
      <c r="A299" s="73"/>
      <c r="B299" s="124" t="s">
        <v>17</v>
      </c>
      <c r="C299" s="103" t="s">
        <v>1</v>
      </c>
      <c r="D299" s="99"/>
      <c r="E299" s="93">
        <v>0</v>
      </c>
      <c r="F299" s="85">
        <f t="shared" si="25"/>
        <v>0</v>
      </c>
    </row>
    <row r="300" spans="1:6" x14ac:dyDescent="0.2">
      <c r="A300" s="73"/>
      <c r="B300" s="124" t="s">
        <v>38</v>
      </c>
      <c r="C300" s="103" t="s">
        <v>1</v>
      </c>
      <c r="D300" s="99"/>
      <c r="E300" s="93">
        <v>0</v>
      </c>
      <c r="F300" s="85">
        <f t="shared" si="25"/>
        <v>0</v>
      </c>
    </row>
    <row r="301" spans="1:6" x14ac:dyDescent="0.2">
      <c r="A301" s="73"/>
      <c r="B301" s="124" t="s">
        <v>39</v>
      </c>
      <c r="C301" s="103" t="s">
        <v>1</v>
      </c>
      <c r="D301" s="99"/>
      <c r="E301" s="93">
        <v>0</v>
      </c>
      <c r="F301" s="85">
        <f t="shared" si="25"/>
        <v>0</v>
      </c>
    </row>
    <row r="302" spans="1:6" x14ac:dyDescent="0.2">
      <c r="A302" s="73"/>
      <c r="B302" s="124" t="s">
        <v>57</v>
      </c>
      <c r="C302" s="103" t="s">
        <v>1</v>
      </c>
      <c r="D302" s="99"/>
      <c r="E302" s="93">
        <v>0</v>
      </c>
      <c r="F302" s="85">
        <f>D302*E302</f>
        <v>0</v>
      </c>
    </row>
    <row r="303" spans="1:6" x14ac:dyDescent="0.2">
      <c r="A303" s="73"/>
      <c r="B303" s="140" t="s">
        <v>41</v>
      </c>
      <c r="C303" s="149" t="s">
        <v>0</v>
      </c>
      <c r="D303" s="104"/>
      <c r="E303" s="93">
        <v>0</v>
      </c>
      <c r="F303" s="85">
        <f t="shared" si="25"/>
        <v>0</v>
      </c>
    </row>
    <row r="304" spans="1:6" x14ac:dyDescent="0.2">
      <c r="A304" s="73"/>
      <c r="B304" s="122" t="str">
        <f>CONCATENATE("TOTAL HT POSTE ",A287)</f>
        <v>TOTAL HT POSTE 5.3</v>
      </c>
      <c r="C304" s="127"/>
      <c r="D304" s="100"/>
      <c r="E304" s="94"/>
      <c r="F304" s="86">
        <f>SUM(F290:F303)</f>
        <v>0</v>
      </c>
    </row>
    <row r="305" spans="1:6" x14ac:dyDescent="0.2">
      <c r="A305" s="73" t="s">
        <v>194</v>
      </c>
      <c r="B305" s="112" t="s">
        <v>193</v>
      </c>
      <c r="C305" s="127"/>
      <c r="D305" s="100"/>
      <c r="E305" s="91"/>
      <c r="F305" s="84"/>
    </row>
    <row r="306" spans="1:6" x14ac:dyDescent="0.2">
      <c r="A306" s="73" t="s">
        <v>195</v>
      </c>
      <c r="B306" s="112" t="s">
        <v>140</v>
      </c>
      <c r="C306" s="103"/>
      <c r="D306" s="99"/>
      <c r="E306" s="93"/>
      <c r="F306" s="85"/>
    </row>
    <row r="307" spans="1:6" x14ac:dyDescent="0.2">
      <c r="A307" s="73"/>
      <c r="B307" s="133" t="s">
        <v>196</v>
      </c>
      <c r="C307" s="103" t="s">
        <v>0</v>
      </c>
      <c r="D307" s="99"/>
      <c r="E307" s="93">
        <v>0</v>
      </c>
      <c r="F307" s="85">
        <f t="shared" ref="F307" si="26">D307*E307</f>
        <v>0</v>
      </c>
    </row>
    <row r="308" spans="1:6" x14ac:dyDescent="0.2">
      <c r="A308" s="73" t="s">
        <v>197</v>
      </c>
      <c r="B308" s="112" t="s">
        <v>143</v>
      </c>
      <c r="C308" s="103"/>
      <c r="D308" s="99"/>
      <c r="E308" s="93"/>
      <c r="F308" s="85"/>
    </row>
    <row r="309" spans="1:6" x14ac:dyDescent="0.2">
      <c r="A309" s="73"/>
      <c r="B309" s="133" t="s">
        <v>198</v>
      </c>
      <c r="C309" s="103" t="s">
        <v>0</v>
      </c>
      <c r="D309" s="99"/>
      <c r="E309" s="93">
        <v>0</v>
      </c>
      <c r="F309" s="85">
        <f t="shared" ref="F309" si="27">D309*E309</f>
        <v>0</v>
      </c>
    </row>
    <row r="310" spans="1:6" x14ac:dyDescent="0.2">
      <c r="A310" s="73" t="s">
        <v>200</v>
      </c>
      <c r="B310" s="112" t="s">
        <v>229</v>
      </c>
      <c r="C310" s="103"/>
      <c r="D310" s="99"/>
      <c r="E310" s="93"/>
      <c r="F310" s="85"/>
    </row>
    <row r="311" spans="1:6" x14ac:dyDescent="0.2">
      <c r="A311" s="73"/>
      <c r="B311" s="134" t="s">
        <v>230</v>
      </c>
      <c r="C311" s="103" t="s">
        <v>0</v>
      </c>
      <c r="D311" s="99"/>
      <c r="E311" s="93">
        <v>0</v>
      </c>
      <c r="F311" s="85">
        <f t="shared" ref="F311" si="28">D311*E311</f>
        <v>0</v>
      </c>
    </row>
    <row r="312" spans="1:6" x14ac:dyDescent="0.2">
      <c r="A312" s="73" t="s">
        <v>228</v>
      </c>
      <c r="B312" s="112" t="s">
        <v>199</v>
      </c>
      <c r="C312" s="103"/>
      <c r="D312" s="99"/>
      <c r="E312" s="93"/>
      <c r="F312" s="85"/>
    </row>
    <row r="313" spans="1:6" ht="25.5" x14ac:dyDescent="0.2">
      <c r="A313" s="73"/>
      <c r="B313" s="134" t="s">
        <v>201</v>
      </c>
      <c r="C313" s="103" t="s">
        <v>0</v>
      </c>
      <c r="D313" s="99"/>
      <c r="E313" s="93">
        <v>0</v>
      </c>
      <c r="F313" s="85">
        <f t="shared" ref="F313" si="29">D313*E313</f>
        <v>0</v>
      </c>
    </row>
    <row r="314" spans="1:6" x14ac:dyDescent="0.2">
      <c r="A314" s="73"/>
      <c r="B314" s="122" t="str">
        <f>CONCATENATE("TOTAL HT POSTE ",A305)</f>
        <v>TOTAL HT POSTE 5.4</v>
      </c>
      <c r="C314" s="127"/>
      <c r="D314" s="100"/>
      <c r="E314" s="94"/>
      <c r="F314" s="86">
        <f>SUM(F307:F313)</f>
        <v>0</v>
      </c>
    </row>
    <row r="315" spans="1:6" x14ac:dyDescent="0.2">
      <c r="A315" s="72"/>
      <c r="B315" s="120" t="str">
        <f>CONCATENATE("TOTAL HT ",B238)</f>
        <v>TOTAL HT EVACUATION DES EAUX</v>
      </c>
      <c r="C315" s="128"/>
      <c r="D315" s="129"/>
      <c r="E315" s="130"/>
      <c r="F315" s="83">
        <f>F314+F304+F286+F249</f>
        <v>0</v>
      </c>
    </row>
    <row r="316" spans="1:6" x14ac:dyDescent="0.2">
      <c r="A316" s="52">
        <v>6</v>
      </c>
      <c r="B316" s="54" t="s">
        <v>202</v>
      </c>
      <c r="C316" s="54"/>
      <c r="D316" s="56"/>
      <c r="E316" s="57"/>
      <c r="F316" s="58"/>
    </row>
    <row r="317" spans="1:6" x14ac:dyDescent="0.2">
      <c r="A317" s="71" t="s">
        <v>204</v>
      </c>
      <c r="B317" s="112" t="s">
        <v>203</v>
      </c>
      <c r="C317" s="146"/>
      <c r="D317" s="147"/>
      <c r="E317" s="148"/>
      <c r="F317" s="84"/>
    </row>
    <row r="318" spans="1:6" x14ac:dyDescent="0.2">
      <c r="A318" s="73" t="s">
        <v>206</v>
      </c>
      <c r="B318" s="112" t="s">
        <v>205</v>
      </c>
      <c r="C318" s="103"/>
      <c r="D318" s="99"/>
      <c r="E318" s="93"/>
      <c r="F318" s="85"/>
    </row>
    <row r="319" spans="1:6" x14ac:dyDescent="0.2">
      <c r="A319" s="73"/>
      <c r="B319" s="133" t="s">
        <v>306</v>
      </c>
      <c r="C319" s="103" t="s">
        <v>0</v>
      </c>
      <c r="D319" s="99"/>
      <c r="E319" s="93">
        <v>0</v>
      </c>
      <c r="F319" s="85">
        <f>D319*E319</f>
        <v>0</v>
      </c>
    </row>
    <row r="320" spans="1:6" x14ac:dyDescent="0.2">
      <c r="A320" s="73" t="s">
        <v>208</v>
      </c>
      <c r="B320" s="112" t="s">
        <v>207</v>
      </c>
      <c r="C320" s="103"/>
      <c r="D320" s="99"/>
      <c r="E320" s="93"/>
      <c r="F320" s="85"/>
    </row>
    <row r="321" spans="1:6" x14ac:dyDescent="0.2">
      <c r="A321" s="73"/>
      <c r="B321" s="133" t="s">
        <v>45</v>
      </c>
      <c r="C321" s="103" t="s">
        <v>0</v>
      </c>
      <c r="D321" s="99"/>
      <c r="E321" s="93">
        <v>0</v>
      </c>
      <c r="F321" s="85">
        <f>D321*E321</f>
        <v>0</v>
      </c>
    </row>
    <row r="322" spans="1:6" x14ac:dyDescent="0.2">
      <c r="A322" s="73" t="s">
        <v>209</v>
      </c>
      <c r="B322" s="137" t="s">
        <v>341</v>
      </c>
      <c r="C322" s="103"/>
      <c r="D322" s="99"/>
      <c r="E322" s="93"/>
      <c r="F322" s="85"/>
    </row>
    <row r="323" spans="1:6" x14ac:dyDescent="0.2">
      <c r="A323" s="73"/>
      <c r="B323" s="133" t="s">
        <v>226</v>
      </c>
      <c r="C323" s="103" t="s">
        <v>0</v>
      </c>
      <c r="D323" s="99"/>
      <c r="E323" s="93">
        <v>0</v>
      </c>
      <c r="F323" s="85">
        <f>D323*E323</f>
        <v>0</v>
      </c>
    </row>
    <row r="324" spans="1:6" x14ac:dyDescent="0.2">
      <c r="A324" s="73"/>
      <c r="B324" s="133" t="s">
        <v>332</v>
      </c>
      <c r="C324" s="103" t="s">
        <v>0</v>
      </c>
      <c r="D324" s="99"/>
      <c r="E324" s="93">
        <v>0</v>
      </c>
      <c r="F324" s="85">
        <f>D324*E324</f>
        <v>0</v>
      </c>
    </row>
    <row r="325" spans="1:6" x14ac:dyDescent="0.2">
      <c r="A325" s="73" t="s">
        <v>211</v>
      </c>
      <c r="B325" s="137" t="s">
        <v>342</v>
      </c>
      <c r="C325" s="103"/>
      <c r="D325" s="99"/>
      <c r="E325" s="93"/>
      <c r="F325" s="85"/>
    </row>
    <row r="326" spans="1:6" x14ac:dyDescent="0.2">
      <c r="A326" s="73"/>
      <c r="B326" s="133" t="s">
        <v>343</v>
      </c>
      <c r="C326" s="103" t="s">
        <v>0</v>
      </c>
      <c r="D326" s="99"/>
      <c r="E326" s="93">
        <v>0</v>
      </c>
      <c r="F326" s="85">
        <f>D326*E326</f>
        <v>0</v>
      </c>
    </row>
    <row r="327" spans="1:6" x14ac:dyDescent="0.2">
      <c r="A327" s="73"/>
      <c r="B327" s="133" t="s">
        <v>331</v>
      </c>
      <c r="C327" s="103" t="s">
        <v>0</v>
      </c>
      <c r="D327" s="99"/>
      <c r="E327" s="93">
        <v>0</v>
      </c>
      <c r="F327" s="85">
        <f>D327*E327</f>
        <v>0</v>
      </c>
    </row>
    <row r="328" spans="1:6" x14ac:dyDescent="0.2">
      <c r="A328" s="73" t="s">
        <v>213</v>
      </c>
      <c r="B328" s="137" t="s">
        <v>210</v>
      </c>
      <c r="C328" s="103"/>
      <c r="D328" s="99"/>
      <c r="E328" s="93"/>
      <c r="F328" s="85"/>
    </row>
    <row r="329" spans="1:6" x14ac:dyDescent="0.2">
      <c r="A329" s="73"/>
      <c r="B329" s="133" t="s">
        <v>225</v>
      </c>
      <c r="C329" s="103" t="s">
        <v>0</v>
      </c>
      <c r="D329" s="99"/>
      <c r="E329" s="93">
        <v>0</v>
      </c>
      <c r="F329" s="85">
        <f>D329*E329</f>
        <v>0</v>
      </c>
    </row>
    <row r="330" spans="1:6" x14ac:dyDescent="0.2">
      <c r="A330" s="73"/>
      <c r="B330" s="133" t="s">
        <v>332</v>
      </c>
      <c r="C330" s="103" t="s">
        <v>0</v>
      </c>
      <c r="D330" s="99"/>
      <c r="E330" s="93">
        <v>0</v>
      </c>
      <c r="F330" s="85">
        <f>D330*E330</f>
        <v>0</v>
      </c>
    </row>
    <row r="331" spans="1:6" x14ac:dyDescent="0.2">
      <c r="A331" s="73" t="s">
        <v>215</v>
      </c>
      <c r="B331" s="112" t="s">
        <v>212</v>
      </c>
      <c r="C331" s="103"/>
      <c r="D331" s="99"/>
      <c r="E331" s="91"/>
      <c r="F331" s="82"/>
    </row>
    <row r="332" spans="1:6" x14ac:dyDescent="0.2">
      <c r="A332" s="73"/>
      <c r="B332" s="138" t="s">
        <v>214</v>
      </c>
      <c r="C332" s="103" t="s">
        <v>0</v>
      </c>
      <c r="D332" s="99"/>
      <c r="E332" s="93">
        <v>0</v>
      </c>
      <c r="F332" s="85">
        <f>D332*E332</f>
        <v>0</v>
      </c>
    </row>
    <row r="333" spans="1:6" x14ac:dyDescent="0.2">
      <c r="A333" s="73"/>
      <c r="B333" s="133" t="s">
        <v>332</v>
      </c>
      <c r="C333" s="103" t="s">
        <v>0</v>
      </c>
      <c r="D333" s="99"/>
      <c r="E333" s="93">
        <v>0</v>
      </c>
      <c r="F333" s="85">
        <f>D333*E333</f>
        <v>0</v>
      </c>
    </row>
    <row r="334" spans="1:6" x14ac:dyDescent="0.2">
      <c r="A334" s="73" t="s">
        <v>217</v>
      </c>
      <c r="B334" s="112" t="s">
        <v>218</v>
      </c>
      <c r="C334" s="103"/>
      <c r="D334" s="99"/>
      <c r="E334" s="91"/>
      <c r="F334" s="82"/>
    </row>
    <row r="335" spans="1:6" x14ac:dyDescent="0.2">
      <c r="A335" s="73"/>
      <c r="B335" s="133" t="s">
        <v>20</v>
      </c>
      <c r="C335" s="103" t="s">
        <v>0</v>
      </c>
      <c r="D335" s="99"/>
      <c r="E335" s="93">
        <v>0</v>
      </c>
      <c r="F335" s="82">
        <f t="shared" ref="F335" si="30">D335*E335</f>
        <v>0</v>
      </c>
    </row>
    <row r="336" spans="1:6" x14ac:dyDescent="0.2">
      <c r="A336" s="73"/>
      <c r="B336" s="133" t="s">
        <v>333</v>
      </c>
      <c r="C336" s="103" t="s">
        <v>0</v>
      </c>
      <c r="D336" s="99"/>
      <c r="E336" s="93">
        <v>0</v>
      </c>
      <c r="F336" s="85">
        <f>D336*E336</f>
        <v>0</v>
      </c>
    </row>
    <row r="337" spans="1:6" s="1" customFormat="1" x14ac:dyDescent="0.2">
      <c r="A337" s="73" t="s">
        <v>220</v>
      </c>
      <c r="B337" s="112" t="s">
        <v>216</v>
      </c>
      <c r="C337" s="103"/>
      <c r="D337" s="99"/>
      <c r="E337" s="91"/>
      <c r="F337" s="82"/>
    </row>
    <row r="338" spans="1:6" x14ac:dyDescent="0.2">
      <c r="A338" s="73"/>
      <c r="B338" s="133" t="s">
        <v>93</v>
      </c>
      <c r="C338" s="103" t="s">
        <v>0</v>
      </c>
      <c r="D338" s="103"/>
      <c r="E338" s="93">
        <v>0</v>
      </c>
      <c r="F338" s="85">
        <f t="shared" ref="F338:F339" si="31">D338*E338</f>
        <v>0</v>
      </c>
    </row>
    <row r="339" spans="1:6" x14ac:dyDescent="0.2">
      <c r="A339" s="73"/>
      <c r="B339" s="133" t="s">
        <v>334</v>
      </c>
      <c r="C339" s="103" t="s">
        <v>0</v>
      </c>
      <c r="D339" s="103"/>
      <c r="E339" s="93">
        <v>0</v>
      </c>
      <c r="F339" s="85">
        <f t="shared" si="31"/>
        <v>0</v>
      </c>
    </row>
    <row r="340" spans="1:6" s="1" customFormat="1" x14ac:dyDescent="0.2">
      <c r="A340" s="73" t="s">
        <v>328</v>
      </c>
      <c r="B340" s="112" t="s">
        <v>327</v>
      </c>
      <c r="C340" s="103"/>
      <c r="D340" s="99"/>
      <c r="E340" s="91"/>
      <c r="F340" s="82"/>
    </row>
    <row r="341" spans="1:6" x14ac:dyDescent="0.2">
      <c r="A341" s="73"/>
      <c r="B341" s="133" t="s">
        <v>329</v>
      </c>
      <c r="C341" s="103" t="s">
        <v>0</v>
      </c>
      <c r="D341" s="103"/>
      <c r="E341" s="93">
        <v>0</v>
      </c>
      <c r="F341" s="85">
        <f t="shared" ref="F341:F343" si="32">D341*E341</f>
        <v>0</v>
      </c>
    </row>
    <row r="342" spans="1:6" x14ac:dyDescent="0.2">
      <c r="A342" s="73"/>
      <c r="B342" s="133" t="s">
        <v>330</v>
      </c>
      <c r="C342" s="103" t="s">
        <v>0</v>
      </c>
      <c r="D342" s="103"/>
      <c r="E342" s="93">
        <v>0</v>
      </c>
      <c r="F342" s="85">
        <f t="shared" ref="F342" si="33">D342*E342</f>
        <v>0</v>
      </c>
    </row>
    <row r="343" spans="1:6" x14ac:dyDescent="0.2">
      <c r="A343" s="73"/>
      <c r="B343" s="133" t="s">
        <v>334</v>
      </c>
      <c r="C343" s="103" t="s">
        <v>0</v>
      </c>
      <c r="D343" s="103"/>
      <c r="E343" s="93">
        <v>0</v>
      </c>
      <c r="F343" s="85">
        <f t="shared" si="32"/>
        <v>0</v>
      </c>
    </row>
    <row r="344" spans="1:6" s="1" customFormat="1" x14ac:dyDescent="0.2">
      <c r="A344" s="73" t="s">
        <v>335</v>
      </c>
      <c r="B344" s="112" t="s">
        <v>219</v>
      </c>
      <c r="C344" s="103"/>
      <c r="D344" s="99"/>
      <c r="E344" s="91"/>
      <c r="F344" s="82"/>
    </row>
    <row r="345" spans="1:6" x14ac:dyDescent="0.2">
      <c r="A345" s="73"/>
      <c r="B345" s="133" t="s">
        <v>221</v>
      </c>
      <c r="C345" s="103" t="s">
        <v>0</v>
      </c>
      <c r="D345" s="103"/>
      <c r="E345" s="93">
        <v>0</v>
      </c>
      <c r="F345" s="85">
        <f t="shared" ref="F345" si="34">D345*E345</f>
        <v>0</v>
      </c>
    </row>
    <row r="346" spans="1:6" x14ac:dyDescent="0.2">
      <c r="A346" s="73"/>
      <c r="B346" s="122" t="str">
        <f>CONCATENATE("TOTAL HT POSTE ",A317)</f>
        <v>TOTAL HT POSTE 6.2</v>
      </c>
      <c r="C346" s="127"/>
      <c r="D346" s="100"/>
      <c r="E346" s="94"/>
      <c r="F346" s="86">
        <f>SUM(F319:F345)</f>
        <v>0</v>
      </c>
    </row>
    <row r="347" spans="1:6" s="1" customFormat="1" x14ac:dyDescent="0.2">
      <c r="A347" s="73" t="s">
        <v>223</v>
      </c>
      <c r="B347" s="112" t="s">
        <v>222</v>
      </c>
      <c r="C347" s="103"/>
      <c r="D347" s="99"/>
      <c r="E347" s="91"/>
      <c r="F347" s="82"/>
    </row>
    <row r="348" spans="1:6" x14ac:dyDescent="0.2">
      <c r="A348" s="73"/>
      <c r="B348" s="133" t="s">
        <v>224</v>
      </c>
      <c r="C348" s="103" t="s">
        <v>0</v>
      </c>
      <c r="D348" s="103"/>
      <c r="E348" s="93">
        <v>0</v>
      </c>
      <c r="F348" s="85">
        <f t="shared" ref="F348" si="35">D348*E348</f>
        <v>0</v>
      </c>
    </row>
    <row r="349" spans="1:6" x14ac:dyDescent="0.2">
      <c r="A349" s="73"/>
      <c r="B349" s="133" t="s">
        <v>62</v>
      </c>
      <c r="C349" s="103" t="s">
        <v>0</v>
      </c>
      <c r="D349" s="103"/>
      <c r="E349" s="93">
        <v>0</v>
      </c>
      <c r="F349" s="85">
        <f t="shared" ref="F349:F350" si="36">D349*E349</f>
        <v>0</v>
      </c>
    </row>
    <row r="350" spans="1:6" x14ac:dyDescent="0.2">
      <c r="A350" s="73"/>
      <c r="B350" s="133" t="s">
        <v>60</v>
      </c>
      <c r="C350" s="103" t="s">
        <v>0</v>
      </c>
      <c r="D350" s="103"/>
      <c r="E350" s="93">
        <v>0</v>
      </c>
      <c r="F350" s="85">
        <f t="shared" si="36"/>
        <v>0</v>
      </c>
    </row>
    <row r="351" spans="1:6" x14ac:dyDescent="0.2">
      <c r="A351" s="73"/>
      <c r="B351" s="133" t="s">
        <v>375</v>
      </c>
      <c r="C351" s="103" t="s">
        <v>0</v>
      </c>
      <c r="D351" s="103"/>
      <c r="E351" s="93">
        <v>0</v>
      </c>
      <c r="F351" s="85">
        <f t="shared" ref="F351" si="37">D351*E351</f>
        <v>0</v>
      </c>
    </row>
    <row r="352" spans="1:6" x14ac:dyDescent="0.2">
      <c r="A352" s="73"/>
      <c r="B352" s="133" t="s">
        <v>376</v>
      </c>
      <c r="C352" s="103" t="s">
        <v>0</v>
      </c>
      <c r="D352" s="103"/>
      <c r="E352" s="93">
        <v>0</v>
      </c>
      <c r="F352" s="85">
        <f t="shared" ref="F352" si="38">D352*E352</f>
        <v>0</v>
      </c>
    </row>
    <row r="353" spans="1:6" x14ac:dyDescent="0.2">
      <c r="A353" s="73"/>
      <c r="B353" s="133" t="s">
        <v>377</v>
      </c>
      <c r="C353" s="103" t="s">
        <v>0</v>
      </c>
      <c r="D353" s="103"/>
      <c r="E353" s="93">
        <v>0</v>
      </c>
      <c r="F353" s="85">
        <f t="shared" ref="F353" si="39">D353*E353</f>
        <v>0</v>
      </c>
    </row>
    <row r="354" spans="1:6" x14ac:dyDescent="0.2">
      <c r="A354" s="73"/>
      <c r="B354" s="122" t="str">
        <f>CONCATENATE("TOTAL HT POSTE ",A347)</f>
        <v>TOTAL HT POSTE 6.3</v>
      </c>
      <c r="C354" s="127"/>
      <c r="D354" s="100"/>
      <c r="E354" s="94"/>
      <c r="F354" s="86">
        <f>SUM(F348:F353)</f>
        <v>0</v>
      </c>
    </row>
    <row r="355" spans="1:6" s="1" customFormat="1" x14ac:dyDescent="0.2">
      <c r="A355" s="73" t="s">
        <v>307</v>
      </c>
      <c r="B355" s="112" t="s">
        <v>308</v>
      </c>
      <c r="C355" s="103"/>
      <c r="D355" s="99"/>
      <c r="E355" s="91"/>
      <c r="F355" s="82"/>
    </row>
    <row r="356" spans="1:6" s="1" customFormat="1" x14ac:dyDescent="0.2">
      <c r="A356" s="73"/>
      <c r="B356" s="133" t="s">
        <v>94</v>
      </c>
      <c r="C356" s="103" t="s">
        <v>0</v>
      </c>
      <c r="D356" s="99"/>
      <c r="E356" s="93">
        <v>0</v>
      </c>
      <c r="F356" s="82">
        <f>D356*E356</f>
        <v>0</v>
      </c>
    </row>
    <row r="357" spans="1:6" x14ac:dyDescent="0.2">
      <c r="A357" s="73"/>
      <c r="B357" s="133" t="s">
        <v>95</v>
      </c>
      <c r="C357" s="103" t="s">
        <v>0</v>
      </c>
      <c r="D357" s="103"/>
      <c r="E357" s="93">
        <v>0</v>
      </c>
      <c r="F357" s="85">
        <f t="shared" ref="F357" si="40">D357*E357</f>
        <v>0</v>
      </c>
    </row>
    <row r="358" spans="1:6" x14ac:dyDescent="0.2">
      <c r="A358" s="73"/>
      <c r="B358" s="133" t="s">
        <v>96</v>
      </c>
      <c r="C358" s="103" t="s">
        <v>0</v>
      </c>
      <c r="D358" s="103"/>
      <c r="E358" s="93">
        <v>0</v>
      </c>
      <c r="F358" s="85">
        <f>D358*E358</f>
        <v>0</v>
      </c>
    </row>
    <row r="359" spans="1:6" x14ac:dyDescent="0.2">
      <c r="A359" s="73"/>
      <c r="B359" s="133" t="s">
        <v>61</v>
      </c>
      <c r="C359" s="103" t="s">
        <v>0</v>
      </c>
      <c r="D359" s="103"/>
      <c r="E359" s="93">
        <v>0</v>
      </c>
      <c r="F359" s="85">
        <f>D359*E359</f>
        <v>0</v>
      </c>
    </row>
    <row r="360" spans="1:6" x14ac:dyDescent="0.2">
      <c r="A360" s="73"/>
      <c r="B360" s="122" t="str">
        <f>CONCATENATE("TOTAL HT POSTE ",A355)</f>
        <v>TOTAL HT POSTE 6.4</v>
      </c>
      <c r="C360" s="127"/>
      <c r="D360" s="100"/>
      <c r="E360" s="94"/>
      <c r="F360" s="86">
        <f>SUM(F356:F359)</f>
        <v>0</v>
      </c>
    </row>
    <row r="361" spans="1:6" x14ac:dyDescent="0.2">
      <c r="A361" s="72"/>
      <c r="B361" s="120" t="str">
        <f>CONCATENATE("TOTAL HT ",B316)</f>
        <v>TOTAL HT APPAREILS SANITAIRES</v>
      </c>
      <c r="C361" s="128"/>
      <c r="D361" s="129"/>
      <c r="E361" s="130"/>
      <c r="F361" s="83">
        <f>F360+F354+F346</f>
        <v>0</v>
      </c>
    </row>
    <row r="362" spans="1:6" x14ac:dyDescent="0.2">
      <c r="A362" s="52">
        <v>7</v>
      </c>
      <c r="B362" s="54" t="s">
        <v>227</v>
      </c>
      <c r="C362" s="54"/>
      <c r="D362" s="56"/>
      <c r="E362" s="57"/>
      <c r="F362" s="58"/>
    </row>
    <row r="363" spans="1:6" s="1" customFormat="1" x14ac:dyDescent="0.2">
      <c r="A363" s="71" t="s">
        <v>103</v>
      </c>
      <c r="B363" s="112" t="s">
        <v>234</v>
      </c>
      <c r="C363" s="114"/>
      <c r="D363" s="115"/>
      <c r="E363" s="116"/>
      <c r="F363" s="82"/>
    </row>
    <row r="364" spans="1:6" x14ac:dyDescent="0.2">
      <c r="A364" s="73"/>
      <c r="B364" s="133" t="s">
        <v>235</v>
      </c>
      <c r="C364" s="103" t="s">
        <v>87</v>
      </c>
      <c r="D364" s="103"/>
      <c r="E364" s="93">
        <v>0</v>
      </c>
      <c r="F364" s="85">
        <f t="shared" ref="F364" si="41">D364*E364</f>
        <v>0</v>
      </c>
    </row>
    <row r="365" spans="1:6" x14ac:dyDescent="0.2">
      <c r="A365" s="73"/>
      <c r="B365" s="122" t="str">
        <f>CONCATENATE("TOTAL HT POSTE ",A363)</f>
        <v>TOTAL HT POSTE 7.1</v>
      </c>
      <c r="C365" s="127"/>
      <c r="D365" s="100"/>
      <c r="E365" s="94"/>
      <c r="F365" s="86">
        <f>SUM(F364)</f>
        <v>0</v>
      </c>
    </row>
    <row r="366" spans="1:6" s="1" customFormat="1" x14ac:dyDescent="0.2">
      <c r="A366" s="73" t="s">
        <v>105</v>
      </c>
      <c r="B366" s="112" t="s">
        <v>233</v>
      </c>
      <c r="C366" s="103"/>
      <c r="D366" s="99"/>
      <c r="E366" s="91"/>
      <c r="F366" s="82"/>
    </row>
    <row r="367" spans="1:6" x14ac:dyDescent="0.2">
      <c r="A367" s="73"/>
      <c r="B367" s="133" t="s">
        <v>236</v>
      </c>
      <c r="C367" s="103" t="s">
        <v>87</v>
      </c>
      <c r="D367" s="103"/>
      <c r="E367" s="93">
        <v>0</v>
      </c>
      <c r="F367" s="85">
        <f t="shared" ref="F367:F369" si="42">D367*E367</f>
        <v>0</v>
      </c>
    </row>
    <row r="368" spans="1:6" ht="25.5" x14ac:dyDescent="0.2">
      <c r="A368" s="73"/>
      <c r="B368" s="134" t="s">
        <v>237</v>
      </c>
      <c r="C368" s="103" t="s">
        <v>87</v>
      </c>
      <c r="D368" s="103"/>
      <c r="E368" s="93">
        <v>0</v>
      </c>
      <c r="F368" s="85">
        <f t="shared" si="42"/>
        <v>0</v>
      </c>
    </row>
    <row r="369" spans="1:6" x14ac:dyDescent="0.2">
      <c r="A369" s="73"/>
      <c r="B369" s="134" t="s">
        <v>239</v>
      </c>
      <c r="C369" s="103" t="s">
        <v>2</v>
      </c>
      <c r="D369" s="103"/>
      <c r="E369" s="93">
        <v>0</v>
      </c>
      <c r="F369" s="85">
        <f t="shared" si="42"/>
        <v>0</v>
      </c>
    </row>
    <row r="370" spans="1:6" ht="25.5" x14ac:dyDescent="0.2">
      <c r="A370" s="73"/>
      <c r="B370" s="134" t="s">
        <v>238</v>
      </c>
      <c r="C370" s="103" t="s">
        <v>2</v>
      </c>
      <c r="D370" s="103"/>
      <c r="E370" s="93">
        <v>0</v>
      </c>
      <c r="F370" s="85">
        <f t="shared" ref="F370" si="43">D370*E370</f>
        <v>0</v>
      </c>
    </row>
    <row r="371" spans="1:6" x14ac:dyDescent="0.2">
      <c r="A371" s="73"/>
      <c r="B371" s="122" t="str">
        <f>CONCATENATE("TOTAL HT POSTE ",A366)</f>
        <v>TOTAL HT POSTE 7.2</v>
      </c>
      <c r="C371" s="127"/>
      <c r="D371" s="100"/>
      <c r="E371" s="94"/>
      <c r="F371" s="86">
        <f>SUM(F367:F370)</f>
        <v>0</v>
      </c>
    </row>
    <row r="372" spans="1:6" s="1" customFormat="1" x14ac:dyDescent="0.2">
      <c r="A372" s="73" t="s">
        <v>232</v>
      </c>
      <c r="B372" s="112" t="s">
        <v>231</v>
      </c>
      <c r="C372" s="103"/>
      <c r="D372" s="99"/>
      <c r="E372" s="91"/>
      <c r="F372" s="82"/>
    </row>
    <row r="373" spans="1:6" x14ac:dyDescent="0.2">
      <c r="A373" s="73"/>
      <c r="B373" s="133" t="s">
        <v>240</v>
      </c>
      <c r="C373" s="103" t="s">
        <v>2</v>
      </c>
      <c r="D373" s="103"/>
      <c r="E373" s="93">
        <v>0</v>
      </c>
      <c r="F373" s="85">
        <f t="shared" ref="F373" si="44">D373*E373</f>
        <v>0</v>
      </c>
    </row>
    <row r="374" spans="1:6" x14ac:dyDescent="0.2">
      <c r="A374" s="73"/>
      <c r="B374" s="122" t="str">
        <f>CONCATENATE("TOTAL HT POSTE ",A372)</f>
        <v>TOTAL HT POSTE 7.3</v>
      </c>
      <c r="C374" s="127"/>
      <c r="D374" s="100"/>
      <c r="E374" s="94"/>
      <c r="F374" s="86">
        <f>SUM(F373)</f>
        <v>0</v>
      </c>
    </row>
    <row r="375" spans="1:6" s="1" customFormat="1" x14ac:dyDescent="0.2">
      <c r="A375" s="73" t="s">
        <v>241</v>
      </c>
      <c r="B375" s="112" t="s">
        <v>227</v>
      </c>
      <c r="C375" s="103"/>
      <c r="D375" s="99"/>
      <c r="E375" s="91"/>
      <c r="F375" s="82"/>
    </row>
    <row r="376" spans="1:6" x14ac:dyDescent="0.2">
      <c r="A376" s="74"/>
      <c r="B376" s="135" t="s">
        <v>242</v>
      </c>
      <c r="C376" s="103" t="s">
        <v>2</v>
      </c>
      <c r="D376" s="103"/>
      <c r="E376" s="93">
        <v>0</v>
      </c>
      <c r="F376" s="85">
        <f t="shared" ref="F376:F377" si="45">D376*E376</f>
        <v>0</v>
      </c>
    </row>
    <row r="377" spans="1:6" x14ac:dyDescent="0.2">
      <c r="A377" s="74"/>
      <c r="B377" s="135" t="s">
        <v>243</v>
      </c>
      <c r="C377" s="103" t="s">
        <v>2</v>
      </c>
      <c r="D377" s="103"/>
      <c r="E377" s="93">
        <v>0</v>
      </c>
      <c r="F377" s="85">
        <f t="shared" si="45"/>
        <v>0</v>
      </c>
    </row>
    <row r="378" spans="1:6" ht="38.25" x14ac:dyDescent="0.2">
      <c r="A378" s="74"/>
      <c r="B378" s="136" t="s">
        <v>253</v>
      </c>
      <c r="C378" s="103"/>
      <c r="D378" s="103"/>
      <c r="E378" s="93"/>
      <c r="F378" s="85"/>
    </row>
    <row r="379" spans="1:6" x14ac:dyDescent="0.2">
      <c r="A379" s="74"/>
      <c r="B379" s="124" t="s">
        <v>65</v>
      </c>
      <c r="C379" s="103" t="s">
        <v>1</v>
      </c>
      <c r="D379" s="103"/>
      <c r="E379" s="93">
        <v>0</v>
      </c>
      <c r="F379" s="85">
        <f t="shared" ref="F379:F386" si="46">D379*E379</f>
        <v>0</v>
      </c>
    </row>
    <row r="380" spans="1:6" x14ac:dyDescent="0.2">
      <c r="A380" s="74"/>
      <c r="B380" s="124" t="s">
        <v>64</v>
      </c>
      <c r="C380" s="103" t="s">
        <v>1</v>
      </c>
      <c r="D380" s="103"/>
      <c r="E380" s="93">
        <v>0</v>
      </c>
      <c r="F380" s="85">
        <f t="shared" si="46"/>
        <v>0</v>
      </c>
    </row>
    <row r="381" spans="1:6" x14ac:dyDescent="0.2">
      <c r="A381" s="74"/>
      <c r="B381" s="124" t="s">
        <v>13</v>
      </c>
      <c r="C381" s="103" t="s">
        <v>1</v>
      </c>
      <c r="D381" s="103"/>
      <c r="E381" s="93">
        <v>0</v>
      </c>
      <c r="F381" s="85">
        <f t="shared" si="46"/>
        <v>0</v>
      </c>
    </row>
    <row r="382" spans="1:6" x14ac:dyDescent="0.2">
      <c r="A382" s="74"/>
      <c r="B382" s="124" t="s">
        <v>6</v>
      </c>
      <c r="C382" s="103" t="s">
        <v>1</v>
      </c>
      <c r="D382" s="103"/>
      <c r="E382" s="93">
        <v>0</v>
      </c>
      <c r="F382" s="85">
        <f t="shared" ref="F382" si="47">D382*E382</f>
        <v>0</v>
      </c>
    </row>
    <row r="383" spans="1:6" x14ac:dyDescent="0.2">
      <c r="A383" s="74"/>
      <c r="B383" s="135" t="s">
        <v>245</v>
      </c>
      <c r="C383" s="103" t="s">
        <v>0</v>
      </c>
      <c r="D383" s="103"/>
      <c r="E383" s="93">
        <v>0</v>
      </c>
      <c r="F383" s="85">
        <f t="shared" si="46"/>
        <v>0</v>
      </c>
    </row>
    <row r="384" spans="1:6" x14ac:dyDescent="0.2">
      <c r="A384" s="74"/>
      <c r="B384" s="135" t="s">
        <v>246</v>
      </c>
      <c r="C384" s="103" t="s">
        <v>0</v>
      </c>
      <c r="D384" s="103"/>
      <c r="E384" s="93">
        <v>0</v>
      </c>
      <c r="F384" s="85">
        <f t="shared" si="46"/>
        <v>0</v>
      </c>
    </row>
    <row r="385" spans="1:10" x14ac:dyDescent="0.2">
      <c r="A385" s="74"/>
      <c r="B385" s="135" t="s">
        <v>247</v>
      </c>
      <c r="C385" s="103" t="s">
        <v>0</v>
      </c>
      <c r="D385" s="103"/>
      <c r="E385" s="93">
        <v>0</v>
      </c>
      <c r="F385" s="85">
        <f t="shared" si="46"/>
        <v>0</v>
      </c>
    </row>
    <row r="386" spans="1:10" x14ac:dyDescent="0.2">
      <c r="A386" s="74"/>
      <c r="B386" s="135" t="s">
        <v>248</v>
      </c>
      <c r="C386" s="103" t="s">
        <v>0</v>
      </c>
      <c r="D386" s="103"/>
      <c r="E386" s="93">
        <v>0</v>
      </c>
      <c r="F386" s="85">
        <f t="shared" si="46"/>
        <v>0</v>
      </c>
    </row>
    <row r="387" spans="1:10" x14ac:dyDescent="0.2">
      <c r="A387" s="74"/>
      <c r="B387" s="135" t="s">
        <v>249</v>
      </c>
      <c r="C387" s="103" t="s">
        <v>0</v>
      </c>
      <c r="D387" s="103"/>
      <c r="E387" s="93">
        <v>0</v>
      </c>
      <c r="F387" s="85">
        <f>D387*E387</f>
        <v>0</v>
      </c>
    </row>
    <row r="388" spans="1:10" x14ac:dyDescent="0.2">
      <c r="A388" s="74"/>
      <c r="B388" s="135" t="s">
        <v>250</v>
      </c>
      <c r="C388" s="103" t="s">
        <v>0</v>
      </c>
      <c r="D388" s="103"/>
      <c r="E388" s="93">
        <v>0</v>
      </c>
      <c r="F388" s="85">
        <f t="shared" ref="F388:F392" si="48">D388*E388</f>
        <v>0</v>
      </c>
    </row>
    <row r="389" spans="1:10" x14ac:dyDescent="0.2">
      <c r="A389" s="73"/>
      <c r="B389" s="122" t="str">
        <f>CONCATENATE("TOTAL HT POSTE ",A375)</f>
        <v>TOTAL HT POSTE 7.4</v>
      </c>
      <c r="C389" s="127"/>
      <c r="D389" s="100"/>
      <c r="E389" s="94"/>
      <c r="F389" s="86">
        <f>SUM(F376:F388)</f>
        <v>0</v>
      </c>
    </row>
    <row r="390" spans="1:10" s="1" customFormat="1" x14ac:dyDescent="0.2">
      <c r="A390" s="73" t="s">
        <v>251</v>
      </c>
      <c r="B390" s="112" t="s">
        <v>252</v>
      </c>
      <c r="C390" s="103"/>
      <c r="D390" s="99"/>
      <c r="E390" s="91"/>
      <c r="F390" s="82"/>
    </row>
    <row r="391" spans="1:10" x14ac:dyDescent="0.2">
      <c r="A391" s="73"/>
      <c r="B391" s="133" t="s">
        <v>254</v>
      </c>
      <c r="C391" s="103" t="s">
        <v>2</v>
      </c>
      <c r="D391" s="103"/>
      <c r="E391" s="93">
        <v>0</v>
      </c>
      <c r="F391" s="85">
        <f t="shared" ref="F391" si="49">D391*E391</f>
        <v>0</v>
      </c>
    </row>
    <row r="392" spans="1:10" x14ac:dyDescent="0.2">
      <c r="A392" s="74"/>
      <c r="B392" s="135" t="s">
        <v>255</v>
      </c>
      <c r="C392" s="103" t="s">
        <v>2</v>
      </c>
      <c r="D392" s="103"/>
      <c r="E392" s="93">
        <v>0</v>
      </c>
      <c r="F392" s="85">
        <f t="shared" si="48"/>
        <v>0</v>
      </c>
    </row>
    <row r="393" spans="1:10" x14ac:dyDescent="0.2">
      <c r="A393" s="74"/>
      <c r="B393" s="135" t="s">
        <v>244</v>
      </c>
      <c r="C393" s="103" t="s">
        <v>0</v>
      </c>
      <c r="D393" s="103"/>
      <c r="E393" s="93">
        <v>0</v>
      </c>
      <c r="F393" s="85">
        <f>D393*E393</f>
        <v>0</v>
      </c>
    </row>
    <row r="394" spans="1:10" x14ac:dyDescent="0.2">
      <c r="A394" s="73"/>
      <c r="B394" s="122" t="str">
        <f>CONCATENATE("TOTAL HT POSTE ",A390)</f>
        <v>TOTAL HT POSTE 7.5</v>
      </c>
      <c r="C394" s="127"/>
      <c r="D394" s="100"/>
      <c r="E394" s="94"/>
      <c r="F394" s="86">
        <f>SUM(F391:F393)</f>
        <v>0</v>
      </c>
    </row>
    <row r="395" spans="1:10" x14ac:dyDescent="0.2">
      <c r="A395" s="72"/>
      <c r="B395" s="120" t="str">
        <f>CONCATENATE("TOTAL HT ",B362)</f>
        <v>TOTAL HT DISTRIBUTION GAZ</v>
      </c>
      <c r="C395" s="128"/>
      <c r="D395" s="129"/>
      <c r="E395" s="130"/>
      <c r="F395" s="83">
        <f>F394+F389+F374+F371+F365</f>
        <v>0</v>
      </c>
    </row>
    <row r="396" spans="1:10" x14ac:dyDescent="0.2">
      <c r="A396" s="52">
        <v>8</v>
      </c>
      <c r="B396" s="54" t="s">
        <v>256</v>
      </c>
      <c r="C396" s="54"/>
      <c r="D396" s="56"/>
      <c r="E396" s="57"/>
      <c r="F396" s="58"/>
    </row>
    <row r="397" spans="1:10" x14ac:dyDescent="0.2">
      <c r="A397" s="71" t="s">
        <v>258</v>
      </c>
      <c r="B397" s="112" t="s">
        <v>257</v>
      </c>
      <c r="C397" s="114"/>
      <c r="D397" s="115"/>
      <c r="E397" s="131"/>
      <c r="F397" s="85"/>
    </row>
    <row r="398" spans="1:10" s="2" customFormat="1" x14ac:dyDescent="0.2">
      <c r="A398" s="75"/>
      <c r="B398" s="119" t="s">
        <v>259</v>
      </c>
      <c r="C398" s="105" t="s">
        <v>2</v>
      </c>
      <c r="D398" s="105"/>
      <c r="E398" s="93">
        <v>0</v>
      </c>
      <c r="F398" s="88">
        <f>D398*E398</f>
        <v>0</v>
      </c>
      <c r="G398" s="3"/>
    </row>
    <row r="399" spans="1:10" x14ac:dyDescent="0.2">
      <c r="A399" s="73"/>
      <c r="B399" s="122" t="str">
        <f>CONCATENATE("TOTAL HT POSTE ",A397)</f>
        <v>TOTAL HT POSTE 8.1</v>
      </c>
      <c r="C399" s="127"/>
      <c r="D399" s="100"/>
      <c r="E399" s="94"/>
      <c r="F399" s="86">
        <f>SUM(F398)</f>
        <v>0</v>
      </c>
      <c r="J399" s="2"/>
    </row>
    <row r="400" spans="1:10" x14ac:dyDescent="0.2">
      <c r="A400" s="73" t="s">
        <v>260</v>
      </c>
      <c r="B400" s="112" t="s">
        <v>104</v>
      </c>
      <c r="C400" s="103"/>
      <c r="D400" s="99"/>
      <c r="E400" s="93"/>
      <c r="F400" s="85"/>
      <c r="H400" s="2"/>
    </row>
    <row r="401" spans="1:8" s="2" customFormat="1" x14ac:dyDescent="0.2">
      <c r="A401" s="75"/>
      <c r="B401" s="119" t="s">
        <v>267</v>
      </c>
      <c r="C401" s="105"/>
      <c r="D401" s="105"/>
      <c r="E401" s="93"/>
      <c r="F401" s="88"/>
      <c r="G401" s="3"/>
    </row>
    <row r="402" spans="1:8" s="7" customFormat="1" x14ac:dyDescent="0.2">
      <c r="A402" s="76"/>
      <c r="B402" s="124" t="s">
        <v>261</v>
      </c>
      <c r="C402" s="132" t="s">
        <v>0</v>
      </c>
      <c r="D402" s="106"/>
      <c r="E402" s="93">
        <v>0</v>
      </c>
      <c r="F402" s="88">
        <f t="shared" ref="F402:F407" si="50">D402*E402</f>
        <v>0</v>
      </c>
      <c r="G402" s="8"/>
      <c r="H402" s="2"/>
    </row>
    <row r="403" spans="1:8" s="7" customFormat="1" x14ac:dyDescent="0.2">
      <c r="A403" s="76"/>
      <c r="B403" s="124" t="s">
        <v>262</v>
      </c>
      <c r="C403" s="132" t="s">
        <v>0</v>
      </c>
      <c r="D403" s="106"/>
      <c r="E403" s="93">
        <v>0</v>
      </c>
      <c r="F403" s="88">
        <f t="shared" si="50"/>
        <v>0</v>
      </c>
      <c r="G403" s="8"/>
      <c r="H403" s="2"/>
    </row>
    <row r="404" spans="1:8" s="7" customFormat="1" x14ac:dyDescent="0.2">
      <c r="A404" s="76"/>
      <c r="B404" s="124" t="s">
        <v>263</v>
      </c>
      <c r="C404" s="132" t="s">
        <v>0</v>
      </c>
      <c r="D404" s="106"/>
      <c r="E404" s="93">
        <v>0</v>
      </c>
      <c r="F404" s="88">
        <f t="shared" si="50"/>
        <v>0</v>
      </c>
      <c r="G404" s="8"/>
      <c r="H404" s="2"/>
    </row>
    <row r="405" spans="1:8" s="7" customFormat="1" x14ac:dyDescent="0.2">
      <c r="A405" s="76"/>
      <c r="B405" s="124" t="s">
        <v>264</v>
      </c>
      <c r="C405" s="132" t="s">
        <v>0</v>
      </c>
      <c r="D405" s="106"/>
      <c r="E405" s="93">
        <v>0</v>
      </c>
      <c r="F405" s="88">
        <f t="shared" si="50"/>
        <v>0</v>
      </c>
      <c r="G405" s="8"/>
      <c r="H405" s="2"/>
    </row>
    <row r="406" spans="1:8" s="7" customFormat="1" x14ac:dyDescent="0.2">
      <c r="A406" s="76"/>
      <c r="B406" s="124" t="s">
        <v>265</v>
      </c>
      <c r="C406" s="132" t="s">
        <v>0</v>
      </c>
      <c r="D406" s="106"/>
      <c r="E406" s="93">
        <v>0</v>
      </c>
      <c r="F406" s="88">
        <f t="shared" si="50"/>
        <v>0</v>
      </c>
      <c r="G406" s="8"/>
      <c r="H406" s="2"/>
    </row>
    <row r="407" spans="1:8" s="7" customFormat="1" x14ac:dyDescent="0.2">
      <c r="A407" s="76"/>
      <c r="B407" s="124" t="s">
        <v>266</v>
      </c>
      <c r="C407" s="132" t="s">
        <v>0</v>
      </c>
      <c r="D407" s="106"/>
      <c r="E407" s="93">
        <v>0</v>
      </c>
      <c r="F407" s="88">
        <f t="shared" si="50"/>
        <v>0</v>
      </c>
      <c r="G407" s="8"/>
      <c r="H407" s="2"/>
    </row>
    <row r="408" spans="1:8" x14ac:dyDescent="0.2">
      <c r="A408" s="73"/>
      <c r="B408" s="122" t="str">
        <f>CONCATENATE("TOTAL HT POSTE ",A400)</f>
        <v>TOTAL HT POSTE 8.2</v>
      </c>
      <c r="C408" s="127"/>
      <c r="D408" s="100"/>
      <c r="E408" s="94"/>
      <c r="F408" s="87">
        <f>SUM(F402:F407)</f>
        <v>0</v>
      </c>
      <c r="H408" s="2"/>
    </row>
    <row r="409" spans="1:8" x14ac:dyDescent="0.2">
      <c r="A409" s="72"/>
      <c r="B409" s="120" t="str">
        <f>CONCATENATE("TOTAL HT ",B396)</f>
        <v>TOTAL HT PROTECTION INCENDIE</v>
      </c>
      <c r="C409" s="128"/>
      <c r="D409" s="129"/>
      <c r="E409" s="130"/>
      <c r="F409" s="83">
        <f>F408+F399</f>
        <v>0</v>
      </c>
    </row>
    <row r="410" spans="1:8" x14ac:dyDescent="0.2">
      <c r="A410" s="52">
        <v>9</v>
      </c>
      <c r="B410" s="54" t="s">
        <v>269</v>
      </c>
      <c r="C410" s="54"/>
      <c r="D410" s="56"/>
      <c r="E410" s="57"/>
      <c r="F410" s="58"/>
    </row>
    <row r="411" spans="1:8" s="2" customFormat="1" x14ac:dyDescent="0.2">
      <c r="A411" s="77"/>
      <c r="B411" s="123" t="s">
        <v>268</v>
      </c>
      <c r="C411" s="125" t="s">
        <v>2</v>
      </c>
      <c r="D411" s="125"/>
      <c r="E411" s="131">
        <v>0</v>
      </c>
      <c r="F411" s="88">
        <f>D411*E411</f>
        <v>0</v>
      </c>
      <c r="G411" s="3"/>
    </row>
    <row r="412" spans="1:8" ht="14.25" customHeight="1" x14ac:dyDescent="0.2">
      <c r="A412" s="72"/>
      <c r="B412" s="122" t="str">
        <f>CONCATENATE("TOTAL HT ",B410)</f>
        <v>TOTAL HT REPORTS GTC ET ALARMES TECHNIQUES</v>
      </c>
      <c r="C412" s="128"/>
      <c r="D412" s="129"/>
      <c r="E412" s="130"/>
      <c r="F412" s="83">
        <f>F411</f>
        <v>0</v>
      </c>
    </row>
    <row r="413" spans="1:8" x14ac:dyDescent="0.2">
      <c r="A413" s="52">
        <v>10</v>
      </c>
      <c r="B413" s="54" t="s">
        <v>270</v>
      </c>
      <c r="C413" s="54"/>
      <c r="D413" s="56"/>
      <c r="E413" s="57"/>
      <c r="F413" s="58"/>
    </row>
    <row r="414" spans="1:8" s="2" customFormat="1" x14ac:dyDescent="0.2">
      <c r="A414" s="78" t="s">
        <v>309</v>
      </c>
      <c r="B414" s="118" t="s">
        <v>271</v>
      </c>
      <c r="C414" s="125" t="s">
        <v>2</v>
      </c>
      <c r="D414" s="125"/>
      <c r="E414" s="126">
        <v>0</v>
      </c>
      <c r="F414" s="88">
        <f>D414*E414</f>
        <v>0</v>
      </c>
    </row>
    <row r="415" spans="1:8" s="2" customFormat="1" ht="25.5" x14ac:dyDescent="0.2">
      <c r="A415" s="79"/>
      <c r="B415" s="119" t="s">
        <v>107</v>
      </c>
      <c r="C415" s="105"/>
      <c r="D415" s="105"/>
      <c r="E415" s="95"/>
      <c r="F415" s="88"/>
    </row>
    <row r="416" spans="1:8" s="2" customFormat="1" x14ac:dyDescent="0.2">
      <c r="A416" s="79"/>
      <c r="B416" s="119" t="s">
        <v>100</v>
      </c>
      <c r="C416" s="105"/>
      <c r="D416" s="105"/>
      <c r="E416" s="95"/>
      <c r="F416" s="88"/>
    </row>
    <row r="417" spans="1:9" s="2" customFormat="1" x14ac:dyDescent="0.2">
      <c r="A417" s="79"/>
      <c r="B417" s="2" t="s">
        <v>101</v>
      </c>
      <c r="C417" s="105"/>
      <c r="D417" s="105"/>
      <c r="E417" s="95"/>
      <c r="F417" s="88"/>
    </row>
    <row r="418" spans="1:9" s="2" customFormat="1" x14ac:dyDescent="0.2">
      <c r="A418" s="79"/>
      <c r="B418" s="2" t="s">
        <v>272</v>
      </c>
      <c r="C418" s="105"/>
      <c r="D418" s="105"/>
      <c r="E418" s="95"/>
      <c r="F418" s="88"/>
    </row>
    <row r="419" spans="1:9" s="2" customFormat="1" x14ac:dyDescent="0.2">
      <c r="A419" s="79"/>
      <c r="B419" s="2" t="s">
        <v>102</v>
      </c>
      <c r="C419" s="105"/>
      <c r="D419" s="105"/>
      <c r="E419" s="95"/>
      <c r="F419" s="88"/>
    </row>
    <row r="420" spans="1:9" s="2" customFormat="1" x14ac:dyDescent="0.2">
      <c r="A420" s="73"/>
      <c r="B420" s="120" t="str">
        <f>CONCATENATE("TOTAL HT POSTE ",A414)</f>
        <v>TOTAL HT POSTE 10.1</v>
      </c>
      <c r="C420" s="127"/>
      <c r="D420" s="103"/>
      <c r="E420" s="96"/>
      <c r="F420" s="86">
        <f>SUM(F414:F419)</f>
        <v>0</v>
      </c>
      <c r="G420" s="3"/>
    </row>
    <row r="421" spans="1:9" s="2" customFormat="1" x14ac:dyDescent="0.2">
      <c r="A421" s="80" t="s">
        <v>310</v>
      </c>
      <c r="B421" s="118" t="s">
        <v>275</v>
      </c>
      <c r="C421" s="105"/>
      <c r="D421" s="105"/>
      <c r="E421" s="95"/>
      <c r="F421" s="88"/>
    </row>
    <row r="422" spans="1:9" s="1" customFormat="1" x14ac:dyDescent="0.2">
      <c r="A422" s="73" t="s">
        <v>311</v>
      </c>
      <c r="B422" s="112" t="s">
        <v>276</v>
      </c>
      <c r="C422" s="103"/>
      <c r="D422" s="99"/>
      <c r="E422" s="91"/>
      <c r="F422" s="82"/>
    </row>
    <row r="423" spans="1:9" s="4" customFormat="1" x14ac:dyDescent="0.2">
      <c r="A423" s="81"/>
      <c r="B423" s="121" t="s">
        <v>274</v>
      </c>
      <c r="C423" s="105" t="s">
        <v>2</v>
      </c>
      <c r="D423" s="107"/>
      <c r="E423" s="95">
        <v>0</v>
      </c>
      <c r="F423" s="89">
        <f>D423*E423</f>
        <v>0</v>
      </c>
      <c r="H423" s="5"/>
      <c r="I423" s="5"/>
    </row>
    <row r="424" spans="1:9" s="2" customFormat="1" x14ac:dyDescent="0.2">
      <c r="A424" s="80" t="s">
        <v>312</v>
      </c>
      <c r="B424" s="118" t="s">
        <v>273</v>
      </c>
      <c r="C424" s="105"/>
      <c r="D424" s="105"/>
      <c r="E424" s="95"/>
      <c r="F424" s="88"/>
    </row>
    <row r="425" spans="1:9" s="4" customFormat="1" x14ac:dyDescent="0.2">
      <c r="A425" s="81"/>
      <c r="B425" s="121" t="s">
        <v>278</v>
      </c>
      <c r="C425" s="105" t="s">
        <v>2</v>
      </c>
      <c r="D425" s="107"/>
      <c r="E425" s="95">
        <v>0</v>
      </c>
      <c r="F425" s="89">
        <f>D425*E425</f>
        <v>0</v>
      </c>
      <c r="H425" s="5"/>
      <c r="I425" s="5"/>
    </row>
    <row r="426" spans="1:9" s="2" customFormat="1" x14ac:dyDescent="0.2">
      <c r="A426" s="73"/>
      <c r="B426" s="120" t="str">
        <f>CONCATENATE("TOTAL HT POSTE ",A421)</f>
        <v>TOTAL HT POSTE 10.2</v>
      </c>
      <c r="C426" s="127"/>
      <c r="D426" s="103"/>
      <c r="E426" s="96"/>
      <c r="F426" s="86">
        <f>SUM(F423:F425)</f>
        <v>0</v>
      </c>
      <c r="G426" s="3"/>
    </row>
    <row r="427" spans="1:9" s="2" customFormat="1" x14ac:dyDescent="0.2">
      <c r="A427" s="80" t="s">
        <v>313</v>
      </c>
      <c r="B427" s="118" t="s">
        <v>277</v>
      </c>
      <c r="C427" s="105"/>
      <c r="D427" s="105"/>
      <c r="E427" s="95"/>
      <c r="F427" s="88"/>
    </row>
    <row r="428" spans="1:9" s="1" customFormat="1" x14ac:dyDescent="0.2">
      <c r="A428" s="73" t="s">
        <v>314</v>
      </c>
      <c r="B428" s="112" t="s">
        <v>279</v>
      </c>
      <c r="C428" s="103"/>
      <c r="D428" s="99"/>
      <c r="E428" s="91"/>
      <c r="F428" s="82"/>
    </row>
    <row r="429" spans="1:9" s="4" customFormat="1" x14ac:dyDescent="0.2">
      <c r="A429" s="81"/>
      <c r="B429" s="121" t="s">
        <v>280</v>
      </c>
      <c r="C429" s="105" t="s">
        <v>2</v>
      </c>
      <c r="D429" s="107"/>
      <c r="E429" s="95">
        <v>0</v>
      </c>
      <c r="F429" s="89">
        <f>D429*E429</f>
        <v>0</v>
      </c>
      <c r="H429" s="5"/>
      <c r="I429" s="5"/>
    </row>
    <row r="430" spans="1:9" s="2" customFormat="1" x14ac:dyDescent="0.2">
      <c r="A430" s="80" t="s">
        <v>315</v>
      </c>
      <c r="B430" s="118" t="s">
        <v>281</v>
      </c>
      <c r="C430" s="105"/>
      <c r="D430" s="105"/>
      <c r="E430" s="95"/>
      <c r="F430" s="88"/>
    </row>
    <row r="431" spans="1:9" s="4" customFormat="1" x14ac:dyDescent="0.2">
      <c r="A431" s="81"/>
      <c r="B431" s="121" t="s">
        <v>282</v>
      </c>
      <c r="C431" s="105" t="s">
        <v>2</v>
      </c>
      <c r="D431" s="107"/>
      <c r="E431" s="95">
        <v>0</v>
      </c>
      <c r="F431" s="89">
        <f>D431*E431</f>
        <v>0</v>
      </c>
      <c r="H431" s="5"/>
      <c r="I431" s="5"/>
    </row>
    <row r="432" spans="1:9" s="2" customFormat="1" x14ac:dyDescent="0.2">
      <c r="A432" s="80" t="s">
        <v>316</v>
      </c>
      <c r="B432" s="118" t="s">
        <v>283</v>
      </c>
      <c r="C432" s="105"/>
      <c r="D432" s="105"/>
      <c r="E432" s="95"/>
      <c r="F432" s="88"/>
    </row>
    <row r="433" spans="1:9" s="4" customFormat="1" x14ac:dyDescent="0.2">
      <c r="A433" s="81"/>
      <c r="B433" s="121" t="s">
        <v>284</v>
      </c>
      <c r="C433" s="105" t="s">
        <v>2</v>
      </c>
      <c r="D433" s="107"/>
      <c r="E433" s="95">
        <v>0</v>
      </c>
      <c r="F433" s="89">
        <f>D433*E433</f>
        <v>0</v>
      </c>
      <c r="H433" s="5"/>
      <c r="I433" s="5"/>
    </row>
    <row r="434" spans="1:9" s="2" customFormat="1" x14ac:dyDescent="0.2">
      <c r="A434" s="80" t="s">
        <v>317</v>
      </c>
      <c r="B434" s="118" t="s">
        <v>285</v>
      </c>
      <c r="C434" s="105"/>
      <c r="D434" s="105"/>
      <c r="E434" s="95"/>
      <c r="F434" s="88"/>
    </row>
    <row r="435" spans="1:9" s="4" customFormat="1" x14ac:dyDescent="0.2">
      <c r="A435" s="81"/>
      <c r="B435" s="121" t="s">
        <v>286</v>
      </c>
      <c r="C435" s="105" t="s">
        <v>2</v>
      </c>
      <c r="D435" s="107"/>
      <c r="E435" s="95">
        <v>0</v>
      </c>
      <c r="F435" s="89">
        <f>D435*E435</f>
        <v>0</v>
      </c>
      <c r="H435" s="5"/>
      <c r="I435" s="5"/>
    </row>
    <row r="436" spans="1:9" s="2" customFormat="1" x14ac:dyDescent="0.2">
      <c r="A436" s="73"/>
      <c r="B436" s="120" t="str">
        <f>CONCATENATE("TOTAL HT POSTE ",A427)</f>
        <v>TOTAL HT POSTE 10.3</v>
      </c>
      <c r="C436" s="127"/>
      <c r="D436" s="103"/>
      <c r="E436" s="96"/>
      <c r="F436" s="86">
        <f>SUM(F429:F435)</f>
        <v>0</v>
      </c>
      <c r="G436" s="3"/>
    </row>
    <row r="437" spans="1:9" s="2" customFormat="1" x14ac:dyDescent="0.2">
      <c r="A437" s="80" t="s">
        <v>318</v>
      </c>
      <c r="B437" s="118" t="s">
        <v>287</v>
      </c>
      <c r="C437" s="105"/>
      <c r="D437" s="105"/>
      <c r="E437" s="97"/>
      <c r="F437" s="88"/>
    </row>
    <row r="438" spans="1:9" s="1" customFormat="1" x14ac:dyDescent="0.2">
      <c r="A438" s="73" t="s">
        <v>319</v>
      </c>
      <c r="B438" s="112" t="s">
        <v>288</v>
      </c>
      <c r="C438" s="103"/>
      <c r="D438" s="99"/>
      <c r="E438" s="91"/>
      <c r="F438" s="82"/>
    </row>
    <row r="439" spans="1:9" s="4" customFormat="1" x14ac:dyDescent="0.2">
      <c r="A439" s="81"/>
      <c r="B439" s="121" t="s">
        <v>290</v>
      </c>
      <c r="C439" s="105" t="s">
        <v>2</v>
      </c>
      <c r="D439" s="107"/>
      <c r="E439" s="95">
        <v>0</v>
      </c>
      <c r="F439" s="89">
        <f>D439*E439</f>
        <v>0</v>
      </c>
      <c r="H439" s="5"/>
      <c r="I439" s="5"/>
    </row>
    <row r="440" spans="1:9" s="2" customFormat="1" x14ac:dyDescent="0.2">
      <c r="A440" s="80" t="s">
        <v>320</v>
      </c>
      <c r="B440" s="118" t="s">
        <v>68</v>
      </c>
      <c r="C440" s="105"/>
      <c r="D440" s="105"/>
      <c r="E440" s="95"/>
      <c r="F440" s="88"/>
    </row>
    <row r="441" spans="1:9" s="4" customFormat="1" x14ac:dyDescent="0.2">
      <c r="A441" s="81"/>
      <c r="B441" s="121" t="s">
        <v>291</v>
      </c>
      <c r="C441" s="105" t="s">
        <v>2</v>
      </c>
      <c r="D441" s="107"/>
      <c r="E441" s="95">
        <v>0</v>
      </c>
      <c r="F441" s="89">
        <f>D441*E441</f>
        <v>0</v>
      </c>
      <c r="H441" s="5"/>
      <c r="I441" s="5"/>
    </row>
    <row r="442" spans="1:9" s="2" customFormat="1" x14ac:dyDescent="0.2">
      <c r="A442" s="80" t="s">
        <v>321</v>
      </c>
      <c r="B442" s="118" t="s">
        <v>289</v>
      </c>
      <c r="C442" s="105"/>
      <c r="D442" s="105"/>
      <c r="E442" s="95"/>
      <c r="F442" s="88"/>
    </row>
    <row r="443" spans="1:9" s="4" customFormat="1" x14ac:dyDescent="0.2">
      <c r="A443" s="81"/>
      <c r="B443" s="121" t="s">
        <v>292</v>
      </c>
      <c r="C443" s="105" t="s">
        <v>2</v>
      </c>
      <c r="D443" s="107"/>
      <c r="E443" s="95">
        <v>0</v>
      </c>
      <c r="F443" s="89">
        <f>D443*E443</f>
        <v>0</v>
      </c>
      <c r="H443" s="5"/>
      <c r="I443" s="5"/>
    </row>
    <row r="444" spans="1:9" s="2" customFormat="1" x14ac:dyDescent="0.2">
      <c r="A444" s="73"/>
      <c r="B444" s="120" t="str">
        <f>CONCATENATE("TOTAL HT POSTE ",A437)</f>
        <v>TOTAL HT POSTE 10.4</v>
      </c>
      <c r="C444" s="127"/>
      <c r="D444" s="103"/>
      <c r="E444" s="96"/>
      <c r="F444" s="86">
        <f>SUM(F439:F443)</f>
        <v>0</v>
      </c>
      <c r="G444" s="3"/>
    </row>
    <row r="445" spans="1:9" s="2" customFormat="1" x14ac:dyDescent="0.2">
      <c r="A445" s="80" t="s">
        <v>322</v>
      </c>
      <c r="B445" s="118" t="s">
        <v>293</v>
      </c>
      <c r="C445" s="105"/>
      <c r="D445" s="105"/>
      <c r="E445" s="95"/>
      <c r="F445" s="88"/>
    </row>
    <row r="446" spans="1:9" s="2" customFormat="1" x14ac:dyDescent="0.2">
      <c r="A446" s="79"/>
      <c r="B446" s="119" t="s">
        <v>294</v>
      </c>
      <c r="C446" s="105" t="s">
        <v>2</v>
      </c>
      <c r="D446" s="105"/>
      <c r="E446" s="95">
        <v>0</v>
      </c>
      <c r="F446" s="88">
        <f>D446*E446</f>
        <v>0</v>
      </c>
    </row>
    <row r="447" spans="1:9" s="2" customFormat="1" x14ac:dyDescent="0.2">
      <c r="A447" s="73"/>
      <c r="B447" s="120" t="str">
        <f>CONCATENATE("TOTAL HT POSTE ",A445)</f>
        <v>TOTAL HT POSTE 10.5</v>
      </c>
      <c r="C447" s="127"/>
      <c r="D447" s="103"/>
      <c r="E447" s="96"/>
      <c r="F447" s="86">
        <f>SUM(F446)</f>
        <v>0</v>
      </c>
      <c r="G447" s="3"/>
    </row>
    <row r="448" spans="1:9" s="2" customFormat="1" x14ac:dyDescent="0.2">
      <c r="A448" s="80" t="s">
        <v>323</v>
      </c>
      <c r="B448" s="118" t="s">
        <v>295</v>
      </c>
      <c r="C448" s="105"/>
      <c r="D448" s="105"/>
      <c r="E448" s="95"/>
      <c r="F448" s="88"/>
    </row>
    <row r="449" spans="1:9" s="2" customFormat="1" ht="25.5" x14ac:dyDescent="0.2">
      <c r="A449" s="79"/>
      <c r="B449" s="119" t="s">
        <v>296</v>
      </c>
      <c r="C449" s="105" t="s">
        <v>2</v>
      </c>
      <c r="D449" s="105"/>
      <c r="E449" s="95">
        <v>0</v>
      </c>
      <c r="F449" s="88">
        <f>D449*E449</f>
        <v>0</v>
      </c>
    </row>
    <row r="450" spans="1:9" s="2" customFormat="1" x14ac:dyDescent="0.2">
      <c r="A450" s="73"/>
      <c r="B450" s="120" t="str">
        <f>CONCATENATE("TOTAL HT POSTE ",A448)</f>
        <v>TOTAL HT POSTE 10.6</v>
      </c>
      <c r="C450" s="127"/>
      <c r="D450" s="103"/>
      <c r="E450" s="96"/>
      <c r="F450" s="86">
        <f>SUM(F449)</f>
        <v>0</v>
      </c>
      <c r="G450" s="3"/>
    </row>
    <row r="451" spans="1:9" s="2" customFormat="1" x14ac:dyDescent="0.2">
      <c r="A451" s="80" t="s">
        <v>324</v>
      </c>
      <c r="B451" s="118" t="s">
        <v>299</v>
      </c>
      <c r="C451" s="105"/>
      <c r="D451" s="105"/>
      <c r="E451" s="97"/>
      <c r="F451" s="88"/>
    </row>
    <row r="452" spans="1:9" s="1" customFormat="1" x14ac:dyDescent="0.2">
      <c r="A452" s="73" t="s">
        <v>325</v>
      </c>
      <c r="B452" s="112" t="s">
        <v>297</v>
      </c>
      <c r="C452" s="103"/>
      <c r="D452" s="99"/>
      <c r="E452" s="91"/>
      <c r="F452" s="82"/>
    </row>
    <row r="453" spans="1:9" s="4" customFormat="1" x14ac:dyDescent="0.2">
      <c r="A453" s="81"/>
      <c r="B453" s="121" t="s">
        <v>300</v>
      </c>
      <c r="C453" s="105" t="s">
        <v>2</v>
      </c>
      <c r="D453" s="107"/>
      <c r="E453" s="95">
        <v>0</v>
      </c>
      <c r="F453" s="89">
        <f>D453*E453</f>
        <v>0</v>
      </c>
      <c r="H453" s="5"/>
      <c r="I453" s="5"/>
    </row>
    <row r="454" spans="1:9" s="2" customFormat="1" x14ac:dyDescent="0.2">
      <c r="A454" s="80" t="s">
        <v>326</v>
      </c>
      <c r="B454" s="118" t="s">
        <v>298</v>
      </c>
      <c r="C454" s="105"/>
      <c r="D454" s="105"/>
      <c r="E454" s="95"/>
      <c r="F454" s="88"/>
    </row>
    <row r="455" spans="1:9" s="4" customFormat="1" ht="25.5" x14ac:dyDescent="0.2">
      <c r="A455" s="81"/>
      <c r="B455" s="121" t="s">
        <v>301</v>
      </c>
      <c r="C455" s="105" t="s">
        <v>2</v>
      </c>
      <c r="D455" s="107"/>
      <c r="E455" s="95">
        <v>0</v>
      </c>
      <c r="F455" s="89">
        <f>D455*E455</f>
        <v>0</v>
      </c>
      <c r="H455" s="5"/>
      <c r="I455" s="5"/>
    </row>
    <row r="456" spans="1:9" s="2" customFormat="1" x14ac:dyDescent="0.2">
      <c r="A456" s="73"/>
      <c r="B456" s="120" t="str">
        <f>CONCATENATE("TOTAL HT POSTE ",A451)</f>
        <v>TOTAL HT POSTE 10.7</v>
      </c>
      <c r="C456" s="127"/>
      <c r="D456" s="103"/>
      <c r="E456" s="96"/>
      <c r="F456" s="86">
        <f>SUM(F452:F455)</f>
        <v>0</v>
      </c>
      <c r="G456" s="3"/>
    </row>
    <row r="457" spans="1:9" x14ac:dyDescent="0.2">
      <c r="A457" s="72"/>
      <c r="B457" s="122" t="str">
        <f>CONCATENATE("TOTAL HT ",B413)</f>
        <v>TOTAL HT EXIGENCES TECHNIQUES GENERALES / TRAVAUX DIVERS</v>
      </c>
      <c r="C457" s="128"/>
      <c r="D457" s="129"/>
      <c r="E457" s="130"/>
      <c r="F457" s="83">
        <f>F456+F450+F447+F444+F436+F426+F420</f>
        <v>0</v>
      </c>
    </row>
    <row r="458" spans="1:9" x14ac:dyDescent="0.2">
      <c r="A458" s="53"/>
      <c r="B458" s="56" t="s">
        <v>5</v>
      </c>
      <c r="C458" s="55"/>
      <c r="D458" s="56"/>
      <c r="E458" s="59"/>
      <c r="F458" s="60"/>
    </row>
    <row r="459" spans="1:9" x14ac:dyDescent="0.2">
      <c r="A459" s="71">
        <f>A7</f>
        <v>2</v>
      </c>
      <c r="B459" s="54" t="str">
        <f>B7</f>
        <v>DEPOSE AVANT TRAVAUX</v>
      </c>
      <c r="C459" s="114"/>
      <c r="D459" s="115"/>
      <c r="E459" s="116"/>
      <c r="F459" s="82"/>
    </row>
    <row r="460" spans="1:9" x14ac:dyDescent="0.2">
      <c r="A460" s="73"/>
      <c r="B460" s="111" t="str">
        <f>CONCATENATE("TOTAL HT POSTE ",B459)</f>
        <v>TOTAL HT POSTE DEPOSE AVANT TRAVAUX</v>
      </c>
      <c r="C460" s="103"/>
      <c r="D460" s="99"/>
      <c r="E460" s="94"/>
      <c r="F460" s="83">
        <f>F9</f>
        <v>0</v>
      </c>
    </row>
    <row r="461" spans="1:9" x14ac:dyDescent="0.2">
      <c r="A461" s="73">
        <f>A10</f>
        <v>3</v>
      </c>
      <c r="B461" s="54" t="str">
        <f>B10</f>
        <v>EAU FROIDE</v>
      </c>
      <c r="C461" s="103"/>
      <c r="D461" s="99"/>
      <c r="E461" s="91"/>
      <c r="F461" s="82"/>
    </row>
    <row r="462" spans="1:9" x14ac:dyDescent="0.2">
      <c r="A462" s="73" t="str">
        <f>A11</f>
        <v>3.1</v>
      </c>
      <c r="B462" s="112" t="str">
        <f>B11</f>
        <v>ALIMENTATION D’EAU FROIDE DU CHANTIER</v>
      </c>
      <c r="C462" s="103"/>
      <c r="D462" s="99"/>
      <c r="E462" s="91"/>
      <c r="F462" s="90">
        <f>F14</f>
        <v>0</v>
      </c>
    </row>
    <row r="463" spans="1:9" x14ac:dyDescent="0.2">
      <c r="A463" s="73" t="str">
        <f>A15</f>
        <v>3.2</v>
      </c>
      <c r="B463" s="112" t="str">
        <f>B15</f>
        <v>BRANCHEMENT D’EAU FROIDE</v>
      </c>
      <c r="C463" s="103"/>
      <c r="D463" s="99"/>
      <c r="E463" s="91"/>
      <c r="F463" s="90">
        <f>F30</f>
        <v>0</v>
      </c>
    </row>
    <row r="464" spans="1:9" x14ac:dyDescent="0.2">
      <c r="A464" s="73" t="str">
        <f>A31</f>
        <v>3.3</v>
      </c>
      <c r="B464" s="112" t="str">
        <f>B31</f>
        <v>DEPARTS SECONDAIRES D’EAU FROIDE</v>
      </c>
      <c r="C464" s="103"/>
      <c r="D464" s="99"/>
      <c r="E464" s="91"/>
      <c r="F464" s="90">
        <f>F55</f>
        <v>0</v>
      </c>
    </row>
    <row r="465" spans="1:6" x14ac:dyDescent="0.2">
      <c r="A465" s="73" t="str">
        <f>A56</f>
        <v>3.4</v>
      </c>
      <c r="B465" s="112" t="str">
        <f>B56</f>
        <v>DISTRIBUTION D’EAU FROIDE</v>
      </c>
      <c r="C465" s="103"/>
      <c r="D465" s="99"/>
      <c r="E465" s="94"/>
      <c r="F465" s="90">
        <f>F96</f>
        <v>0</v>
      </c>
    </row>
    <row r="466" spans="1:6" x14ac:dyDescent="0.2">
      <c r="A466" s="73" t="str">
        <f>A97</f>
        <v>3.5</v>
      </c>
      <c r="B466" s="112" t="str">
        <f>B97</f>
        <v>ATTENTES SPECIFIQUES D’ALIMENTATION EN EAU FROIDE</v>
      </c>
      <c r="C466" s="103"/>
      <c r="D466" s="99"/>
      <c r="E466" s="91"/>
      <c r="F466" s="90">
        <f>F102</f>
        <v>0</v>
      </c>
    </row>
    <row r="467" spans="1:6" x14ac:dyDescent="0.2">
      <c r="A467" s="73" t="str">
        <f>A103</f>
        <v>3.6</v>
      </c>
      <c r="B467" s="112" t="str">
        <f>B103</f>
        <v>TRAITEMENT D'EAU – EAU ADOUCIE / EXTENSION NORD</v>
      </c>
      <c r="C467" s="103"/>
      <c r="D467" s="99"/>
      <c r="E467" s="91"/>
      <c r="F467" s="90">
        <f>F130</f>
        <v>0</v>
      </c>
    </row>
    <row r="468" spans="1:6" x14ac:dyDescent="0.2">
      <c r="A468" s="73"/>
      <c r="B468" s="111" t="str">
        <f>CONCATENATE("TOTAL HT POSTE ",B461)</f>
        <v>TOTAL HT POSTE EAU FROIDE</v>
      </c>
      <c r="C468" s="103"/>
      <c r="D468" s="99"/>
      <c r="E468" s="91"/>
      <c r="F468" s="83">
        <f>F157</f>
        <v>0</v>
      </c>
    </row>
    <row r="469" spans="1:6" x14ac:dyDescent="0.2">
      <c r="A469" s="73">
        <f>A158</f>
        <v>4</v>
      </c>
      <c r="B469" s="54" t="str">
        <f>B158</f>
        <v>EAU CHAUDE SANITAIRE</v>
      </c>
      <c r="C469" s="103"/>
      <c r="D469" s="99"/>
      <c r="E469" s="91"/>
      <c r="F469" s="82"/>
    </row>
    <row r="470" spans="1:6" x14ac:dyDescent="0.2">
      <c r="A470" s="73" t="str">
        <f>A159</f>
        <v>4.1</v>
      </c>
      <c r="B470" s="112" t="str">
        <f>B159</f>
        <v>PRODUCTION CENTRALISEE D'EAU CHAUDE SANITAIRE</v>
      </c>
      <c r="C470" s="103"/>
      <c r="D470" s="99"/>
      <c r="E470" s="91"/>
      <c r="F470" s="90">
        <f>F175</f>
        <v>0</v>
      </c>
    </row>
    <row r="471" spans="1:6" x14ac:dyDescent="0.2">
      <c r="A471" s="73" t="str">
        <f>A176</f>
        <v>4.2</v>
      </c>
      <c r="B471" s="112" t="str">
        <f>B176</f>
        <v>DISTRIBUTION D’EAU CHAUDE SANITAIRE CENTRALISEE BOUCLEE</v>
      </c>
      <c r="C471" s="103"/>
      <c r="D471" s="99"/>
      <c r="E471" s="91"/>
      <c r="F471" s="90">
        <f>F199</f>
        <v>0</v>
      </c>
    </row>
    <row r="472" spans="1:6" x14ac:dyDescent="0.2">
      <c r="A472" s="73" t="str">
        <f>A200</f>
        <v>4.3</v>
      </c>
      <c r="B472" s="112" t="str">
        <f>B200</f>
        <v>ATTENTES SPECIFIQUES D’ALIMENTATION EN EAU CHAUDE SANITAIRE</v>
      </c>
      <c r="C472" s="103"/>
      <c r="D472" s="99"/>
      <c r="E472" s="91"/>
      <c r="F472" s="90">
        <f>F205</f>
        <v>0</v>
      </c>
    </row>
    <row r="473" spans="1:6" x14ac:dyDescent="0.2">
      <c r="A473" s="73" t="str">
        <f>A206</f>
        <v>4.4</v>
      </c>
      <c r="B473" s="112" t="str">
        <f>B206</f>
        <v>PRODUCTIONS DECENTRALISEES SANS STOCKAGE</v>
      </c>
      <c r="C473" s="103"/>
      <c r="D473" s="99"/>
      <c r="E473" s="91"/>
      <c r="F473" s="90">
        <f>F211</f>
        <v>0</v>
      </c>
    </row>
    <row r="474" spans="1:6" x14ac:dyDescent="0.2">
      <c r="A474" s="73" t="str">
        <f>A212</f>
        <v>4.5</v>
      </c>
      <c r="B474" s="112" t="str">
        <f>B212</f>
        <v>DISTRIBUTION D’EAU CHAUDE SANITAIRE DECENTRALISEE</v>
      </c>
      <c r="C474" s="103"/>
      <c r="D474" s="99"/>
      <c r="E474" s="91"/>
      <c r="F474" s="90">
        <f>F236</f>
        <v>0</v>
      </c>
    </row>
    <row r="475" spans="1:6" x14ac:dyDescent="0.2">
      <c r="A475" s="73"/>
      <c r="B475" s="111" t="str">
        <f>CONCATENATE("TOTAL HT POSTE ",B469)</f>
        <v>TOTAL HT POSTE EAU CHAUDE SANITAIRE</v>
      </c>
      <c r="C475" s="103"/>
      <c r="D475" s="99"/>
      <c r="E475" s="94"/>
      <c r="F475" s="83">
        <f>F237</f>
        <v>0</v>
      </c>
    </row>
    <row r="476" spans="1:6" x14ac:dyDescent="0.2">
      <c r="A476" s="73">
        <f>A238</f>
        <v>5</v>
      </c>
      <c r="B476" s="54" t="str">
        <f>B238</f>
        <v>EVACUATION DES EAUX</v>
      </c>
      <c r="C476" s="103"/>
      <c r="D476" s="99"/>
      <c r="E476" s="91"/>
      <c r="F476" s="82"/>
    </row>
    <row r="477" spans="1:6" x14ac:dyDescent="0.2">
      <c r="A477" s="73" t="str">
        <f>A239</f>
        <v>5.1</v>
      </c>
      <c r="B477" s="112" t="str">
        <f>B239</f>
        <v>EVACUATION D'APPAREILS SANITAIRES</v>
      </c>
      <c r="C477" s="103"/>
      <c r="D477" s="99"/>
      <c r="E477" s="91"/>
      <c r="F477" s="90">
        <f>F249</f>
        <v>0</v>
      </c>
    </row>
    <row r="478" spans="1:6" x14ac:dyDescent="0.2">
      <c r="A478" s="73" t="str">
        <f>A250</f>
        <v>5.2</v>
      </c>
      <c r="B478" s="112" t="str">
        <f>B250</f>
        <v>DESCENTES ET CHUTES</v>
      </c>
      <c r="C478" s="103"/>
      <c r="D478" s="99"/>
      <c r="E478" s="91"/>
      <c r="F478" s="90">
        <f>F286</f>
        <v>0</v>
      </c>
    </row>
    <row r="479" spans="1:6" x14ac:dyDescent="0.2">
      <c r="A479" s="73" t="str">
        <f>A287</f>
        <v>5.3</v>
      </c>
      <c r="B479" s="112" t="str">
        <f>B287</f>
        <v>COLLECTEURS (E.U.-E.V. ET E.P.)</v>
      </c>
      <c r="C479" s="103"/>
      <c r="D479" s="99"/>
      <c r="E479" s="91"/>
      <c r="F479" s="90">
        <f>F304</f>
        <v>0</v>
      </c>
    </row>
    <row r="480" spans="1:6" x14ac:dyDescent="0.2">
      <c r="A480" s="73" t="str">
        <f>A305</f>
        <v>5.4</v>
      </c>
      <c r="B480" s="112" t="str">
        <f>B305</f>
        <v>ATTENTE SPECIFIQUE D’EVACUATION</v>
      </c>
      <c r="C480" s="103"/>
      <c r="D480" s="99"/>
      <c r="E480" s="94"/>
      <c r="F480" s="90">
        <f>F314</f>
        <v>0</v>
      </c>
    </row>
    <row r="481" spans="1:6" x14ac:dyDescent="0.2">
      <c r="A481" s="73"/>
      <c r="B481" s="111" t="str">
        <f>CONCATENATE("TOTAL HT POSTE ",B476)</f>
        <v>TOTAL HT POSTE EVACUATION DES EAUX</v>
      </c>
      <c r="C481" s="103"/>
      <c r="D481" s="99"/>
      <c r="E481" s="94"/>
      <c r="F481" s="83">
        <f>F315</f>
        <v>0</v>
      </c>
    </row>
    <row r="482" spans="1:6" x14ac:dyDescent="0.2">
      <c r="A482" s="73">
        <f>A316</f>
        <v>6</v>
      </c>
      <c r="B482" s="54" t="str">
        <f>B316</f>
        <v>APPAREILS SANITAIRES</v>
      </c>
      <c r="C482" s="103"/>
      <c r="D482" s="99"/>
      <c r="E482" s="91"/>
      <c r="F482" s="82"/>
    </row>
    <row r="483" spans="1:6" x14ac:dyDescent="0.2">
      <c r="A483" s="73" t="str">
        <f>A317</f>
        <v>6.2</v>
      </c>
      <c r="B483" s="112" t="str">
        <f>B317</f>
        <v>APPAREILLAGE SANITAIRE</v>
      </c>
      <c r="C483" s="103"/>
      <c r="D483" s="99"/>
      <c r="E483" s="91"/>
      <c r="F483" s="90">
        <f>F346</f>
        <v>0</v>
      </c>
    </row>
    <row r="484" spans="1:6" x14ac:dyDescent="0.2">
      <c r="A484" s="73" t="str">
        <f>A347</f>
        <v>6.3</v>
      </c>
      <c r="B484" s="112" t="str">
        <f>B347</f>
        <v>ACCESSOIRES SANITAIRES</v>
      </c>
      <c r="C484" s="103"/>
      <c r="D484" s="99"/>
      <c r="E484" s="91"/>
      <c r="F484" s="90">
        <f>F360</f>
        <v>0</v>
      </c>
    </row>
    <row r="485" spans="1:6" x14ac:dyDescent="0.2">
      <c r="A485" s="73"/>
      <c r="B485" s="111" t="str">
        <f>CONCATENATE("TOTAL HT POSTE ",B482)</f>
        <v>TOTAL HT POSTE APPAREILS SANITAIRES</v>
      </c>
      <c r="C485" s="103"/>
      <c r="D485" s="99"/>
      <c r="E485" s="94"/>
      <c r="F485" s="83">
        <f>F361</f>
        <v>0</v>
      </c>
    </row>
    <row r="486" spans="1:6" x14ac:dyDescent="0.2">
      <c r="A486" s="73">
        <f>A362</f>
        <v>7</v>
      </c>
      <c r="B486" s="54" t="str">
        <f>B362</f>
        <v>DISTRIBUTION GAZ</v>
      </c>
      <c r="C486" s="103"/>
      <c r="D486" s="99"/>
      <c r="E486" s="91"/>
      <c r="F486" s="82"/>
    </row>
    <row r="487" spans="1:6" x14ac:dyDescent="0.2">
      <c r="A487" s="73" t="str">
        <f>A363</f>
        <v>7.1</v>
      </c>
      <c r="B487" s="112" t="str">
        <f>B363</f>
        <v>BRANCHEMENT GAZ GENERAL</v>
      </c>
      <c r="C487" s="103"/>
      <c r="D487" s="99"/>
      <c r="E487" s="91"/>
      <c r="F487" s="90">
        <f>F365</f>
        <v>0</v>
      </c>
    </row>
    <row r="488" spans="1:6" x14ac:dyDescent="0.2">
      <c r="A488" s="73" t="str">
        <f>A366</f>
        <v>7.2</v>
      </c>
      <c r="B488" s="112" t="str">
        <f>B366</f>
        <v>MODIFICATION DU RESEAU GAZ EXISTANT</v>
      </c>
      <c r="C488" s="103"/>
      <c r="D488" s="99"/>
      <c r="E488" s="91"/>
      <c r="F488" s="90">
        <f>F371</f>
        <v>0</v>
      </c>
    </row>
    <row r="489" spans="1:6" x14ac:dyDescent="0.2">
      <c r="A489" s="73" t="str">
        <f>A372</f>
        <v>7.3</v>
      </c>
      <c r="B489" s="112" t="str">
        <f>B372</f>
        <v>INTERFACE AVEC LE LOT VRD ET GRDF</v>
      </c>
      <c r="C489" s="103"/>
      <c r="D489" s="99"/>
      <c r="E489" s="91"/>
      <c r="F489" s="90">
        <f>F374</f>
        <v>0</v>
      </c>
    </row>
    <row r="490" spans="1:6" x14ac:dyDescent="0.2">
      <c r="A490" s="73" t="str">
        <f>A375</f>
        <v>7.4</v>
      </c>
      <c r="B490" s="112" t="str">
        <f>B375</f>
        <v>DISTRIBUTION GAZ</v>
      </c>
      <c r="C490" s="103"/>
      <c r="D490" s="99"/>
      <c r="E490" s="91"/>
      <c r="F490" s="90">
        <f>F389</f>
        <v>0</v>
      </c>
    </row>
    <row r="491" spans="1:6" x14ac:dyDescent="0.2">
      <c r="A491" s="73" t="str">
        <f>A390</f>
        <v>7.5</v>
      </c>
      <c r="B491" s="112" t="str">
        <f>B390</f>
        <v>ESSAIS - RECEPTION DE L’INSTALLATION GAZ</v>
      </c>
      <c r="C491" s="103"/>
      <c r="D491" s="99"/>
      <c r="E491" s="91"/>
      <c r="F491" s="90">
        <f>F394</f>
        <v>0</v>
      </c>
    </row>
    <row r="492" spans="1:6" x14ac:dyDescent="0.2">
      <c r="A492" s="73"/>
      <c r="B492" s="111" t="str">
        <f>CONCATENATE("TOTAL HT POSTE ",B486)</f>
        <v>TOTAL HT POSTE DISTRIBUTION GAZ</v>
      </c>
      <c r="C492" s="103"/>
      <c r="D492" s="99"/>
      <c r="E492" s="94"/>
      <c r="F492" s="83">
        <f>F395</f>
        <v>0</v>
      </c>
    </row>
    <row r="493" spans="1:6" x14ac:dyDescent="0.2">
      <c r="A493" s="73">
        <f>A396</f>
        <v>8</v>
      </c>
      <c r="B493" s="54" t="str">
        <f>B396</f>
        <v>PROTECTION INCENDIE</v>
      </c>
      <c r="C493" s="103"/>
      <c r="D493" s="99"/>
      <c r="E493" s="91"/>
      <c r="F493" s="82"/>
    </row>
    <row r="494" spans="1:6" x14ac:dyDescent="0.2">
      <c r="A494" s="73" t="str">
        <f>A397</f>
        <v>8.1</v>
      </c>
      <c r="B494" s="112" t="str">
        <f>B397</f>
        <v>PLAN DE SECURITE</v>
      </c>
      <c r="C494" s="103"/>
      <c r="D494" s="99"/>
      <c r="E494" s="91"/>
      <c r="F494" s="90">
        <f>F399</f>
        <v>0</v>
      </c>
    </row>
    <row r="495" spans="1:6" x14ac:dyDescent="0.2">
      <c r="A495" s="73" t="str">
        <f>A400</f>
        <v>8.2</v>
      </c>
      <c r="B495" s="112" t="str">
        <f>B400</f>
        <v>EXTINCTEURS</v>
      </c>
      <c r="C495" s="103"/>
      <c r="D495" s="99"/>
      <c r="E495" s="94"/>
      <c r="F495" s="90">
        <f>F408</f>
        <v>0</v>
      </c>
    </row>
    <row r="496" spans="1:6" x14ac:dyDescent="0.2">
      <c r="A496" s="73"/>
      <c r="B496" s="111" t="str">
        <f>CONCATENATE("TOTAL HT POSTE ",B493)</f>
        <v>TOTAL HT POSTE PROTECTION INCENDIE</v>
      </c>
      <c r="C496" s="103"/>
      <c r="D496" s="99"/>
      <c r="E496" s="94"/>
      <c r="F496" s="83">
        <f>F409</f>
        <v>0</v>
      </c>
    </row>
    <row r="497" spans="1:6" x14ac:dyDescent="0.2">
      <c r="A497" s="73">
        <f>A410</f>
        <v>9</v>
      </c>
      <c r="B497" s="54" t="str">
        <f>B410</f>
        <v>REPORTS GTC ET ALARMES TECHNIQUES</v>
      </c>
      <c r="C497" s="103"/>
      <c r="D497" s="99"/>
      <c r="E497" s="91"/>
      <c r="F497" s="82"/>
    </row>
    <row r="498" spans="1:6" x14ac:dyDescent="0.2">
      <c r="A498" s="73"/>
      <c r="B498" s="111" t="str">
        <f>CONCATENATE("TOTAL HT POSTE ",B410)</f>
        <v>TOTAL HT POSTE REPORTS GTC ET ALARMES TECHNIQUES</v>
      </c>
      <c r="C498" s="103"/>
      <c r="D498" s="99"/>
      <c r="E498" s="94"/>
      <c r="F498" s="83">
        <f>F412</f>
        <v>0</v>
      </c>
    </row>
    <row r="499" spans="1:6" x14ac:dyDescent="0.2">
      <c r="A499" s="73">
        <f>A413</f>
        <v>10</v>
      </c>
      <c r="B499" s="54" t="str">
        <f>B413</f>
        <v>EXIGENCES TECHNIQUES GENERALES / TRAVAUX DIVERS</v>
      </c>
      <c r="C499" s="103"/>
      <c r="D499" s="99"/>
      <c r="E499" s="91"/>
      <c r="F499" s="82"/>
    </row>
    <row r="500" spans="1:6" x14ac:dyDescent="0.2">
      <c r="A500" s="73" t="str">
        <f>A414</f>
        <v>10.1</v>
      </c>
      <c r="B500" s="112" t="str">
        <f>B414</f>
        <v>ETUDES D’EXECUTION</v>
      </c>
      <c r="C500" s="103"/>
      <c r="D500" s="99"/>
      <c r="E500" s="91"/>
      <c r="F500" s="90">
        <f>F420</f>
        <v>0</v>
      </c>
    </row>
    <row r="501" spans="1:6" x14ac:dyDescent="0.2">
      <c r="A501" s="73" t="str">
        <f>A421</f>
        <v>10.2</v>
      </c>
      <c r="B501" s="112" t="str">
        <f>B421</f>
        <v>REPERAGE DES INSTALLATIONS</v>
      </c>
      <c r="C501" s="103"/>
      <c r="D501" s="99"/>
      <c r="E501" s="91"/>
      <c r="F501" s="90">
        <f>F426</f>
        <v>0</v>
      </c>
    </row>
    <row r="502" spans="1:6" x14ac:dyDescent="0.2">
      <c r="A502" s="73" t="str">
        <f>A427</f>
        <v>10.3</v>
      </c>
      <c r="B502" s="112" t="str">
        <f>B427</f>
        <v>RINCAGE ET DESINFECTION</v>
      </c>
      <c r="C502" s="103"/>
      <c r="D502" s="99"/>
      <c r="E502" s="91"/>
      <c r="F502" s="90">
        <f>F436</f>
        <v>0</v>
      </c>
    </row>
    <row r="503" spans="1:6" x14ac:dyDescent="0.2">
      <c r="A503" s="73" t="str">
        <f>A437</f>
        <v>10.4</v>
      </c>
      <c r="B503" s="112" t="str">
        <f>B437</f>
        <v>RECEPTION - MISE EN SERVICE - ESSAIS</v>
      </c>
      <c r="C503" s="103"/>
      <c r="D503" s="99"/>
      <c r="E503" s="91"/>
      <c r="F503" s="90">
        <f>F444</f>
        <v>0</v>
      </c>
    </row>
    <row r="504" spans="1:6" x14ac:dyDescent="0.2">
      <c r="A504" s="73" t="str">
        <f>A445</f>
        <v>10.5</v>
      </c>
      <c r="B504" s="112" t="str">
        <f>B445</f>
        <v>NETTOYAGE DU CHANTIER</v>
      </c>
      <c r="C504" s="103"/>
      <c r="D504" s="99"/>
      <c r="E504" s="91"/>
      <c r="F504" s="90">
        <f>F447</f>
        <v>0</v>
      </c>
    </row>
    <row r="505" spans="1:6" x14ac:dyDescent="0.2">
      <c r="A505" s="73" t="str">
        <f>A448</f>
        <v>10.6</v>
      </c>
      <c r="B505" s="112" t="str">
        <f>B448</f>
        <v>EXPLOITATION – MAINTENANCE</v>
      </c>
      <c r="C505" s="103"/>
      <c r="D505" s="99"/>
      <c r="E505" s="91"/>
      <c r="F505" s="90">
        <f>F450</f>
        <v>0</v>
      </c>
    </row>
    <row r="506" spans="1:6" x14ac:dyDescent="0.2">
      <c r="A506" s="73" t="str">
        <f>A451</f>
        <v>10.7</v>
      </c>
      <c r="B506" s="112" t="str">
        <f>B451</f>
        <v>DOSSIER D.O.E.</v>
      </c>
      <c r="C506" s="103"/>
      <c r="D506" s="99"/>
      <c r="E506" s="94"/>
      <c r="F506" s="90">
        <f>F456</f>
        <v>0</v>
      </c>
    </row>
    <row r="507" spans="1:6" ht="13.5" thickBot="1" x14ac:dyDescent="0.25">
      <c r="A507" s="51"/>
      <c r="B507" s="113" t="str">
        <f>CONCATENATE("TOTAL HT POSTE ",B499)</f>
        <v>TOTAL HT POSTE EXIGENCES TECHNIQUES GENERALES / TRAVAUX DIVERS</v>
      </c>
      <c r="C507" s="117"/>
      <c r="D507" s="108"/>
      <c r="E507" s="98"/>
      <c r="F507" s="83">
        <f>F457</f>
        <v>0</v>
      </c>
    </row>
    <row r="508" spans="1:6" ht="13.5" thickBot="1" x14ac:dyDescent="0.25">
      <c r="A508" s="192" t="s">
        <v>106</v>
      </c>
      <c r="B508" s="193"/>
      <c r="C508" s="193"/>
      <c r="D508" s="193"/>
      <c r="E508" s="194"/>
      <c r="F508" s="61">
        <f>F507+F498+F496+F492+F485+F481+F475+F468+F460</f>
        <v>0</v>
      </c>
    </row>
    <row r="509" spans="1:6" ht="13.5" thickBot="1" x14ac:dyDescent="0.25">
      <c r="A509" s="189" t="s">
        <v>44</v>
      </c>
      <c r="B509" s="190"/>
      <c r="C509" s="190"/>
      <c r="D509" s="190"/>
      <c r="E509" s="191"/>
      <c r="F509" s="62">
        <f>F508*0.2</f>
        <v>0</v>
      </c>
    </row>
    <row r="510" spans="1:6" ht="13.5" thickBot="1" x14ac:dyDescent="0.25">
      <c r="A510" s="189" t="s">
        <v>19</v>
      </c>
      <c r="B510" s="190"/>
      <c r="C510" s="190"/>
      <c r="D510" s="190"/>
      <c r="E510" s="191"/>
      <c r="F510" s="63">
        <f>F508+F509</f>
        <v>0</v>
      </c>
    </row>
    <row r="511" spans="1:6" x14ac:dyDescent="0.2">
      <c r="A511" s="70"/>
      <c r="B511" s="109"/>
      <c r="C511" s="68"/>
      <c r="D511" s="68"/>
      <c r="E511" s="68"/>
      <c r="F511" s="64"/>
    </row>
    <row r="512" spans="1:6" x14ac:dyDescent="0.2">
      <c r="A512" s="70"/>
      <c r="B512" s="109"/>
      <c r="C512" s="68"/>
      <c r="D512" s="68"/>
      <c r="E512" s="68"/>
      <c r="F512" s="66"/>
    </row>
    <row r="513" spans="1:6" x14ac:dyDescent="0.2">
      <c r="A513" s="70"/>
      <c r="B513" s="69"/>
      <c r="C513" s="68"/>
      <c r="D513" s="67"/>
      <c r="E513" s="67"/>
      <c r="F513" s="66"/>
    </row>
    <row r="514" spans="1:6" ht="13.5" thickBot="1" x14ac:dyDescent="0.25">
      <c r="A514" s="70"/>
      <c r="B514" s="69"/>
      <c r="C514" s="68"/>
      <c r="D514" s="67"/>
      <c r="E514" s="67"/>
      <c r="F514" s="66"/>
    </row>
    <row r="515" spans="1:6" ht="13.5" thickBot="1" x14ac:dyDescent="0.25">
      <c r="A515" s="186" t="s">
        <v>372</v>
      </c>
      <c r="B515" s="187"/>
      <c r="C515" s="187"/>
      <c r="D515" s="187"/>
      <c r="E515" s="188"/>
      <c r="F515" s="110"/>
    </row>
    <row r="516" spans="1:6" ht="13.5" thickBot="1" x14ac:dyDescent="0.25">
      <c r="A516" s="189" t="s">
        <v>371</v>
      </c>
      <c r="B516" s="190"/>
      <c r="C516" s="190"/>
      <c r="D516" s="190"/>
      <c r="E516" s="191"/>
      <c r="F516" s="65"/>
    </row>
    <row r="517" spans="1:6" ht="13.5" thickBot="1" x14ac:dyDescent="0.25">
      <c r="A517" s="189" t="s">
        <v>370</v>
      </c>
      <c r="B517" s="190"/>
      <c r="C517" s="190"/>
      <c r="D517" s="190"/>
      <c r="E517" s="191"/>
      <c r="F517" s="65"/>
    </row>
    <row r="518" spans="1:6" x14ac:dyDescent="0.2">
      <c r="A518" s="70"/>
      <c r="B518" s="69"/>
      <c r="C518" s="68"/>
      <c r="D518" s="67"/>
      <c r="E518" s="67"/>
      <c r="F518" s="66"/>
    </row>
    <row r="519" spans="1:6" x14ac:dyDescent="0.2">
      <c r="A519" s="70"/>
      <c r="B519" s="69"/>
      <c r="C519" s="68"/>
      <c r="D519" s="67"/>
      <c r="E519" s="67"/>
      <c r="F519" s="66"/>
    </row>
    <row r="520" spans="1:6" x14ac:dyDescent="0.2">
      <c r="A520" s="70"/>
      <c r="B520" s="69"/>
      <c r="C520" s="68"/>
      <c r="D520" s="67"/>
      <c r="E520" s="67"/>
      <c r="F520" s="66"/>
    </row>
    <row r="521" spans="1:6" x14ac:dyDescent="0.2">
      <c r="A521" s="70"/>
      <c r="B521" s="69"/>
      <c r="C521" s="68"/>
      <c r="D521" s="67"/>
      <c r="E521" s="67"/>
      <c r="F521" s="66"/>
    </row>
    <row r="522" spans="1:6" ht="13.5" thickBot="1" x14ac:dyDescent="0.25">
      <c r="A522" s="70"/>
      <c r="B522" s="69"/>
      <c r="C522" s="68"/>
      <c r="D522" s="67"/>
      <c r="E522" s="67"/>
      <c r="F522" s="66"/>
    </row>
    <row r="523" spans="1:6" ht="13.5" thickBot="1" x14ac:dyDescent="0.25">
      <c r="A523" s="186" t="s">
        <v>373</v>
      </c>
      <c r="B523" s="187"/>
      <c r="C523" s="187"/>
      <c r="D523" s="187"/>
      <c r="E523" s="188"/>
      <c r="F523" s="110"/>
    </row>
    <row r="524" spans="1:6" ht="13.5" thickBot="1" x14ac:dyDescent="0.25">
      <c r="A524" s="189" t="s">
        <v>371</v>
      </c>
      <c r="B524" s="190"/>
      <c r="C524" s="190"/>
      <c r="D524" s="190"/>
      <c r="E524" s="191"/>
      <c r="F524" s="65"/>
    </row>
    <row r="525" spans="1:6" ht="13.5" thickBot="1" x14ac:dyDescent="0.25">
      <c r="A525" s="189" t="s">
        <v>370</v>
      </c>
      <c r="B525" s="190"/>
      <c r="C525" s="190"/>
      <c r="D525" s="190"/>
      <c r="E525" s="191"/>
      <c r="F525" s="65"/>
    </row>
  </sheetData>
  <mergeCells count="11">
    <mergeCell ref="A4:F4"/>
    <mergeCell ref="A1:B3"/>
    <mergeCell ref="A523:E523"/>
    <mergeCell ref="A524:E524"/>
    <mergeCell ref="A525:E525"/>
    <mergeCell ref="A508:E508"/>
    <mergeCell ref="A509:E509"/>
    <mergeCell ref="A510:E510"/>
    <mergeCell ref="A515:E515"/>
    <mergeCell ref="A516:E516"/>
    <mergeCell ref="A517:E517"/>
  </mergeCells>
  <printOptions horizontalCentered="1"/>
  <pageMargins left="0.39370078740157483" right="0.39370078740157483" top="0.59055118110236227" bottom="0.59055118110236227" header="0.19685039370078741" footer="0.19685039370078741"/>
  <pageSetup paperSize="9" scale="79" fitToHeight="0" orientation="portrait" r:id="rId1"/>
  <headerFooter scaleWithDoc="0">
    <oddHeader>&amp;L&amp;"Arial Narrow,Normal"&amp;8MASN
CDPGF │ LOT 12 : Plomberie Sanitaire │ Octobre 2024 │ DCE&amp;R&amp;"Arial Narrow,Normal"&amp;8Page n° &amp;P / &amp;N</oddHeader>
    <oddFooter>&amp;C&amp;"Arial Narrow,Normal"&amp;8BERIM | 3, Boulevard Salvador Allende - 44 100 NANTES | Tél : 02 40 20 69 69 | www.berim.fr</oddFooter>
  </headerFooter>
  <rowBreaks count="1" manualBreakCount="1">
    <brk id="457"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PDG</vt:lpstr>
      <vt:lpstr>12_PLB</vt:lpstr>
      <vt:lpstr>'12_PLB'!Zone_d_impression</vt:lpstr>
      <vt:lpstr>PDG!Zone_d_impression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JOUSSE Guillaume</dc:creator>
  <cp:lastModifiedBy>Léa LOUYS</cp:lastModifiedBy>
  <cp:lastPrinted>2024-10-09T08:03:53Z</cp:lastPrinted>
  <dcterms:created xsi:type="dcterms:W3CDTF">1998-10-01T14:09:29Z</dcterms:created>
  <dcterms:modified xsi:type="dcterms:W3CDTF">2024-10-24T08:00:26Z</dcterms:modified>
</cp:coreProperties>
</file>