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louise.mouchet\Documents\MARCHÉ\MP fournitures\fourniture de matériel issu du réemploi\DCE\"/>
    </mc:Choice>
  </mc:AlternateContent>
  <bookViews>
    <workbookView xWindow="0" yWindow="0" windowWidth="28800" windowHeight="12432" firstSheet="2" activeTab="2"/>
  </bookViews>
  <sheets>
    <sheet name="lot 1" sheetId="1" state="hidden" r:id="rId1"/>
    <sheet name="lot 2" sheetId="2" state="hidden" r:id="rId2"/>
    <sheet name="BPU" sheetId="7" r:id="rId3"/>
    <sheet name="DQE" sheetId="29" r:id="rId4"/>
  </sheets>
  <definedNames>
    <definedName name="_xlnm.Print_Titles" localSheetId="0">'lot 1'!$2:$3</definedName>
    <definedName name="_xlnm.Print_Area" localSheetId="2">BPU!$A$1:$H$82</definedName>
    <definedName name="_xlnm.Print_Area" localSheetId="3">DQE!$C$1:$J$74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9" l="1"/>
  <c r="G31" i="29" l="1"/>
  <c r="F31" i="29"/>
  <c r="F32" i="29"/>
  <c r="H32" i="7"/>
  <c r="H31" i="29" s="1"/>
  <c r="J31" i="29" s="1"/>
  <c r="G49" i="29" l="1"/>
  <c r="F49" i="29"/>
  <c r="H50" i="7"/>
  <c r="H49" i="29" s="1"/>
  <c r="J49" i="29" s="1"/>
  <c r="H51" i="7"/>
  <c r="H52" i="7"/>
  <c r="H53" i="7"/>
  <c r="H54" i="7"/>
  <c r="H55" i="7"/>
  <c r="H56" i="7"/>
  <c r="H57" i="7"/>
  <c r="H58" i="7"/>
  <c r="H59" i="7"/>
  <c r="G83" i="29" l="1"/>
  <c r="F83" i="29"/>
  <c r="H82" i="29"/>
  <c r="J82" i="29" s="1"/>
  <c r="G68" i="29"/>
  <c r="G67" i="29"/>
  <c r="F68" i="29"/>
  <c r="F67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44" i="29"/>
  <c r="G45" i="29"/>
  <c r="G46" i="29"/>
  <c r="G47" i="29"/>
  <c r="G48" i="29"/>
  <c r="G50" i="29"/>
  <c r="G51" i="29"/>
  <c r="G52" i="29"/>
  <c r="G53" i="29"/>
  <c r="G54" i="29"/>
  <c r="G55" i="29"/>
  <c r="G56" i="29"/>
  <c r="G57" i="29"/>
  <c r="G58" i="29"/>
  <c r="G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50" i="29"/>
  <c r="F51" i="29"/>
  <c r="F52" i="29"/>
  <c r="F53" i="29"/>
  <c r="F54" i="29"/>
  <c r="F55" i="29"/>
  <c r="F56" i="29"/>
  <c r="F57" i="29"/>
  <c r="F58" i="29"/>
  <c r="F10" i="29"/>
  <c r="I83" i="29"/>
  <c r="I68" i="29"/>
  <c r="I67" i="29"/>
  <c r="J83" i="29" l="1"/>
  <c r="J86" i="29" l="1"/>
  <c r="H81" i="7" l="1"/>
  <c r="H83" i="29" s="1"/>
  <c r="H12" i="7"/>
  <c r="H11" i="29" s="1"/>
  <c r="J11" i="29" s="1"/>
  <c r="H13" i="7"/>
  <c r="H12" i="29" s="1"/>
  <c r="J12" i="29" s="1"/>
  <c r="H14" i="7"/>
  <c r="H13" i="29" s="1"/>
  <c r="J13" i="29" s="1"/>
  <c r="H15" i="7"/>
  <c r="H14" i="29" s="1"/>
  <c r="J14" i="29" s="1"/>
  <c r="H16" i="7"/>
  <c r="H15" i="29" s="1"/>
  <c r="J15" i="29" s="1"/>
  <c r="H17" i="7"/>
  <c r="H16" i="29" s="1"/>
  <c r="J16" i="29" s="1"/>
  <c r="H18" i="7"/>
  <c r="H17" i="29" s="1"/>
  <c r="J17" i="29" s="1"/>
  <c r="H19" i="7"/>
  <c r="H18" i="29" s="1"/>
  <c r="J18" i="29" s="1"/>
  <c r="H20" i="7"/>
  <c r="H19" i="29" s="1"/>
  <c r="J19" i="29" s="1"/>
  <c r="H21" i="7"/>
  <c r="H20" i="29" s="1"/>
  <c r="J20" i="29" s="1"/>
  <c r="H22" i="7"/>
  <c r="H21" i="29" s="1"/>
  <c r="J21" i="29" s="1"/>
  <c r="H23" i="7"/>
  <c r="H22" i="29" s="1"/>
  <c r="J22" i="29" s="1"/>
  <c r="H24" i="7"/>
  <c r="H23" i="29" s="1"/>
  <c r="J23" i="29" s="1"/>
  <c r="H25" i="7"/>
  <c r="H24" i="29" s="1"/>
  <c r="J24" i="29" s="1"/>
  <c r="H26" i="7"/>
  <c r="H25" i="29" s="1"/>
  <c r="J25" i="29" s="1"/>
  <c r="H27" i="7"/>
  <c r="H26" i="29" s="1"/>
  <c r="J26" i="29" s="1"/>
  <c r="H28" i="7"/>
  <c r="H27" i="29" s="1"/>
  <c r="J27" i="29" s="1"/>
  <c r="H29" i="7"/>
  <c r="H28" i="29" s="1"/>
  <c r="J28" i="29" s="1"/>
  <c r="H30" i="7"/>
  <c r="H29" i="29" s="1"/>
  <c r="J29" i="29" s="1"/>
  <c r="H31" i="7"/>
  <c r="H30" i="29" s="1"/>
  <c r="J30" i="29" s="1"/>
  <c r="H33" i="7"/>
  <c r="H32" i="29" s="1"/>
  <c r="J32" i="29" s="1"/>
  <c r="H34" i="7"/>
  <c r="H33" i="29" s="1"/>
  <c r="J33" i="29" s="1"/>
  <c r="H35" i="7"/>
  <c r="H34" i="29" s="1"/>
  <c r="J34" i="29" s="1"/>
  <c r="H36" i="7"/>
  <c r="H35" i="29" s="1"/>
  <c r="J35" i="29" s="1"/>
  <c r="H37" i="7"/>
  <c r="H36" i="29" s="1"/>
  <c r="J36" i="29" s="1"/>
  <c r="H38" i="7"/>
  <c r="H37" i="29" s="1"/>
  <c r="J37" i="29" s="1"/>
  <c r="H39" i="7"/>
  <c r="H38" i="29" s="1"/>
  <c r="J38" i="29" s="1"/>
  <c r="H40" i="7"/>
  <c r="H39" i="29" s="1"/>
  <c r="J39" i="29" s="1"/>
  <c r="H41" i="7"/>
  <c r="H40" i="29" s="1"/>
  <c r="J40" i="29" s="1"/>
  <c r="H42" i="7"/>
  <c r="H41" i="29" s="1"/>
  <c r="J41" i="29" s="1"/>
  <c r="H43" i="7"/>
  <c r="H42" i="29" s="1"/>
  <c r="J42" i="29" s="1"/>
  <c r="H44" i="7"/>
  <c r="H43" i="29" s="1"/>
  <c r="J43" i="29" s="1"/>
  <c r="H45" i="7"/>
  <c r="H44" i="29" s="1"/>
  <c r="J44" i="29" s="1"/>
  <c r="H46" i="7"/>
  <c r="H45" i="29" s="1"/>
  <c r="J45" i="29" s="1"/>
  <c r="H47" i="7"/>
  <c r="H46" i="29" s="1"/>
  <c r="J46" i="29" s="1"/>
  <c r="H48" i="7"/>
  <c r="H47" i="29" s="1"/>
  <c r="J47" i="29" s="1"/>
  <c r="H49" i="7"/>
  <c r="H48" i="29" s="1"/>
  <c r="J48" i="29" s="1"/>
  <c r="H50" i="29"/>
  <c r="J50" i="29" s="1"/>
  <c r="H51" i="29"/>
  <c r="J51" i="29" s="1"/>
  <c r="H52" i="29"/>
  <c r="J52" i="29" s="1"/>
  <c r="H53" i="29"/>
  <c r="J53" i="29" s="1"/>
  <c r="H54" i="29"/>
  <c r="J54" i="29" s="1"/>
  <c r="H55" i="29"/>
  <c r="J55" i="29" s="1"/>
  <c r="H56" i="29"/>
  <c r="J56" i="29" s="1"/>
  <c r="H57" i="29"/>
  <c r="J57" i="29" s="1"/>
  <c r="H58" i="29"/>
  <c r="J58" i="29" s="1"/>
  <c r="H11" i="7"/>
  <c r="H10" i="29" s="1"/>
  <c r="J10" i="29" s="1"/>
  <c r="J61" i="29" l="1"/>
  <c r="H67" i="7" l="1"/>
  <c r="H68" i="29" s="1"/>
  <c r="J68" i="29" s="1"/>
  <c r="H66" i="7" l="1"/>
  <c r="H67" i="29" s="1"/>
  <c r="J67" i="29" s="1"/>
  <c r="J70" i="29" s="1"/>
  <c r="J88" i="29" s="1"/>
</calcChain>
</file>

<file path=xl/sharedStrings.xml><?xml version="1.0" encoding="utf-8"?>
<sst xmlns="http://schemas.openxmlformats.org/spreadsheetml/2006/main" count="434" uniqueCount="189">
  <si>
    <r>
      <t xml:space="preserve">DIRECTION DES ACHATS DU GHT 49
Département Achats Généraux
</t>
    </r>
    <r>
      <rPr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Lot 1</t>
    </r>
    <r>
      <rPr>
        <sz val="10"/>
        <rFont val="Tahoma"/>
        <family val="2"/>
      </rPr>
      <t xml:space="preserve">
déchets chimiques &amp; toxiques (liquides ou solides) issus des laboratoires du CHU d'Angers
</t>
    </r>
  </si>
  <si>
    <t xml:space="preserve">Dénomination nomenclature déchets
</t>
  </si>
  <si>
    <t xml:space="preserve">code nomenclature </t>
  </si>
  <si>
    <t xml:space="preserve">TRAITEMENT
</t>
  </si>
  <si>
    <r>
      <t xml:space="preserve">CONDITIONNEMENT
</t>
    </r>
    <r>
      <rPr>
        <i/>
        <sz val="10"/>
        <rFont val="Tahoma"/>
        <family val="2"/>
      </rPr>
      <t>indiquer le conditionnement le mieux adapté
aux déchets listés</t>
    </r>
  </si>
  <si>
    <t xml:space="preserve">COLLECTE
</t>
  </si>
  <si>
    <t>DELAI D'INTERVENTION</t>
  </si>
  <si>
    <t>Prix HT au Kg
(TGAP incluse)</t>
  </si>
  <si>
    <t>Taux TVA</t>
  </si>
  <si>
    <t>Prix TTC au Kg
(TGAP incluse)</t>
  </si>
  <si>
    <t>Type contenant proposé</t>
  </si>
  <si>
    <t>Coût HT de la mise à disposition du contenant</t>
  </si>
  <si>
    <t>Prix Unitaire TTC
par contenant</t>
  </si>
  <si>
    <r>
      <t>Coût collecte / pompage</t>
    </r>
    <r>
      <rPr>
        <b/>
        <strike/>
        <sz val="8"/>
        <rFont val="Tahoma"/>
        <family val="2"/>
      </rPr>
      <t xml:space="preserve"> </t>
    </r>
    <r>
      <rPr>
        <b/>
        <sz val="8"/>
        <rFont val="Tahoma"/>
        <family val="2"/>
      </rPr>
      <t>HT</t>
    </r>
  </si>
  <si>
    <t>Prix TTC Collecte</t>
  </si>
  <si>
    <t>Déchets chimiques de laboratoires (acides.
bases organiques, bases non organiques,
emballages vides souillés, formaldéhyde.
alcools, solvants, colorants)</t>
  </si>
  <si>
    <t>16 05 06*</t>
  </si>
  <si>
    <t>15 01 10*</t>
  </si>
  <si>
    <t>16 03 06*</t>
  </si>
  <si>
    <t>18 01 06*</t>
  </si>
  <si>
    <t>Signature du Candidat :</t>
  </si>
  <si>
    <r>
      <t xml:space="preserve">POLE RESSOURCES MATERIELLES
Direction des Services Economiques et de Achats
</t>
    </r>
    <r>
      <rPr>
        <sz val="10"/>
        <rFont val="Tahoma"/>
        <family val="2"/>
      </rPr>
      <t xml:space="preserve">
</t>
    </r>
    <r>
      <rPr>
        <b/>
        <u/>
        <sz val="10"/>
        <rFont val="Tahoma"/>
        <family val="2"/>
      </rPr>
      <t>Lot 2</t>
    </r>
    <r>
      <rPr>
        <sz val="10"/>
        <rFont val="Tahoma"/>
        <family val="2"/>
      </rPr>
      <t xml:space="preserve">
déchets chimiques &amp; toxiques divers en quantité dispersée - CHU Angers et Hôpital St Nicolas -
</t>
    </r>
  </si>
  <si>
    <t>code nomenclature</t>
  </si>
  <si>
    <r>
      <t xml:space="preserve">CONDITIONNEMENT
</t>
    </r>
    <r>
      <rPr>
        <i/>
        <sz val="8"/>
        <rFont val="Tahoma"/>
        <family val="2"/>
      </rPr>
      <t>indiquer le conditionnement le mieux adapté
aux déchets listés</t>
    </r>
  </si>
  <si>
    <t xml:space="preserve">COLLECTE - POMPAGE
</t>
  </si>
  <si>
    <t>Paraffine (ayant été en contact avec des substances dangereuses dont principalement le xylène)</t>
  </si>
  <si>
    <t>Collecte bains photochimiques</t>
  </si>
  <si>
    <t>09 01 01*</t>
  </si>
  <si>
    <t>Liquide de refroidissement</t>
  </si>
  <si>
    <t>13 03 07*</t>
  </si>
  <si>
    <t>Verrerie souillée</t>
  </si>
  <si>
    <t xml:space="preserve">Cartouches filtrantes, filtres contaminés </t>
  </si>
  <si>
    <t>15 02 02</t>
  </si>
  <si>
    <t>Filtres à huile / à gasoil</t>
  </si>
  <si>
    <t>16 01 07*</t>
  </si>
  <si>
    <t>liquide frein</t>
  </si>
  <si>
    <t>16 01 13*</t>
  </si>
  <si>
    <t>liquide de refroidissement</t>
  </si>
  <si>
    <t>16 01 14*</t>
  </si>
  <si>
    <t>Aérosols</t>
  </si>
  <si>
    <t>16 05 04*</t>
  </si>
  <si>
    <t>Batteries automobiles</t>
  </si>
  <si>
    <t>16 06 01*</t>
  </si>
  <si>
    <t>Déchets de médicaments cytotoxiques et cytostatiques</t>
  </si>
  <si>
    <t>18 01 08*</t>
  </si>
  <si>
    <t>Médicaments autres que ceux visés à la rubrique 180108</t>
  </si>
  <si>
    <t>18 01 09*</t>
  </si>
  <si>
    <t>Amalgames dentaires imprégnés d'un décontaminant</t>
  </si>
  <si>
    <t>18 01 10*</t>
  </si>
  <si>
    <t>Plomb (petits récipents vides de médecine nucléaire et tabliers plombés réformés)</t>
  </si>
  <si>
    <t>20 01 40*</t>
  </si>
  <si>
    <t>Peintures, encres, colles</t>
  </si>
  <si>
    <t>08 01 11*</t>
  </si>
  <si>
    <t>solvants (white spirit, acétone, …), peintures ou colles périmées</t>
  </si>
  <si>
    <t>20 01 27*</t>
  </si>
  <si>
    <t>Mercure (sous forme de thermomètre, tensiomètre, lampes à mercure entre autres)</t>
  </si>
  <si>
    <t>16 01 08*</t>
  </si>
  <si>
    <t>Produits Phytosanitaires</t>
  </si>
  <si>
    <t>06 13 01*</t>
  </si>
  <si>
    <t xml:space="preserve"> </t>
  </si>
  <si>
    <t>BORDEREAU DES PRIX UNITAIRES</t>
  </si>
  <si>
    <t>Fourniture de matériel médical issu du réemploi ou de la réutilisation, accessoires,
pièces détachées et maintenance associés.</t>
  </si>
  <si>
    <t>Document contractuel</t>
  </si>
  <si>
    <t xml:space="preserve">Nota : 
- complétez uniquement les cellules en jaunes. 
- joindre obligatoirement ce fichier au format Excel.
</t>
  </si>
  <si>
    <t>Nom du candidat :</t>
  </si>
  <si>
    <t>N.B. Seuls les prix unitaires ont valeur contractuelle. Les quantités sont données à titre indicatif sur la base des consommations prévisionnelles annuelles.</t>
  </si>
  <si>
    <t>Partie 1 : Fourniture de matériel médical issu du réemploi ou de la réutilisation.</t>
  </si>
  <si>
    <t>Acquisition</t>
  </si>
  <si>
    <t>Famille de matériel</t>
  </si>
  <si>
    <t>Sous-famille</t>
  </si>
  <si>
    <t>Prix n°</t>
  </si>
  <si>
    <r>
      <t xml:space="preserve">Description
</t>
    </r>
    <r>
      <rPr>
        <sz val="10"/>
        <rFont val="Tahoma"/>
        <family val="2"/>
      </rPr>
      <t>Tous les matériels sont chiffrés en configuration standard
(équipements de série)</t>
    </r>
  </si>
  <si>
    <t>Unité*</t>
  </si>
  <si>
    <t>Prix unitaire
€ HT</t>
  </si>
  <si>
    <t>Prix unitaire
€ TTC</t>
  </si>
  <si>
    <t>Aide à la mobilité</t>
  </si>
  <si>
    <t>fauteuils roulants
manuels</t>
  </si>
  <si>
    <t>Fauteuil de transfert pliable (à pousser par une tierce personne)</t>
  </si>
  <si>
    <t>l'unité</t>
  </si>
  <si>
    <t>Modèle standard - pliable - dossier fixe</t>
  </si>
  <si>
    <t>Modèle standard - pliable - dossier inclinable</t>
  </si>
  <si>
    <t>Modèle confort - dossier et assise inclinable</t>
  </si>
  <si>
    <t>fauteuils roulants
électriques</t>
  </si>
  <si>
    <t>Electriques - dominance intérieure  - dossier réglable - assise fixe (AA1)</t>
  </si>
  <si>
    <t>Electriques - dominance intérieure - dossier réglable - avec bascule d'assise (AA2)</t>
  </si>
  <si>
    <t>Electriques - dominance extérieure - dossier réglable - assise fixe (AA1)</t>
  </si>
  <si>
    <t>Electriques - dominance extérieure - dossier réglable - avec bascule d'assise (AA2)</t>
  </si>
  <si>
    <t>Déambulateurs</t>
  </si>
  <si>
    <t>Cadre de marche (sans roues)</t>
  </si>
  <si>
    <t>Déambulateur 2 roues</t>
  </si>
  <si>
    <t>Déambulateur 3 roues (Rollator)</t>
  </si>
  <si>
    <t>Déambulateur 4 roues (Rollator) avec assise et pliable</t>
  </si>
  <si>
    <t>Déambulateur 4 roues (Rollator) avec assise et pliable + panier</t>
  </si>
  <si>
    <t>Cannes</t>
  </si>
  <si>
    <t>Canne anglaise</t>
  </si>
  <si>
    <t>Canne de marche</t>
  </si>
  <si>
    <t>Cannes tripode ou quadripode</t>
  </si>
  <si>
    <t>Béquilles (sous aisselles)</t>
  </si>
  <si>
    <t>Aide à l'hygiène</t>
  </si>
  <si>
    <t>chariots de doche</t>
  </si>
  <si>
    <t>Chariot de douche hydraulique</t>
  </si>
  <si>
    <t>Chariot de douche électrique</t>
  </si>
  <si>
    <t>sièges de douche</t>
  </si>
  <si>
    <t>tabouret de douche</t>
  </si>
  <si>
    <t>Chaise de douche à propulser (fauteuil roulant de douche)</t>
  </si>
  <si>
    <t>Chaise de douche fixe - hauteur réglable</t>
  </si>
  <si>
    <t>Chaise de douche à roulettes - dossier et assise fixe</t>
  </si>
  <si>
    <t>Chaise de douche à roulettes - dossier inclinale, assise fixe</t>
  </si>
  <si>
    <t>Chaise de douche à roulettes - dossier et assise inclinables</t>
  </si>
  <si>
    <t>chaise percée</t>
  </si>
  <si>
    <t>chaise percée fixe avec seau</t>
  </si>
  <si>
    <t>chaise percée avec roulettes avec seau</t>
  </si>
  <si>
    <t>Douche de lit</t>
  </si>
  <si>
    <t>Aides aux transferts et à la verticalisation</t>
  </si>
  <si>
    <t>Verticalisateurs</t>
  </si>
  <si>
    <t>Verticalisateur électrique - écartement des pieds manuel</t>
  </si>
  <si>
    <t>Verticalisateur électrique - écartement des pieds électrique</t>
  </si>
  <si>
    <t>Lève-personnes</t>
  </si>
  <si>
    <t>Lève-personne électrique - écartement des fourches manuel</t>
  </si>
  <si>
    <t>Lève-personne électrique - écartement des fourches électrique</t>
  </si>
  <si>
    <t>disques &amp; planches</t>
  </si>
  <si>
    <t>Guidon de transfert</t>
  </si>
  <si>
    <t>Disque de transfert</t>
  </si>
  <si>
    <t>Planche de transfert - position assise ("banane")</t>
  </si>
  <si>
    <t>Planche de transfert - corps entier</t>
  </si>
  <si>
    <t>Mobiliers et équipements de chambre</t>
  </si>
  <si>
    <t>Lits médicalisés</t>
  </si>
  <si>
    <t>Lit médicalisé 2 fonctions</t>
  </si>
  <si>
    <t>Lit médicalisé 3 fonctions</t>
  </si>
  <si>
    <t>Fauteuil coquille</t>
  </si>
  <si>
    <t>Fauteuil coquille basculant à roulettes - dominance intérieure</t>
  </si>
  <si>
    <t>Fauteuil coquille basculant à roulettes - dominance extérieure</t>
  </si>
  <si>
    <t>Châssis pour siège coquille</t>
  </si>
  <si>
    <t>Fauteuils de repos</t>
  </si>
  <si>
    <t>Fauteuil de repos gériatrique sans roulettes</t>
  </si>
  <si>
    <t>Fauteuil de repos gériatrique avec roulettes</t>
  </si>
  <si>
    <t>Fauteuil de repos gériatrique électrique (pour position sieste)</t>
  </si>
  <si>
    <t>Fauteuil de repos gériatrique électrique - releveur</t>
  </si>
  <si>
    <t>Autres équipements</t>
  </si>
  <si>
    <t>Barres</t>
  </si>
  <si>
    <t>Barres parallèles de rééducation avec tapis de marche</t>
  </si>
  <si>
    <t>Table</t>
  </si>
  <si>
    <t>Table d'examen simple</t>
  </si>
  <si>
    <t>Matériel de pesée</t>
  </si>
  <si>
    <t>Plateforme de pesée</t>
  </si>
  <si>
    <t>Chaise de pesée</t>
  </si>
  <si>
    <t>D'autres matériels non renseignés au BPU car rarement disponible pourront être commandés sur devis préalable conformément aux dispositions du CCAP.</t>
  </si>
  <si>
    <t>Il pourra s'agir d'aide à la propulsion électrique, tables de lit (adaptables), accessoires de transferts, planche de bain, transferts et élévateurs de bain, plan incliné, barres d'appui, etc…</t>
  </si>
  <si>
    <r>
      <t>Partie 2 Maintenance corrective de matériel médical (à l'attachement)</t>
    </r>
    <r>
      <rPr>
        <sz val="12"/>
        <rFont val="Arial"/>
        <family val="2"/>
      </rPr>
      <t xml:space="preserve"> - mise en œuvre après la période de garantie ou en cas de panne hors garantie</t>
    </r>
  </si>
  <si>
    <t>Famille</t>
  </si>
  <si>
    <t>Description</t>
  </si>
  <si>
    <t>Unité</t>
  </si>
  <si>
    <t>tous équipements</t>
  </si>
  <si>
    <t>Intervention de maintenance corrective pour tous types d'équipements, sur journées ouvrées</t>
  </si>
  <si>
    <t>l'heure</t>
  </si>
  <si>
    <t>Frais de déplacement pour intervention corrective dans un établissement du GHT Charente Maritime Sud.</t>
  </si>
  <si>
    <t>l'aller / retour</t>
  </si>
  <si>
    <r>
      <t xml:space="preserve">Partie 3 fourniture d'accessoires et pièces détachées hors fauteuils roulants </t>
    </r>
    <r>
      <rPr>
        <sz val="12"/>
        <rFont val="Arial"/>
        <family val="2"/>
      </rPr>
      <t>(pour les fauteuils, voir onglets suivants)</t>
    </r>
  </si>
  <si>
    <t>Les accessoires sont chiffrés dans le fichier excel "Descriptif du matériel" consacrés à chaque équipement.</t>
  </si>
  <si>
    <t>Tous les accessoires et pièces non inclus dans la configuration de base et non chiffrées ci-dessous pourront être commandés après établissement d'un devis.</t>
  </si>
  <si>
    <t>Partie 4 Frais de port pour la livraison des équipements, accessoires, pièces détachées</t>
  </si>
  <si>
    <t xml:space="preserve">Frais de port : </t>
  </si>
  <si>
    <t>Les prix du marché sont franco de port au-delà d'un montant minimum de commande, indiqué dans le tableau ci-dessous.</t>
  </si>
  <si>
    <t>Montant minimum de commande pour franco de port pour tout établissement du GHT Charente Maritime Sud et valable pour tous les matériels (équipements, accessoires ou pièces détachées)</t>
  </si>
  <si>
    <t>par commande</t>
  </si>
  <si>
    <t>En cas de non atteinte du minimum, montant des frais de port pour une livraison dans un établissement du GHT Charente Maritime Sud</t>
  </si>
  <si>
    <t>Frais d'envoi par colis postal</t>
  </si>
  <si>
    <t>au réel, sur devis</t>
  </si>
  <si>
    <t>DETAIL QUANTITATIF ESTIMATIF</t>
  </si>
  <si>
    <t>Document non contractuel</t>
  </si>
  <si>
    <t>Nota : le candidat n'a rien à remplir sur cette page.</t>
  </si>
  <si>
    <t>Bordereau de prix unitaires</t>
  </si>
  <si>
    <t>Détail Quantitatif Estimatif</t>
  </si>
  <si>
    <t>Quantités annuelles</t>
  </si>
  <si>
    <t>Prix total € TTC</t>
  </si>
  <si>
    <t>Dominance intérieure  - dossier réglable - assise fixe (AA1)</t>
  </si>
  <si>
    <t>Dominance intérieure - dossier réglable - avec bascule d'assise (AA2)</t>
  </si>
  <si>
    <t>Dominance extérieure - dossier réglable - assise fixe (AA1)</t>
  </si>
  <si>
    <t>Dominance extérieure - dossier réglable - avec bascule d'assise (AA2)</t>
  </si>
  <si>
    <t>Fauteuil coquille basculant à roulettes -dominance intérieure</t>
  </si>
  <si>
    <t>Sous-total 1.1 - Acquisition (en € TTC)</t>
  </si>
  <si>
    <r>
      <t xml:space="preserve">Quantité
</t>
    </r>
    <r>
      <rPr>
        <sz val="10"/>
        <color rgb="FFFF0000"/>
        <rFont val="Tahoma"/>
        <family val="2"/>
      </rPr>
      <t>non contractuelles</t>
    </r>
  </si>
  <si>
    <t>Frais de déplacement pour intervention dans un établissement du GHT Charente Maritime Sud.</t>
  </si>
  <si>
    <t>SOUS-TOTAL 2 - Maintenance corrective (en € TTC)</t>
  </si>
  <si>
    <t>NA.</t>
  </si>
  <si>
    <r>
      <t xml:space="preserve">Quantités
</t>
    </r>
    <r>
      <rPr>
        <sz val="10"/>
        <color rgb="FFFF0000"/>
        <rFont val="Tahoma"/>
        <family val="2"/>
      </rPr>
      <t>non contractuelles</t>
    </r>
  </si>
  <si>
    <t>En cas de non atteinte du minimum, montant des frais de port pour une livraison dans un établissement du GHT Charente Maritime Sud.</t>
  </si>
  <si>
    <t>SOUS-TOTAL 3 - frais de port (en € TTC)</t>
  </si>
  <si>
    <t>MONTANT TOTAL ESTIMATIF ANNUEL (€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</si>
</sst>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6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i/>
      <sz val="10"/>
      <name val="Tahoma"/>
      <family val="2"/>
    </font>
    <font>
      <b/>
      <sz val="10"/>
      <name val="Arial"/>
      <family val="2"/>
    </font>
    <font>
      <b/>
      <sz val="8"/>
      <name val="Tahoma"/>
      <family val="2"/>
    </font>
    <font>
      <i/>
      <sz val="8"/>
      <name val="Tahoma"/>
      <family val="2"/>
    </font>
    <font>
      <b/>
      <strike/>
      <sz val="8"/>
      <name val="Tahoma"/>
      <family val="2"/>
    </font>
    <font>
      <b/>
      <sz val="14"/>
      <name val="Tahoma"/>
      <family val="2"/>
    </font>
    <font>
      <sz val="10"/>
      <color rgb="FFFF0000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b/>
      <sz val="12"/>
      <name val="Arial"/>
      <family val="2"/>
    </font>
    <font>
      <sz val="14"/>
      <name val="Tahoma"/>
      <family val="2"/>
    </font>
    <font>
      <sz val="11"/>
      <name val="Tahoma"/>
      <family val="2"/>
    </font>
    <font>
      <b/>
      <sz val="12"/>
      <name val="Trebuchet MS"/>
      <family val="2"/>
    </font>
    <font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i/>
      <sz val="11"/>
      <name val="Arial"/>
      <family val="2"/>
    </font>
    <font>
      <sz val="12"/>
      <name val="Tahoma"/>
      <family val="2"/>
    </font>
    <font>
      <sz val="12"/>
      <color rgb="FFFF000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2" fillId="0" borderId="1" xfId="0" applyFont="1" applyBorder="1"/>
    <xf numFmtId="0" fontId="4" fillId="0" borderId="0" xfId="0" applyFont="1"/>
    <xf numFmtId="0" fontId="7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0" borderId="0" xfId="0" applyFont="1"/>
    <xf numFmtId="0" fontId="0" fillId="0" borderId="1" xfId="0" applyBorder="1"/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" fontId="2" fillId="0" borderId="0" xfId="0" applyNumberFormat="1" applyFont="1"/>
    <xf numFmtId="2" fontId="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" fillId="0" borderId="1" xfId="0" applyFont="1" applyBorder="1"/>
    <xf numFmtId="0" fontId="19" fillId="7" borderId="2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" fillId="0" borderId="0" xfId="0" applyFont="1"/>
    <xf numFmtId="0" fontId="21" fillId="0" borderId="0" xfId="0" applyFont="1"/>
    <xf numFmtId="0" fontId="21" fillId="0" borderId="0" xfId="0" applyFont="1" applyAlignment="1">
      <alignment horizontal="right" vertical="center"/>
    </xf>
    <xf numFmtId="0" fontId="20" fillId="0" borderId="0" xfId="0" applyFont="1"/>
    <xf numFmtId="2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9" fontId="1" fillId="0" borderId="1" xfId="1" applyFont="1" applyFill="1" applyBorder="1" applyAlignment="1" applyProtection="1">
      <alignment horizontal="center" vertical="center"/>
    </xf>
    <xf numFmtId="1" fontId="0" fillId="0" borderId="1" xfId="1" applyNumberFormat="1" applyFont="1" applyFill="1" applyBorder="1" applyAlignment="1" applyProtection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Fill="1" applyBorder="1" applyAlignment="1" applyProtection="1">
      <alignment horizontal="center" vertical="center"/>
    </xf>
    <xf numFmtId="164" fontId="1" fillId="6" borderId="1" xfId="1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4" fontId="1" fillId="9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vertical="center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0" fontId="1" fillId="9" borderId="1" xfId="0" applyFont="1" applyFill="1" applyBorder="1" applyAlignment="1" applyProtection="1">
      <alignment horizontal="center" vertical="center"/>
      <protection locked="0"/>
    </xf>
    <xf numFmtId="164" fontId="1" fillId="9" borderId="1" xfId="0" applyNumberFormat="1" applyFont="1" applyFill="1" applyBorder="1" applyAlignment="1" applyProtection="1">
      <alignment horizontal="center" vertical="center"/>
      <protection locked="0"/>
    </xf>
    <xf numFmtId="164" fontId="1" fillId="6" borderId="1" xfId="0" applyNumberFormat="1" applyFont="1" applyFill="1" applyBorder="1" applyAlignment="1" applyProtection="1">
      <alignment horizontal="center" vertical="center"/>
      <protection locked="0"/>
    </xf>
    <xf numFmtId="4" fontId="14" fillId="8" borderId="1" xfId="0" applyNumberFormat="1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wrapText="1"/>
    </xf>
    <xf numFmtId="2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9" borderId="1" xfId="0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7" xfId="0" applyFont="1" applyBorder="1"/>
    <xf numFmtId="4" fontId="15" fillId="8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0" fillId="0" borderId="5" xfId="0" applyBorder="1" applyAlignment="1"/>
    <xf numFmtId="0" fontId="4" fillId="2" borderId="6" xfId="0" applyFont="1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center" vertical="center" wrapText="1"/>
    </xf>
    <xf numFmtId="0" fontId="19" fillId="7" borderId="10" xfId="0" applyFont="1" applyFill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center" vertical="center" wrapText="1"/>
    </xf>
    <xf numFmtId="0" fontId="19" fillId="7" borderId="14" xfId="0" applyFon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6" borderId="6" xfId="0" applyFont="1" applyFill="1" applyBorder="1" applyAlignment="1" applyProtection="1">
      <alignment horizontal="center" vertical="center" wrapText="1"/>
      <protection locked="0"/>
    </xf>
    <xf numFmtId="0" fontId="13" fillId="6" borderId="8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 vertical="center"/>
    </xf>
    <xf numFmtId="2" fontId="7" fillId="0" borderId="9" xfId="0" applyNumberFormat="1" applyFont="1" applyBorder="1" applyAlignment="1">
      <alignment horizontal="righ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165100</xdr:rowOff>
    </xdr:from>
    <xdr:to>
      <xdr:col>1</xdr:col>
      <xdr:colOff>412750</xdr:colOff>
      <xdr:row>0</xdr:row>
      <xdr:rowOff>1231900</xdr:rowOff>
    </xdr:to>
    <xdr:pic>
      <xdr:nvPicPr>
        <xdr:cNvPr id="1043" name="Image 2" descr="Logo GHT49 (Standard) 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5100"/>
          <a:ext cx="147955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9</xdr:row>
      <xdr:rowOff>0</xdr:rowOff>
    </xdr:from>
    <xdr:to>
      <xdr:col>0</xdr:col>
      <xdr:colOff>1428750</xdr:colOff>
      <xdr:row>9</xdr:row>
      <xdr:rowOff>0</xdr:rowOff>
    </xdr:to>
    <xdr:pic>
      <xdr:nvPicPr>
        <xdr:cNvPr id="2105" name="Picture 7" descr="logo-chu-quadri">
          <a:extLst>
            <a:ext uri="{FF2B5EF4-FFF2-40B4-BE49-F238E27FC236}">
              <a16:creationId xmlns:a16="http://schemas.microsoft.com/office/drawing/2014/main" id="{00000000-0008-0000-01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5740400"/>
          <a:ext cx="1219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209550</xdr:colOff>
      <xdr:row>19</xdr:row>
      <xdr:rowOff>0</xdr:rowOff>
    </xdr:from>
    <xdr:to>
      <xdr:col>0</xdr:col>
      <xdr:colOff>1428750</xdr:colOff>
      <xdr:row>19</xdr:row>
      <xdr:rowOff>0</xdr:rowOff>
    </xdr:to>
    <xdr:pic>
      <xdr:nvPicPr>
        <xdr:cNvPr id="2106" name="Picture 8" descr="logo-chu-quadri">
          <a:extLst>
            <a:ext uri="{FF2B5EF4-FFF2-40B4-BE49-F238E27FC236}">
              <a16:creationId xmlns:a16="http://schemas.microsoft.com/office/drawing/2014/main" id="{00000000-0008-0000-01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0699750"/>
          <a:ext cx="1219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101600</xdr:colOff>
      <xdr:row>0</xdr:row>
      <xdr:rowOff>88900</xdr:rowOff>
    </xdr:from>
    <xdr:to>
      <xdr:col>0</xdr:col>
      <xdr:colOff>1454150</xdr:colOff>
      <xdr:row>0</xdr:row>
      <xdr:rowOff>1155700</xdr:rowOff>
    </xdr:to>
    <xdr:pic>
      <xdr:nvPicPr>
        <xdr:cNvPr id="2107" name="Image 4" descr="logo_CHU Angers">
          <a:extLst>
            <a:ext uri="{FF2B5EF4-FFF2-40B4-BE49-F238E27FC236}">
              <a16:creationId xmlns:a16="http://schemas.microsoft.com/office/drawing/2014/main" id="{00000000-0008-0000-01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88900"/>
          <a:ext cx="135255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89648</xdr:colOff>
      <xdr:row>0</xdr:row>
      <xdr:rowOff>179294</xdr:rowOff>
    </xdr:from>
    <xdr:to>
      <xdr:col>2</xdr:col>
      <xdr:colOff>90695</xdr:colOff>
      <xdr:row>1</xdr:row>
      <xdr:rowOff>132069</xdr:rowOff>
    </xdr:to>
    <xdr:pic>
      <xdr:nvPicPr>
        <xdr:cNvPr id="3" name="Image 2" descr="C:\Users\VELINACH\Desktop\GHT_quadri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48" y="179294"/>
          <a:ext cx="1796143" cy="5578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54428</xdr:colOff>
      <xdr:row>0</xdr:row>
      <xdr:rowOff>312965</xdr:rowOff>
    </xdr:from>
    <xdr:to>
      <xdr:col>2</xdr:col>
      <xdr:colOff>136071</xdr:colOff>
      <xdr:row>1</xdr:row>
      <xdr:rowOff>258537</xdr:rowOff>
    </xdr:to>
    <xdr:pic>
      <xdr:nvPicPr>
        <xdr:cNvPr id="4" name="Image 3" descr="C:\Users\VELINACH\Desktop\GHT_quadri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28" y="312965"/>
          <a:ext cx="1796143" cy="5578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M18"/>
  <sheetViews>
    <sheetView topLeftCell="A4" zoomScale="85" zoomScaleNormal="85" workbookViewId="0">
      <selection activeCell="B5" sqref="B5"/>
    </sheetView>
  </sheetViews>
  <sheetFormatPr baseColWidth="10" defaultColWidth="11.44140625" defaultRowHeight="13.2" x14ac:dyDescent="0.25"/>
  <cols>
    <col min="1" max="1" width="17.6640625" style="1" customWidth="1"/>
    <col min="2" max="2" width="15.44140625" style="1" customWidth="1"/>
    <col min="3" max="3" width="11.88671875" style="1" customWidth="1"/>
    <col min="4" max="4" width="17.109375" style="1" customWidth="1"/>
    <col min="5" max="6" width="15.109375" style="1" customWidth="1"/>
    <col min="7" max="7" width="9.88671875" style="1" customWidth="1"/>
    <col min="8" max="8" width="17.5546875" style="1" customWidth="1"/>
    <col min="9" max="9" width="14.88671875" style="1" customWidth="1"/>
    <col min="10" max="10" width="11.44140625" style="1"/>
    <col min="11" max="11" width="14.5546875" style="1" customWidth="1"/>
    <col min="12" max="12" width="11.44140625" style="1"/>
    <col min="13" max="13" width="19.33203125" style="1" bestFit="1" customWidth="1"/>
    <col min="14" max="16384" width="11.44140625" style="1"/>
  </cols>
  <sheetData>
    <row r="1" spans="1:13" ht="127.5" customHeight="1" x14ac:dyDescent="0.25">
      <c r="A1"/>
      <c r="B1" s="74" t="s">
        <v>0</v>
      </c>
      <c r="C1" s="74"/>
      <c r="D1" s="74"/>
      <c r="E1" s="75"/>
      <c r="F1" s="75"/>
      <c r="G1" s="75"/>
      <c r="H1" s="75"/>
      <c r="I1" s="75"/>
      <c r="J1" s="76"/>
      <c r="K1" s="76"/>
      <c r="L1" s="76"/>
    </row>
    <row r="2" spans="1:13" ht="46.5" customHeight="1" x14ac:dyDescent="0.25">
      <c r="A2" s="80" t="s">
        <v>1</v>
      </c>
      <c r="B2" s="84" t="s">
        <v>2</v>
      </c>
      <c r="C2" s="77" t="s">
        <v>3</v>
      </c>
      <c r="D2" s="82"/>
      <c r="E2" s="83"/>
      <c r="F2" s="77" t="s">
        <v>4</v>
      </c>
      <c r="G2" s="78"/>
      <c r="H2" s="78"/>
      <c r="I2" s="79"/>
      <c r="J2" s="80" t="s">
        <v>5</v>
      </c>
      <c r="K2" s="81"/>
      <c r="L2" s="81"/>
      <c r="M2" s="70" t="s">
        <v>6</v>
      </c>
    </row>
    <row r="3" spans="1:13" ht="51" x14ac:dyDescent="0.25">
      <c r="A3" s="81"/>
      <c r="B3" s="85"/>
      <c r="C3" s="9" t="s">
        <v>7</v>
      </c>
      <c r="D3" s="9" t="s">
        <v>8</v>
      </c>
      <c r="E3" s="9" t="s">
        <v>9</v>
      </c>
      <c r="F3" s="9" t="s">
        <v>10</v>
      </c>
      <c r="G3" s="10" t="s">
        <v>11</v>
      </c>
      <c r="H3" s="11" t="s">
        <v>8</v>
      </c>
      <c r="I3" s="9" t="s">
        <v>12</v>
      </c>
      <c r="J3" s="10" t="s">
        <v>13</v>
      </c>
      <c r="K3" s="11" t="s">
        <v>8</v>
      </c>
      <c r="L3" s="9" t="s">
        <v>14</v>
      </c>
      <c r="M3" s="70"/>
    </row>
    <row r="4" spans="1:13" ht="69.900000000000006" customHeight="1" x14ac:dyDescent="0.25">
      <c r="A4" s="71" t="s">
        <v>15</v>
      </c>
      <c r="B4" s="65" t="s">
        <v>16</v>
      </c>
      <c r="C4" s="2"/>
      <c r="D4" s="2"/>
      <c r="E4" s="2"/>
      <c r="F4" s="2"/>
      <c r="G4" s="2"/>
      <c r="H4" s="2"/>
      <c r="I4" s="2"/>
      <c r="J4" s="2"/>
      <c r="K4" s="2"/>
      <c r="L4" s="2"/>
      <c r="M4" s="7"/>
    </row>
    <row r="5" spans="1:13" ht="69.900000000000006" customHeight="1" x14ac:dyDescent="0.25">
      <c r="A5" s="72"/>
      <c r="B5" s="65" t="s">
        <v>17</v>
      </c>
      <c r="C5" s="2"/>
      <c r="D5" s="2"/>
      <c r="E5" s="2"/>
      <c r="F5" s="2"/>
      <c r="G5" s="2"/>
      <c r="H5" s="2"/>
      <c r="I5" s="2"/>
      <c r="J5" s="2"/>
      <c r="K5" s="2"/>
      <c r="L5" s="2"/>
      <c r="M5" s="7"/>
    </row>
    <row r="6" spans="1:13" ht="69.900000000000006" customHeight="1" x14ac:dyDescent="0.25">
      <c r="A6" s="72"/>
      <c r="B6" s="65" t="s">
        <v>18</v>
      </c>
      <c r="C6" s="2"/>
      <c r="D6" s="2"/>
      <c r="E6" s="2"/>
      <c r="F6" s="2"/>
      <c r="G6" s="2"/>
      <c r="H6" s="2"/>
      <c r="I6" s="2"/>
      <c r="J6" s="2"/>
      <c r="K6" s="2"/>
      <c r="L6" s="2"/>
      <c r="M6" s="7"/>
    </row>
    <row r="7" spans="1:13" ht="69.900000000000006" customHeight="1" x14ac:dyDescent="0.25">
      <c r="A7" s="73"/>
      <c r="B7" s="65" t="s">
        <v>19</v>
      </c>
      <c r="C7" s="2"/>
      <c r="D7" s="2"/>
      <c r="E7" s="2"/>
      <c r="F7" s="2"/>
      <c r="G7" s="2"/>
      <c r="H7" s="2"/>
      <c r="I7" s="2"/>
      <c r="J7" s="2"/>
      <c r="K7" s="2"/>
      <c r="L7" s="2"/>
      <c r="M7" s="7"/>
    </row>
    <row r="8" spans="1:13" x14ac:dyDescent="0.25">
      <c r="M8" s="8"/>
    </row>
    <row r="9" spans="1:13" x14ac:dyDescent="0.25">
      <c r="M9" s="8"/>
    </row>
    <row r="10" spans="1:13" x14ac:dyDescent="0.25">
      <c r="M10" s="8"/>
    </row>
    <row r="11" spans="1:13" x14ac:dyDescent="0.25">
      <c r="E11" s="3" t="s">
        <v>20</v>
      </c>
      <c r="F11" s="3"/>
      <c r="M11" s="8"/>
    </row>
    <row r="12" spans="1:13" x14ac:dyDescent="0.25">
      <c r="M12" s="8"/>
    </row>
    <row r="13" spans="1:13" x14ac:dyDescent="0.25">
      <c r="M13" s="8"/>
    </row>
    <row r="14" spans="1:13" x14ac:dyDescent="0.25">
      <c r="M14" s="8"/>
    </row>
    <row r="15" spans="1:13" x14ac:dyDescent="0.25">
      <c r="M15" s="8"/>
    </row>
    <row r="16" spans="1:13" x14ac:dyDescent="0.25">
      <c r="M16" s="8"/>
    </row>
    <row r="17" spans="13:13" x14ac:dyDescent="0.25">
      <c r="M17" s="8"/>
    </row>
    <row r="18" spans="13:13" x14ac:dyDescent="0.25">
      <c r="M18" s="8"/>
    </row>
  </sheetData>
  <sheetProtection password="9EE5" sheet="1" objects="1" scenarios="1"/>
  <mergeCells count="8">
    <mergeCell ref="M2:M3"/>
    <mergeCell ref="A4:A7"/>
    <mergeCell ref="B1:L1"/>
    <mergeCell ref="F2:I2"/>
    <mergeCell ref="A2:A3"/>
    <mergeCell ref="C2:E2"/>
    <mergeCell ref="J2:L2"/>
    <mergeCell ref="B2:B3"/>
  </mergeCells>
  <phoneticPr fontId="3" type="noConversion"/>
  <printOptions horizontalCentered="1"/>
  <pageMargins left="0.15748031496062992" right="0.15748031496062992" top="0.19685039370078741" bottom="0.19685039370078741" header="0.51181102362204722" footer="0.51181102362204722"/>
  <pageSetup paperSize="9" scale="76" fitToHeight="0" orientation="landscape" r:id="rId1"/>
  <headerFooter alignWithMargins="0"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M28"/>
  <sheetViews>
    <sheetView zoomScaleNormal="100" workbookViewId="0">
      <selection activeCell="A22" sqref="A22"/>
    </sheetView>
  </sheetViews>
  <sheetFormatPr baseColWidth="10" defaultColWidth="11.44140625" defaultRowHeight="13.2" x14ac:dyDescent="0.25"/>
  <cols>
    <col min="1" max="1" width="22.109375" customWidth="1"/>
    <col min="2" max="2" width="12.109375" customWidth="1"/>
    <col min="3" max="3" width="15.6640625" customWidth="1"/>
    <col min="4" max="4" width="12.6640625" customWidth="1"/>
    <col min="5" max="5" width="12.6640625" bestFit="1" customWidth="1"/>
    <col min="6" max="6" width="13.6640625" bestFit="1" customWidth="1"/>
    <col min="7" max="7" width="12.109375" customWidth="1"/>
    <col min="8" max="8" width="12.6640625" customWidth="1"/>
    <col min="9" max="9" width="12.44140625" bestFit="1" customWidth="1"/>
    <col min="11" max="11" width="12.6640625" customWidth="1"/>
    <col min="12" max="12" width="10.88671875" bestFit="1" customWidth="1"/>
    <col min="13" max="13" width="19.33203125" bestFit="1" customWidth="1"/>
  </cols>
  <sheetData>
    <row r="1" spans="1:13" ht="109.5" customHeight="1" x14ac:dyDescent="0.25">
      <c r="A1" s="1"/>
      <c r="B1" s="74" t="s">
        <v>21</v>
      </c>
      <c r="C1" s="74"/>
      <c r="D1" s="74"/>
      <c r="E1" s="75"/>
      <c r="F1" s="75"/>
      <c r="G1" s="75"/>
      <c r="H1" s="75"/>
      <c r="I1" s="75"/>
      <c r="J1" s="76"/>
      <c r="K1" s="76"/>
      <c r="L1" s="76"/>
    </row>
    <row r="2" spans="1:13" ht="38.25" customHeight="1" x14ac:dyDescent="0.25">
      <c r="A2" s="90" t="s">
        <v>1</v>
      </c>
      <c r="B2" s="94" t="s">
        <v>22</v>
      </c>
      <c r="C2" s="87" t="s">
        <v>3</v>
      </c>
      <c r="D2" s="92"/>
      <c r="E2" s="93"/>
      <c r="F2" s="87" t="s">
        <v>23</v>
      </c>
      <c r="G2" s="88"/>
      <c r="H2" s="88"/>
      <c r="I2" s="89"/>
      <c r="J2" s="90" t="s">
        <v>24</v>
      </c>
      <c r="K2" s="91"/>
      <c r="L2" s="91"/>
      <c r="M2" s="70" t="s">
        <v>6</v>
      </c>
    </row>
    <row r="3" spans="1:13" ht="42" customHeight="1" x14ac:dyDescent="0.25">
      <c r="A3" s="91"/>
      <c r="B3" s="95"/>
      <c r="C3" s="9" t="s">
        <v>7</v>
      </c>
      <c r="D3" s="9" t="s">
        <v>8</v>
      </c>
      <c r="E3" s="9" t="s">
        <v>9</v>
      </c>
      <c r="F3" s="9" t="s">
        <v>10</v>
      </c>
      <c r="G3" s="10" t="s">
        <v>11</v>
      </c>
      <c r="H3" s="11" t="s">
        <v>8</v>
      </c>
      <c r="I3" s="9" t="s">
        <v>12</v>
      </c>
      <c r="J3" s="10" t="s">
        <v>13</v>
      </c>
      <c r="K3" s="11" t="s">
        <v>8</v>
      </c>
      <c r="L3" s="9" t="s">
        <v>14</v>
      </c>
      <c r="M3" s="70"/>
    </row>
    <row r="4" spans="1:13" s="8" customFormat="1" ht="66" x14ac:dyDescent="0.25">
      <c r="A4" s="17" t="s">
        <v>25</v>
      </c>
      <c r="B4" s="6" t="s">
        <v>19</v>
      </c>
      <c r="C4" s="7"/>
      <c r="D4" s="7"/>
      <c r="E4" s="7"/>
      <c r="F4" s="7"/>
      <c r="G4" s="7"/>
      <c r="H4" s="7"/>
      <c r="I4" s="7"/>
      <c r="J4" s="7"/>
      <c r="K4" s="7"/>
      <c r="L4" s="7"/>
      <c r="M4" s="96"/>
    </row>
    <row r="5" spans="1:13" s="8" customFormat="1" ht="39.9" customHeight="1" x14ac:dyDescent="0.25">
      <c r="A5" s="5" t="s">
        <v>26</v>
      </c>
      <c r="B5" s="6" t="s">
        <v>27</v>
      </c>
      <c r="C5" s="7"/>
      <c r="D5" s="7"/>
      <c r="E5" s="7"/>
      <c r="F5" s="7"/>
      <c r="G5" s="7"/>
      <c r="H5" s="7"/>
      <c r="I5" s="7"/>
      <c r="J5" s="7"/>
      <c r="K5" s="7"/>
      <c r="L5" s="7"/>
      <c r="M5" s="96"/>
    </row>
    <row r="6" spans="1:13" s="8" customFormat="1" ht="39.9" customHeight="1" x14ac:dyDescent="0.25">
      <c r="A6" s="5" t="s">
        <v>28</v>
      </c>
      <c r="B6" s="6" t="s">
        <v>29</v>
      </c>
      <c r="C6" s="7"/>
      <c r="D6" s="7"/>
      <c r="E6" s="7"/>
      <c r="F6" s="7"/>
      <c r="G6" s="7"/>
      <c r="H6" s="7"/>
      <c r="I6" s="7"/>
      <c r="J6" s="7"/>
      <c r="K6" s="7"/>
      <c r="L6" s="7"/>
      <c r="M6" s="96"/>
    </row>
    <row r="7" spans="1:13" s="8" customFormat="1" ht="39.9" customHeight="1" x14ac:dyDescent="0.25">
      <c r="A7" s="66" t="s">
        <v>30</v>
      </c>
      <c r="B7" s="67" t="s">
        <v>17</v>
      </c>
      <c r="C7" s="7"/>
      <c r="D7" s="7"/>
      <c r="E7" s="7"/>
      <c r="F7" s="7"/>
      <c r="G7" s="7"/>
      <c r="H7" s="7"/>
      <c r="I7" s="7"/>
      <c r="J7" s="7"/>
      <c r="K7" s="7"/>
      <c r="L7" s="7"/>
      <c r="M7" s="96"/>
    </row>
    <row r="8" spans="1:13" s="8" customFormat="1" ht="39.9" customHeight="1" x14ac:dyDescent="0.25">
      <c r="A8" s="66" t="s">
        <v>31</v>
      </c>
      <c r="B8" s="67" t="s">
        <v>32</v>
      </c>
      <c r="C8" s="7"/>
      <c r="D8" s="7"/>
      <c r="E8" s="7"/>
      <c r="F8" s="7"/>
      <c r="G8" s="7"/>
      <c r="H8" s="7"/>
      <c r="I8" s="7"/>
      <c r="J8" s="7"/>
      <c r="K8" s="7"/>
      <c r="L8" s="7"/>
      <c r="M8" s="96"/>
    </row>
    <row r="9" spans="1:13" s="8" customFormat="1" ht="39.9" customHeight="1" x14ac:dyDescent="0.25">
      <c r="A9" s="5" t="s">
        <v>33</v>
      </c>
      <c r="B9" s="6" t="s">
        <v>34</v>
      </c>
      <c r="C9" s="7"/>
      <c r="D9" s="7"/>
      <c r="E9" s="7"/>
      <c r="F9" s="7"/>
      <c r="G9" s="7"/>
      <c r="H9" s="7"/>
      <c r="I9" s="7"/>
      <c r="J9" s="7"/>
      <c r="K9" s="7"/>
      <c r="L9" s="7"/>
      <c r="M9" s="96"/>
    </row>
    <row r="10" spans="1:13" s="8" customFormat="1" ht="39.9" customHeight="1" x14ac:dyDescent="0.25">
      <c r="A10" s="5" t="s">
        <v>35</v>
      </c>
      <c r="B10" s="6" t="s">
        <v>36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96"/>
    </row>
    <row r="11" spans="1:13" s="8" customFormat="1" ht="39.9" customHeight="1" x14ac:dyDescent="0.25">
      <c r="A11" s="5" t="s">
        <v>37</v>
      </c>
      <c r="B11" s="6" t="s">
        <v>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96"/>
    </row>
    <row r="12" spans="1:13" s="8" customFormat="1" ht="39.9" customHeight="1" x14ac:dyDescent="0.25">
      <c r="A12" s="5" t="s">
        <v>39</v>
      </c>
      <c r="B12" s="6" t="s">
        <v>40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96"/>
    </row>
    <row r="13" spans="1:13" s="8" customFormat="1" ht="39.9" customHeight="1" x14ac:dyDescent="0.25">
      <c r="A13" s="5" t="s">
        <v>41</v>
      </c>
      <c r="B13" s="6" t="s">
        <v>42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96"/>
    </row>
    <row r="14" spans="1:13" s="8" customFormat="1" ht="39.6" x14ac:dyDescent="0.25">
      <c r="A14" s="5" t="s">
        <v>43</v>
      </c>
      <c r="B14" s="6" t="s">
        <v>44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96"/>
    </row>
    <row r="15" spans="1:13" s="8" customFormat="1" ht="39.9" customHeight="1" x14ac:dyDescent="0.25">
      <c r="A15" s="5" t="s">
        <v>45</v>
      </c>
      <c r="B15" s="6" t="s">
        <v>46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96"/>
    </row>
    <row r="16" spans="1:13" s="8" customFormat="1" ht="39.9" customHeight="1" x14ac:dyDescent="0.25">
      <c r="A16" s="17" t="s">
        <v>47</v>
      </c>
      <c r="B16" s="6" t="s">
        <v>48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96"/>
    </row>
    <row r="17" spans="1:13" s="8" customFormat="1" ht="52.8" x14ac:dyDescent="0.25">
      <c r="A17" s="68" t="s">
        <v>49</v>
      </c>
      <c r="B17" s="6" t="s">
        <v>50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96"/>
    </row>
    <row r="18" spans="1:13" ht="25.5" customHeight="1" x14ac:dyDescent="0.25">
      <c r="A18" s="5" t="s">
        <v>51</v>
      </c>
      <c r="B18" s="6" t="s">
        <v>52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96"/>
    </row>
    <row r="19" spans="1:13" ht="39.6" x14ac:dyDescent="0.25">
      <c r="A19" s="5" t="s">
        <v>53</v>
      </c>
      <c r="B19" s="6" t="s">
        <v>54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96"/>
    </row>
    <row r="20" spans="1:13" ht="52.8" x14ac:dyDescent="0.25">
      <c r="A20" s="69" t="s">
        <v>55</v>
      </c>
      <c r="B20" s="6" t="s">
        <v>56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96"/>
    </row>
    <row r="21" spans="1:13" x14ac:dyDescent="0.25">
      <c r="A21" s="69" t="s">
        <v>57</v>
      </c>
      <c r="B21" s="6" t="s">
        <v>58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96"/>
    </row>
    <row r="23" spans="1:13" ht="48.75" customHeight="1" x14ac:dyDescent="0.25"/>
    <row r="24" spans="1:13" x14ac:dyDescent="0.25">
      <c r="A24" s="12"/>
      <c r="B24" s="3"/>
      <c r="C24" s="3"/>
      <c r="D24" s="3"/>
      <c r="E24" s="86"/>
      <c r="F24" s="86"/>
      <c r="G24" s="86"/>
      <c r="H24" s="86"/>
      <c r="I24" s="86"/>
      <c r="J24" s="3"/>
      <c r="K24" s="3"/>
      <c r="L24" s="3"/>
    </row>
    <row r="25" spans="1:13" s="3" customFormat="1" x14ac:dyDescent="0.25">
      <c r="A25"/>
      <c r="B25"/>
      <c r="C25"/>
      <c r="D25"/>
      <c r="E25"/>
      <c r="F25"/>
      <c r="G25"/>
      <c r="H25"/>
      <c r="I25"/>
      <c r="J25"/>
      <c r="K25"/>
      <c r="L25"/>
    </row>
    <row r="27" spans="1:13" x14ac:dyDescent="0.25">
      <c r="H27" t="s">
        <v>59</v>
      </c>
    </row>
    <row r="28" spans="1:13" x14ac:dyDescent="0.25">
      <c r="H28" s="4" t="s">
        <v>20</v>
      </c>
    </row>
  </sheetData>
  <sheetProtection password="9EE5" sheet="1" objects="1" scenarios="1"/>
  <mergeCells count="9">
    <mergeCell ref="M2:M3"/>
    <mergeCell ref="E24:I24"/>
    <mergeCell ref="F2:I2"/>
    <mergeCell ref="B1:L1"/>
    <mergeCell ref="A2:A3"/>
    <mergeCell ref="C2:E2"/>
    <mergeCell ref="J2:L2"/>
    <mergeCell ref="B2:B3"/>
    <mergeCell ref="M4:M21"/>
  </mergeCells>
  <phoneticPr fontId="3" type="noConversion"/>
  <pageMargins left="0.23622047244094491" right="0.15748031496062992" top="0.19685039370078741" bottom="0.15748031496062992" header="0.19685039370078741" footer="0.15748031496062992"/>
  <pageSetup paperSize="9" scale="54" orientation="landscape" r:id="rId1"/>
  <headerFooter alignWithMargins="0"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H86"/>
  <sheetViews>
    <sheetView showGridLines="0" tabSelected="1" view="pageBreakPreview" zoomScale="70" zoomScaleNormal="70" zoomScaleSheetLayoutView="70" workbookViewId="0">
      <selection activeCell="A9" sqref="A9"/>
    </sheetView>
  </sheetViews>
  <sheetFormatPr baseColWidth="10" defaultColWidth="11.44140625" defaultRowHeight="13.2" x14ac:dyDescent="0.25"/>
  <cols>
    <col min="1" max="1" width="12.33203125" style="1" customWidth="1"/>
    <col min="2" max="2" width="14.5546875" style="1" customWidth="1"/>
    <col min="3" max="3" width="6.109375" style="1" customWidth="1"/>
    <col min="4" max="4" width="83.5546875" style="1" customWidth="1"/>
    <col min="5" max="5" width="13.33203125" style="1" customWidth="1"/>
    <col min="6" max="6" width="13" style="1" customWidth="1"/>
    <col min="7" max="7" width="11.6640625" style="1" bestFit="1" customWidth="1"/>
    <col min="8" max="8" width="12.109375" style="1" customWidth="1"/>
    <col min="9" max="16384" width="11.44140625" style="1"/>
  </cols>
  <sheetData>
    <row r="1" spans="1:8" ht="48" customHeight="1" x14ac:dyDescent="0.25">
      <c r="A1" s="111" t="s">
        <v>60</v>
      </c>
      <c r="B1" s="111"/>
      <c r="C1" s="111"/>
      <c r="D1" s="111"/>
      <c r="E1" s="111"/>
      <c r="F1" s="111"/>
      <c r="G1" s="111"/>
      <c r="H1" s="111"/>
    </row>
    <row r="2" spans="1:8" ht="29.4" customHeight="1" x14ac:dyDescent="0.25">
      <c r="A2" s="112" t="s">
        <v>61</v>
      </c>
      <c r="B2" s="112"/>
      <c r="C2" s="112"/>
      <c r="D2" s="112"/>
      <c r="E2" s="112"/>
      <c r="F2" s="112"/>
      <c r="G2" s="112"/>
      <c r="H2" s="112"/>
    </row>
    <row r="3" spans="1:8" ht="26.1" customHeight="1" x14ac:dyDescent="0.25">
      <c r="A3" s="113" t="s">
        <v>62</v>
      </c>
      <c r="B3" s="113"/>
      <c r="C3" s="113"/>
      <c r="D3" s="113"/>
      <c r="E3" s="113"/>
      <c r="F3" s="113"/>
      <c r="G3" s="113"/>
      <c r="H3" s="113"/>
    </row>
    <row r="4" spans="1:8" ht="38.1" customHeight="1" x14ac:dyDescent="0.25">
      <c r="A4" s="118" t="s">
        <v>63</v>
      </c>
      <c r="B4" s="118"/>
      <c r="C4" s="118"/>
      <c r="D4" s="118"/>
      <c r="E4" s="114" t="s">
        <v>64</v>
      </c>
      <c r="F4" s="115"/>
      <c r="G4" s="116"/>
      <c r="H4" s="117"/>
    </row>
    <row r="5" spans="1:8" ht="14.1" customHeight="1" x14ac:dyDescent="0.25"/>
    <row r="6" spans="1:8" ht="14.1" customHeight="1" x14ac:dyDescent="0.25">
      <c r="A6" s="19" t="s">
        <v>65</v>
      </c>
    </row>
    <row r="7" spans="1:8" ht="14.1" customHeight="1" x14ac:dyDescent="0.25">
      <c r="C7" s="19"/>
    </row>
    <row r="8" spans="1:8" ht="32.4" customHeight="1" x14ac:dyDescent="0.25">
      <c r="A8" s="106" t="s">
        <v>66</v>
      </c>
      <c r="B8" s="106"/>
      <c r="C8" s="106"/>
      <c r="D8" s="106"/>
      <c r="E8" s="26"/>
      <c r="F8" s="26"/>
      <c r="G8" s="26"/>
      <c r="H8" s="26"/>
    </row>
    <row r="9" spans="1:8" ht="24.9" customHeight="1" x14ac:dyDescent="0.25">
      <c r="C9" s="26"/>
      <c r="D9" s="26"/>
      <c r="E9" s="119" t="s">
        <v>67</v>
      </c>
      <c r="F9" s="119"/>
      <c r="G9" s="119"/>
      <c r="H9" s="119"/>
    </row>
    <row r="10" spans="1:8" ht="39.6" x14ac:dyDescent="0.25">
      <c r="A10" s="16" t="s">
        <v>68</v>
      </c>
      <c r="B10" s="16" t="s">
        <v>69</v>
      </c>
      <c r="C10" s="16" t="s">
        <v>70</v>
      </c>
      <c r="D10" s="16" t="s">
        <v>71</v>
      </c>
      <c r="E10" s="16" t="s">
        <v>72</v>
      </c>
      <c r="F10" s="14" t="s">
        <v>73</v>
      </c>
      <c r="G10" s="15" t="s">
        <v>8</v>
      </c>
      <c r="H10" s="14" t="s">
        <v>74</v>
      </c>
    </row>
    <row r="11" spans="1:8" x14ac:dyDescent="0.25">
      <c r="A11" s="98" t="s">
        <v>75</v>
      </c>
      <c r="B11" s="108" t="s">
        <v>76</v>
      </c>
      <c r="C11" s="20">
        <v>1</v>
      </c>
      <c r="D11" s="17" t="s">
        <v>77</v>
      </c>
      <c r="E11" s="18" t="s">
        <v>78</v>
      </c>
      <c r="F11" s="51"/>
      <c r="G11" s="47"/>
      <c r="H11" s="51">
        <f>F11+F11*G11</f>
        <v>0</v>
      </c>
    </row>
    <row r="12" spans="1:8" x14ac:dyDescent="0.25">
      <c r="A12" s="100"/>
      <c r="B12" s="109"/>
      <c r="C12" s="20">
        <v>2</v>
      </c>
      <c r="D12" s="17" t="s">
        <v>79</v>
      </c>
      <c r="E12" s="18" t="s">
        <v>78</v>
      </c>
      <c r="F12" s="51"/>
      <c r="G12" s="47"/>
      <c r="H12" s="51">
        <f t="shared" ref="H12:H59" si="0">F12+F12*G12</f>
        <v>0</v>
      </c>
    </row>
    <row r="13" spans="1:8" x14ac:dyDescent="0.25">
      <c r="A13" s="100"/>
      <c r="B13" s="109"/>
      <c r="C13" s="20">
        <v>3</v>
      </c>
      <c r="D13" s="17" t="s">
        <v>80</v>
      </c>
      <c r="E13" s="18" t="s">
        <v>78</v>
      </c>
      <c r="F13" s="51"/>
      <c r="G13" s="47"/>
      <c r="H13" s="51">
        <f t="shared" si="0"/>
        <v>0</v>
      </c>
    </row>
    <row r="14" spans="1:8" x14ac:dyDescent="0.25">
      <c r="A14" s="100"/>
      <c r="B14" s="109"/>
      <c r="C14" s="20">
        <v>4</v>
      </c>
      <c r="D14" s="17" t="s">
        <v>81</v>
      </c>
      <c r="E14" s="18" t="s">
        <v>78</v>
      </c>
      <c r="F14" s="51"/>
      <c r="G14" s="47"/>
      <c r="H14" s="51">
        <f t="shared" si="0"/>
        <v>0</v>
      </c>
    </row>
    <row r="15" spans="1:8" x14ac:dyDescent="0.25">
      <c r="A15" s="100"/>
      <c r="B15" s="108" t="s">
        <v>82</v>
      </c>
      <c r="C15" s="20">
        <v>5</v>
      </c>
      <c r="D15" s="17" t="s">
        <v>83</v>
      </c>
      <c r="E15" s="18" t="s">
        <v>78</v>
      </c>
      <c r="F15" s="51"/>
      <c r="G15" s="47"/>
      <c r="H15" s="51">
        <f t="shared" si="0"/>
        <v>0</v>
      </c>
    </row>
    <row r="16" spans="1:8" x14ac:dyDescent="0.25">
      <c r="A16" s="100"/>
      <c r="B16" s="109"/>
      <c r="C16" s="20">
        <v>6</v>
      </c>
      <c r="D16" s="17" t="s">
        <v>84</v>
      </c>
      <c r="E16" s="18" t="s">
        <v>78</v>
      </c>
      <c r="F16" s="51"/>
      <c r="G16" s="47"/>
      <c r="H16" s="51">
        <f t="shared" si="0"/>
        <v>0</v>
      </c>
    </row>
    <row r="17" spans="1:8" x14ac:dyDescent="0.25">
      <c r="A17" s="100"/>
      <c r="B17" s="109"/>
      <c r="C17" s="20">
        <v>7</v>
      </c>
      <c r="D17" s="17" t="s">
        <v>85</v>
      </c>
      <c r="E17" s="18" t="s">
        <v>78</v>
      </c>
      <c r="F17" s="51"/>
      <c r="G17" s="47"/>
      <c r="H17" s="51">
        <f t="shared" si="0"/>
        <v>0</v>
      </c>
    </row>
    <row r="18" spans="1:8" x14ac:dyDescent="0.25">
      <c r="A18" s="100"/>
      <c r="B18" s="110"/>
      <c r="C18" s="20">
        <v>8</v>
      </c>
      <c r="D18" s="17" t="s">
        <v>86</v>
      </c>
      <c r="E18" s="18" t="s">
        <v>78</v>
      </c>
      <c r="F18" s="51"/>
      <c r="G18" s="47"/>
      <c r="H18" s="51">
        <f t="shared" si="0"/>
        <v>0</v>
      </c>
    </row>
    <row r="19" spans="1:8" x14ac:dyDescent="0.25">
      <c r="A19" s="100"/>
      <c r="B19" s="108" t="s">
        <v>87</v>
      </c>
      <c r="C19" s="20">
        <v>9</v>
      </c>
      <c r="D19" s="17" t="s">
        <v>88</v>
      </c>
      <c r="E19" s="18" t="s">
        <v>78</v>
      </c>
      <c r="F19" s="51"/>
      <c r="G19" s="47"/>
      <c r="H19" s="51">
        <f t="shared" si="0"/>
        <v>0</v>
      </c>
    </row>
    <row r="20" spans="1:8" x14ac:dyDescent="0.25">
      <c r="A20" s="100"/>
      <c r="B20" s="109"/>
      <c r="C20" s="20">
        <v>10</v>
      </c>
      <c r="D20" s="17" t="s">
        <v>89</v>
      </c>
      <c r="E20" s="18" t="s">
        <v>78</v>
      </c>
      <c r="F20" s="51"/>
      <c r="G20" s="47"/>
      <c r="H20" s="51">
        <f t="shared" si="0"/>
        <v>0</v>
      </c>
    </row>
    <row r="21" spans="1:8" x14ac:dyDescent="0.25">
      <c r="A21" s="100"/>
      <c r="B21" s="109"/>
      <c r="C21" s="20">
        <v>11</v>
      </c>
      <c r="D21" s="17" t="s">
        <v>90</v>
      </c>
      <c r="E21" s="18" t="s">
        <v>78</v>
      </c>
      <c r="F21" s="51"/>
      <c r="G21" s="47"/>
      <c r="H21" s="51">
        <f t="shared" si="0"/>
        <v>0</v>
      </c>
    </row>
    <row r="22" spans="1:8" x14ac:dyDescent="0.25">
      <c r="A22" s="100"/>
      <c r="B22" s="109"/>
      <c r="C22" s="20">
        <v>12</v>
      </c>
      <c r="D22" s="17" t="s">
        <v>91</v>
      </c>
      <c r="E22" s="18" t="s">
        <v>78</v>
      </c>
      <c r="F22" s="51"/>
      <c r="G22" s="47"/>
      <c r="H22" s="51">
        <f t="shared" si="0"/>
        <v>0</v>
      </c>
    </row>
    <row r="23" spans="1:8" x14ac:dyDescent="0.25">
      <c r="A23" s="100"/>
      <c r="B23" s="110"/>
      <c r="C23" s="20">
        <v>13</v>
      </c>
      <c r="D23" s="17" t="s">
        <v>92</v>
      </c>
      <c r="E23" s="18" t="s">
        <v>78</v>
      </c>
      <c r="F23" s="51"/>
      <c r="G23" s="47"/>
      <c r="H23" s="51">
        <f t="shared" si="0"/>
        <v>0</v>
      </c>
    </row>
    <row r="24" spans="1:8" x14ac:dyDescent="0.25">
      <c r="A24" s="100"/>
      <c r="B24" s="108" t="s">
        <v>93</v>
      </c>
      <c r="C24" s="20">
        <v>14</v>
      </c>
      <c r="D24" s="17" t="s">
        <v>94</v>
      </c>
      <c r="E24" s="18" t="s">
        <v>78</v>
      </c>
      <c r="F24" s="51"/>
      <c r="G24" s="47"/>
      <c r="H24" s="51">
        <f t="shared" si="0"/>
        <v>0</v>
      </c>
    </row>
    <row r="25" spans="1:8" x14ac:dyDescent="0.25">
      <c r="A25" s="100"/>
      <c r="B25" s="109"/>
      <c r="C25" s="20">
        <v>15</v>
      </c>
      <c r="D25" s="17" t="s">
        <v>95</v>
      </c>
      <c r="E25" s="18" t="s">
        <v>78</v>
      </c>
      <c r="F25" s="51"/>
      <c r="G25" s="47"/>
      <c r="H25" s="51">
        <f t="shared" si="0"/>
        <v>0</v>
      </c>
    </row>
    <row r="26" spans="1:8" x14ac:dyDescent="0.25">
      <c r="A26" s="100"/>
      <c r="B26" s="109"/>
      <c r="C26" s="20">
        <v>16</v>
      </c>
      <c r="D26" s="17" t="s">
        <v>96</v>
      </c>
      <c r="E26" s="18" t="s">
        <v>78</v>
      </c>
      <c r="F26" s="51"/>
      <c r="G26" s="47"/>
      <c r="H26" s="51">
        <f t="shared" si="0"/>
        <v>0</v>
      </c>
    </row>
    <row r="27" spans="1:8" x14ac:dyDescent="0.25">
      <c r="A27" s="102"/>
      <c r="B27" s="110"/>
      <c r="C27" s="20">
        <v>17</v>
      </c>
      <c r="D27" s="17" t="s">
        <v>97</v>
      </c>
      <c r="E27" s="18" t="s">
        <v>78</v>
      </c>
      <c r="F27" s="51"/>
      <c r="G27" s="47"/>
      <c r="H27" s="51">
        <f t="shared" si="0"/>
        <v>0</v>
      </c>
    </row>
    <row r="28" spans="1:8" ht="12.6" customHeight="1" x14ac:dyDescent="0.25">
      <c r="A28" s="98" t="s">
        <v>98</v>
      </c>
      <c r="B28" s="108" t="s">
        <v>99</v>
      </c>
      <c r="C28" s="20">
        <v>18</v>
      </c>
      <c r="D28" s="17" t="s">
        <v>100</v>
      </c>
      <c r="E28" s="18" t="s">
        <v>78</v>
      </c>
      <c r="F28" s="51"/>
      <c r="G28" s="47"/>
      <c r="H28" s="51">
        <f t="shared" si="0"/>
        <v>0</v>
      </c>
    </row>
    <row r="29" spans="1:8" x14ac:dyDescent="0.25">
      <c r="A29" s="100"/>
      <c r="B29" s="110"/>
      <c r="C29" s="20">
        <v>19</v>
      </c>
      <c r="D29" s="17" t="s">
        <v>101</v>
      </c>
      <c r="E29" s="18" t="s">
        <v>78</v>
      </c>
      <c r="F29" s="51"/>
      <c r="G29" s="47"/>
      <c r="H29" s="51">
        <f t="shared" si="0"/>
        <v>0</v>
      </c>
    </row>
    <row r="30" spans="1:8" x14ac:dyDescent="0.25">
      <c r="A30" s="100"/>
      <c r="B30" s="108" t="s">
        <v>102</v>
      </c>
      <c r="C30" s="20">
        <v>20</v>
      </c>
      <c r="D30" s="17" t="s">
        <v>103</v>
      </c>
      <c r="E30" s="18" t="s">
        <v>78</v>
      </c>
      <c r="F30" s="51"/>
      <c r="G30" s="47"/>
      <c r="H30" s="51">
        <f t="shared" si="0"/>
        <v>0</v>
      </c>
    </row>
    <row r="31" spans="1:8" x14ac:dyDescent="0.25">
      <c r="A31" s="100"/>
      <c r="B31" s="109"/>
      <c r="C31" s="20">
        <v>21</v>
      </c>
      <c r="D31" s="17" t="s">
        <v>104</v>
      </c>
      <c r="E31" s="18" t="s">
        <v>78</v>
      </c>
      <c r="F31" s="51"/>
      <c r="G31" s="47"/>
      <c r="H31" s="51">
        <f t="shared" si="0"/>
        <v>0</v>
      </c>
    </row>
    <row r="32" spans="1:8" x14ac:dyDescent="0.25">
      <c r="A32" s="100"/>
      <c r="B32" s="109"/>
      <c r="C32" s="20">
        <v>22</v>
      </c>
      <c r="D32" s="17" t="s">
        <v>105</v>
      </c>
      <c r="E32" s="18" t="s">
        <v>78</v>
      </c>
      <c r="F32" s="51"/>
      <c r="G32" s="47"/>
      <c r="H32" s="51">
        <f t="shared" si="0"/>
        <v>0</v>
      </c>
    </row>
    <row r="33" spans="1:8" x14ac:dyDescent="0.25">
      <c r="A33" s="100"/>
      <c r="B33" s="109"/>
      <c r="C33" s="20">
        <v>23</v>
      </c>
      <c r="D33" s="17" t="s">
        <v>106</v>
      </c>
      <c r="E33" s="18" t="s">
        <v>78</v>
      </c>
      <c r="F33" s="51"/>
      <c r="G33" s="47"/>
      <c r="H33" s="51">
        <f t="shared" si="0"/>
        <v>0</v>
      </c>
    </row>
    <row r="34" spans="1:8" x14ac:dyDescent="0.25">
      <c r="A34" s="100"/>
      <c r="B34" s="109"/>
      <c r="C34" s="20">
        <v>24</v>
      </c>
      <c r="D34" s="17" t="s">
        <v>107</v>
      </c>
      <c r="E34" s="18" t="s">
        <v>78</v>
      </c>
      <c r="F34" s="51"/>
      <c r="G34" s="47"/>
      <c r="H34" s="51">
        <f t="shared" si="0"/>
        <v>0</v>
      </c>
    </row>
    <row r="35" spans="1:8" x14ac:dyDescent="0.25">
      <c r="A35" s="100"/>
      <c r="B35" s="109"/>
      <c r="C35" s="20">
        <v>25</v>
      </c>
      <c r="D35" s="17" t="s">
        <v>108</v>
      </c>
      <c r="E35" s="18" t="s">
        <v>78</v>
      </c>
      <c r="F35" s="51"/>
      <c r="G35" s="47"/>
      <c r="H35" s="51">
        <f t="shared" si="0"/>
        <v>0</v>
      </c>
    </row>
    <row r="36" spans="1:8" x14ac:dyDescent="0.25">
      <c r="A36" s="100"/>
      <c r="B36" s="108" t="s">
        <v>109</v>
      </c>
      <c r="C36" s="20">
        <v>26</v>
      </c>
      <c r="D36" s="17" t="s">
        <v>110</v>
      </c>
      <c r="E36" s="18" t="s">
        <v>78</v>
      </c>
      <c r="F36" s="51"/>
      <c r="G36" s="47"/>
      <c r="H36" s="51">
        <f t="shared" si="0"/>
        <v>0</v>
      </c>
    </row>
    <row r="37" spans="1:8" x14ac:dyDescent="0.25">
      <c r="A37" s="100"/>
      <c r="B37" s="110"/>
      <c r="C37" s="20">
        <v>27</v>
      </c>
      <c r="D37" s="17" t="s">
        <v>111</v>
      </c>
      <c r="E37" s="18" t="s">
        <v>78</v>
      </c>
      <c r="F37" s="51"/>
      <c r="G37" s="47"/>
      <c r="H37" s="51">
        <f t="shared" si="0"/>
        <v>0</v>
      </c>
    </row>
    <row r="38" spans="1:8" x14ac:dyDescent="0.25">
      <c r="A38" s="100"/>
      <c r="B38" s="28" t="s">
        <v>112</v>
      </c>
      <c r="C38" s="20">
        <v>28</v>
      </c>
      <c r="D38" s="17" t="s">
        <v>112</v>
      </c>
      <c r="E38" s="18" t="s">
        <v>78</v>
      </c>
      <c r="F38" s="51"/>
      <c r="G38" s="47"/>
      <c r="H38" s="51">
        <f t="shared" si="0"/>
        <v>0</v>
      </c>
    </row>
    <row r="39" spans="1:8" ht="12.6" customHeight="1" x14ac:dyDescent="0.25">
      <c r="A39" s="98" t="s">
        <v>113</v>
      </c>
      <c r="B39" s="109" t="s">
        <v>114</v>
      </c>
      <c r="C39" s="20">
        <v>29</v>
      </c>
      <c r="D39" s="17" t="s">
        <v>115</v>
      </c>
      <c r="E39" s="18" t="s">
        <v>78</v>
      </c>
      <c r="F39" s="51"/>
      <c r="G39" s="47"/>
      <c r="H39" s="51">
        <f t="shared" si="0"/>
        <v>0</v>
      </c>
    </row>
    <row r="40" spans="1:8" ht="12.6" customHeight="1" x14ac:dyDescent="0.25">
      <c r="A40" s="100"/>
      <c r="B40" s="110"/>
      <c r="C40" s="20">
        <v>30</v>
      </c>
      <c r="D40" s="17" t="s">
        <v>116</v>
      </c>
      <c r="E40" s="18" t="s">
        <v>78</v>
      </c>
      <c r="F40" s="51"/>
      <c r="G40" s="47"/>
      <c r="H40" s="51">
        <f t="shared" si="0"/>
        <v>0</v>
      </c>
    </row>
    <row r="41" spans="1:8" x14ac:dyDescent="0.25">
      <c r="A41" s="100"/>
      <c r="B41" s="108" t="s">
        <v>117</v>
      </c>
      <c r="C41" s="20">
        <v>31</v>
      </c>
      <c r="D41" s="17" t="s">
        <v>118</v>
      </c>
      <c r="E41" s="18" t="s">
        <v>78</v>
      </c>
      <c r="F41" s="51"/>
      <c r="G41" s="47"/>
      <c r="H41" s="51">
        <f t="shared" si="0"/>
        <v>0</v>
      </c>
    </row>
    <row r="42" spans="1:8" x14ac:dyDescent="0.25">
      <c r="A42" s="100"/>
      <c r="B42" s="110"/>
      <c r="C42" s="20">
        <v>32</v>
      </c>
      <c r="D42" s="17" t="s">
        <v>119</v>
      </c>
      <c r="E42" s="18" t="s">
        <v>78</v>
      </c>
      <c r="F42" s="51"/>
      <c r="G42" s="47"/>
      <c r="H42" s="51">
        <f t="shared" si="0"/>
        <v>0</v>
      </c>
    </row>
    <row r="43" spans="1:8" x14ac:dyDescent="0.25">
      <c r="A43" s="100"/>
      <c r="B43" s="108" t="s">
        <v>120</v>
      </c>
      <c r="C43" s="20">
        <v>33</v>
      </c>
      <c r="D43" s="17" t="s">
        <v>121</v>
      </c>
      <c r="E43" s="18" t="s">
        <v>78</v>
      </c>
      <c r="F43" s="51"/>
      <c r="G43" s="47"/>
      <c r="H43" s="51">
        <f t="shared" si="0"/>
        <v>0</v>
      </c>
    </row>
    <row r="44" spans="1:8" x14ac:dyDescent="0.25">
      <c r="A44" s="100"/>
      <c r="B44" s="109"/>
      <c r="C44" s="20">
        <v>34</v>
      </c>
      <c r="D44" s="17" t="s">
        <v>122</v>
      </c>
      <c r="E44" s="18" t="s">
        <v>78</v>
      </c>
      <c r="F44" s="51"/>
      <c r="G44" s="47"/>
      <c r="H44" s="51">
        <f t="shared" si="0"/>
        <v>0</v>
      </c>
    </row>
    <row r="45" spans="1:8" x14ac:dyDescent="0.25">
      <c r="A45" s="100"/>
      <c r="B45" s="109"/>
      <c r="C45" s="20">
        <v>35</v>
      </c>
      <c r="D45" s="17" t="s">
        <v>123</v>
      </c>
      <c r="E45" s="18" t="s">
        <v>78</v>
      </c>
      <c r="F45" s="51"/>
      <c r="G45" s="47"/>
      <c r="H45" s="51">
        <f t="shared" si="0"/>
        <v>0</v>
      </c>
    </row>
    <row r="46" spans="1:8" x14ac:dyDescent="0.25">
      <c r="A46" s="102"/>
      <c r="B46" s="110"/>
      <c r="C46" s="20">
        <v>36</v>
      </c>
      <c r="D46" s="17" t="s">
        <v>124</v>
      </c>
      <c r="E46" s="18" t="s">
        <v>78</v>
      </c>
      <c r="F46" s="51"/>
      <c r="G46" s="47"/>
      <c r="H46" s="51">
        <f t="shared" si="0"/>
        <v>0</v>
      </c>
    </row>
    <row r="47" spans="1:8" ht="12.6" customHeight="1" x14ac:dyDescent="0.25">
      <c r="A47" s="108" t="s">
        <v>125</v>
      </c>
      <c r="B47" s="108" t="s">
        <v>126</v>
      </c>
      <c r="C47" s="20">
        <v>37</v>
      </c>
      <c r="D47" s="17" t="s">
        <v>127</v>
      </c>
      <c r="E47" s="18" t="s">
        <v>78</v>
      </c>
      <c r="F47" s="51"/>
      <c r="G47" s="47"/>
      <c r="H47" s="51">
        <f t="shared" si="0"/>
        <v>0</v>
      </c>
    </row>
    <row r="48" spans="1:8" x14ac:dyDescent="0.25">
      <c r="A48" s="109"/>
      <c r="B48" s="110"/>
      <c r="C48" s="20">
        <v>38</v>
      </c>
      <c r="D48" s="17" t="s">
        <v>128</v>
      </c>
      <c r="E48" s="18" t="s">
        <v>78</v>
      </c>
      <c r="F48" s="51"/>
      <c r="G48" s="47"/>
      <c r="H48" s="51">
        <f t="shared" si="0"/>
        <v>0</v>
      </c>
    </row>
    <row r="49" spans="1:8" x14ac:dyDescent="0.25">
      <c r="A49" s="109"/>
      <c r="B49" s="108" t="s">
        <v>129</v>
      </c>
      <c r="C49" s="20">
        <v>39</v>
      </c>
      <c r="D49" s="17" t="s">
        <v>130</v>
      </c>
      <c r="E49" s="18" t="s">
        <v>78</v>
      </c>
      <c r="F49" s="51"/>
      <c r="G49" s="47"/>
      <c r="H49" s="51">
        <f t="shared" si="0"/>
        <v>0</v>
      </c>
    </row>
    <row r="50" spans="1:8" x14ac:dyDescent="0.25">
      <c r="A50" s="109"/>
      <c r="B50" s="109"/>
      <c r="C50" s="20">
        <v>40</v>
      </c>
      <c r="D50" s="17" t="s">
        <v>131</v>
      </c>
      <c r="E50" s="18" t="s">
        <v>78</v>
      </c>
      <c r="F50" s="51"/>
      <c r="G50" s="47"/>
      <c r="H50" s="51">
        <f t="shared" si="0"/>
        <v>0</v>
      </c>
    </row>
    <row r="51" spans="1:8" x14ac:dyDescent="0.25">
      <c r="A51" s="109"/>
      <c r="B51" s="110"/>
      <c r="C51" s="20">
        <v>41</v>
      </c>
      <c r="D51" s="17" t="s">
        <v>132</v>
      </c>
      <c r="E51" s="18" t="s">
        <v>78</v>
      </c>
      <c r="F51" s="51"/>
      <c r="G51" s="47"/>
      <c r="H51" s="51">
        <f t="shared" si="0"/>
        <v>0</v>
      </c>
    </row>
    <row r="52" spans="1:8" x14ac:dyDescent="0.25">
      <c r="A52" s="109"/>
      <c r="B52" s="108" t="s">
        <v>133</v>
      </c>
      <c r="C52" s="20">
        <v>42</v>
      </c>
      <c r="D52" s="27" t="s">
        <v>134</v>
      </c>
      <c r="E52" s="18" t="s">
        <v>78</v>
      </c>
      <c r="F52" s="51"/>
      <c r="G52" s="47"/>
      <c r="H52" s="51">
        <f t="shared" si="0"/>
        <v>0</v>
      </c>
    </row>
    <row r="53" spans="1:8" x14ac:dyDescent="0.25">
      <c r="A53" s="109"/>
      <c r="B53" s="109"/>
      <c r="C53" s="20">
        <v>43</v>
      </c>
      <c r="D53" s="27" t="s">
        <v>135</v>
      </c>
      <c r="E53" s="18" t="s">
        <v>78</v>
      </c>
      <c r="F53" s="51"/>
      <c r="G53" s="47"/>
      <c r="H53" s="51">
        <f t="shared" si="0"/>
        <v>0</v>
      </c>
    </row>
    <row r="54" spans="1:8" x14ac:dyDescent="0.25">
      <c r="A54" s="109"/>
      <c r="B54" s="109"/>
      <c r="C54" s="20">
        <v>44</v>
      </c>
      <c r="D54" s="17" t="s">
        <v>136</v>
      </c>
      <c r="E54" s="18" t="s">
        <v>78</v>
      </c>
      <c r="F54" s="51"/>
      <c r="G54" s="47"/>
      <c r="H54" s="51">
        <f t="shared" si="0"/>
        <v>0</v>
      </c>
    </row>
    <row r="55" spans="1:8" x14ac:dyDescent="0.25">
      <c r="A55" s="110"/>
      <c r="B55" s="110"/>
      <c r="C55" s="20">
        <v>45</v>
      </c>
      <c r="D55" s="17" t="s">
        <v>137</v>
      </c>
      <c r="E55" s="18" t="s">
        <v>78</v>
      </c>
      <c r="F55" s="51"/>
      <c r="G55" s="47"/>
      <c r="H55" s="51">
        <f t="shared" si="0"/>
        <v>0</v>
      </c>
    </row>
    <row r="56" spans="1:8" x14ac:dyDescent="0.25">
      <c r="A56" s="108" t="s">
        <v>138</v>
      </c>
      <c r="B56" s="28" t="s">
        <v>139</v>
      </c>
      <c r="C56" s="20">
        <v>46</v>
      </c>
      <c r="D56" s="17" t="s">
        <v>140</v>
      </c>
      <c r="E56" s="18" t="s">
        <v>78</v>
      </c>
      <c r="F56" s="51"/>
      <c r="G56" s="47"/>
      <c r="H56" s="51">
        <f t="shared" si="0"/>
        <v>0</v>
      </c>
    </row>
    <row r="57" spans="1:8" x14ac:dyDescent="0.25">
      <c r="A57" s="109"/>
      <c r="B57" s="29" t="s">
        <v>141</v>
      </c>
      <c r="C57" s="20">
        <v>47</v>
      </c>
      <c r="D57" s="17" t="s">
        <v>142</v>
      </c>
      <c r="E57" s="18" t="s">
        <v>78</v>
      </c>
      <c r="F57" s="51"/>
      <c r="G57" s="47"/>
      <c r="H57" s="51">
        <f t="shared" si="0"/>
        <v>0</v>
      </c>
    </row>
    <row r="58" spans="1:8" x14ac:dyDescent="0.25">
      <c r="A58" s="109"/>
      <c r="B58" s="108" t="s">
        <v>143</v>
      </c>
      <c r="C58" s="20">
        <v>48</v>
      </c>
      <c r="D58" s="17" t="s">
        <v>144</v>
      </c>
      <c r="E58" s="18" t="s">
        <v>78</v>
      </c>
      <c r="F58" s="51"/>
      <c r="G58" s="47"/>
      <c r="H58" s="51">
        <f t="shared" si="0"/>
        <v>0</v>
      </c>
    </row>
    <row r="59" spans="1:8" x14ac:dyDescent="0.25">
      <c r="A59" s="110"/>
      <c r="B59" s="110"/>
      <c r="C59" s="20">
        <v>49</v>
      </c>
      <c r="D59" s="17" t="s">
        <v>145</v>
      </c>
      <c r="E59" s="18" t="s">
        <v>78</v>
      </c>
      <c r="F59" s="51"/>
      <c r="G59" s="47"/>
      <c r="H59" s="51">
        <f t="shared" si="0"/>
        <v>0</v>
      </c>
    </row>
    <row r="60" spans="1:8" ht="6.9" customHeight="1" x14ac:dyDescent="0.25"/>
    <row r="61" spans="1:8" x14ac:dyDescent="0.25">
      <c r="A61" s="30" t="s">
        <v>146</v>
      </c>
      <c r="B61" s="31"/>
      <c r="C61" s="31"/>
      <c r="D61" s="31"/>
      <c r="E61" s="50"/>
      <c r="F61" s="50"/>
      <c r="G61" s="50"/>
      <c r="H61" s="50"/>
    </row>
    <row r="62" spans="1:8" x14ac:dyDescent="0.25">
      <c r="A62" s="30" t="s">
        <v>147</v>
      </c>
      <c r="B62" s="31"/>
      <c r="C62" s="32"/>
      <c r="D62" s="31"/>
    </row>
    <row r="63" spans="1:8" x14ac:dyDescent="0.25">
      <c r="A63" s="33"/>
      <c r="B63" s="31"/>
      <c r="C63" s="32"/>
      <c r="D63" s="31"/>
    </row>
    <row r="64" spans="1:8" ht="38.1" customHeight="1" x14ac:dyDescent="0.25">
      <c r="A64" s="107" t="s">
        <v>148</v>
      </c>
      <c r="B64" s="107"/>
      <c r="C64" s="107"/>
      <c r="D64" s="107"/>
      <c r="E64" s="107"/>
      <c r="F64" s="107"/>
      <c r="G64" s="107"/>
      <c r="H64" s="107"/>
    </row>
    <row r="65" spans="1:8" ht="39.75" customHeight="1" x14ac:dyDescent="0.25">
      <c r="A65" s="16" t="s">
        <v>149</v>
      </c>
      <c r="B65" s="16" t="s">
        <v>69</v>
      </c>
      <c r="C65" s="16" t="s">
        <v>70</v>
      </c>
      <c r="D65" s="37" t="s">
        <v>150</v>
      </c>
      <c r="E65" s="16" t="s">
        <v>151</v>
      </c>
      <c r="F65" s="14" t="s">
        <v>73</v>
      </c>
      <c r="G65" s="15" t="s">
        <v>8</v>
      </c>
      <c r="H65" s="14" t="s">
        <v>74</v>
      </c>
    </row>
    <row r="66" spans="1:8" ht="26.1" customHeight="1" x14ac:dyDescent="0.25">
      <c r="A66" s="97" t="s">
        <v>152</v>
      </c>
      <c r="B66" s="98"/>
      <c r="C66" s="20">
        <v>60</v>
      </c>
      <c r="D66" s="36" t="s">
        <v>153</v>
      </c>
      <c r="E66" s="18" t="s">
        <v>154</v>
      </c>
      <c r="F66" s="51"/>
      <c r="G66" s="47"/>
      <c r="H66" s="51">
        <f>F66+F66*G66</f>
        <v>0</v>
      </c>
    </row>
    <row r="67" spans="1:8" ht="24.9" customHeight="1" x14ac:dyDescent="0.25">
      <c r="A67" s="101"/>
      <c r="B67" s="102"/>
      <c r="C67" s="20">
        <v>61</v>
      </c>
      <c r="D67" s="36" t="s">
        <v>155</v>
      </c>
      <c r="E67" s="18" t="s">
        <v>156</v>
      </c>
      <c r="F67" s="51"/>
      <c r="G67" s="47"/>
      <c r="H67" s="51">
        <f>F67+F67*G67</f>
        <v>0</v>
      </c>
    </row>
    <row r="68" spans="1:8" x14ac:dyDescent="0.25">
      <c r="D68" s="30"/>
      <c r="E68" s="30"/>
      <c r="F68" s="30"/>
      <c r="G68" s="30"/>
      <c r="H68" s="30"/>
    </row>
    <row r="69" spans="1:8" ht="33" customHeight="1" x14ac:dyDescent="0.25">
      <c r="A69" s="106" t="s">
        <v>157</v>
      </c>
      <c r="B69" s="106"/>
      <c r="C69" s="106"/>
      <c r="D69" s="106"/>
      <c r="E69" s="106"/>
      <c r="F69" s="106"/>
      <c r="G69" s="106"/>
      <c r="H69" s="106"/>
    </row>
    <row r="70" spans="1:8" ht="15.6" x14ac:dyDescent="0.25">
      <c r="A70" s="60" t="s">
        <v>158</v>
      </c>
      <c r="B70" s="35"/>
      <c r="C70" s="35"/>
      <c r="D70" s="35"/>
      <c r="E70" s="35"/>
      <c r="F70" s="35"/>
      <c r="G70" s="35"/>
      <c r="H70" s="35"/>
    </row>
    <row r="71" spans="1:8" x14ac:dyDescent="0.25">
      <c r="A71" s="60" t="s">
        <v>159</v>
      </c>
      <c r="D71" s="30"/>
      <c r="E71" s="30"/>
      <c r="F71" s="30"/>
      <c r="G71" s="30"/>
      <c r="H71" s="30"/>
    </row>
    <row r="72" spans="1:8" x14ac:dyDescent="0.25">
      <c r="C72" s="21"/>
      <c r="D72" s="31"/>
    </row>
    <row r="74" spans="1:8" ht="14.1" customHeight="1" x14ac:dyDescent="0.25">
      <c r="A74" s="106" t="s">
        <v>160</v>
      </c>
      <c r="B74" s="106"/>
      <c r="C74" s="106"/>
      <c r="D74" s="106"/>
      <c r="E74" s="106"/>
      <c r="F74" s="106"/>
      <c r="G74" s="106"/>
      <c r="H74" s="106"/>
    </row>
    <row r="75" spans="1:8" ht="7.5" customHeight="1" x14ac:dyDescent="0.25"/>
    <row r="76" spans="1:8" x14ac:dyDescent="0.25">
      <c r="A76" s="4" t="s">
        <v>161</v>
      </c>
      <c r="B76" s="3"/>
      <c r="C76" s="3"/>
      <c r="D76" s="3"/>
    </row>
    <row r="77" spans="1:8" ht="12.6" customHeight="1" x14ac:dyDescent="0.25">
      <c r="A77" s="38" t="s">
        <v>162</v>
      </c>
      <c r="B77" s="23"/>
      <c r="C77" s="23"/>
      <c r="D77" s="23"/>
      <c r="E77" s="22"/>
      <c r="F77" s="22"/>
      <c r="G77" s="22"/>
      <c r="H77" s="22"/>
    </row>
    <row r="79" spans="1:8" ht="35.25" customHeight="1" x14ac:dyDescent="0.25">
      <c r="A79" s="16" t="s">
        <v>149</v>
      </c>
      <c r="B79" s="16" t="s">
        <v>69</v>
      </c>
      <c r="C79" s="16" t="s">
        <v>70</v>
      </c>
      <c r="D79" s="37" t="s">
        <v>150</v>
      </c>
      <c r="E79" s="14" t="s">
        <v>151</v>
      </c>
      <c r="F79" s="14" t="s">
        <v>73</v>
      </c>
      <c r="G79" s="14" t="s">
        <v>8</v>
      </c>
      <c r="H79" s="14" t="s">
        <v>74</v>
      </c>
    </row>
    <row r="80" spans="1:8" ht="39.6" customHeight="1" x14ac:dyDescent="0.25">
      <c r="A80" s="97" t="s">
        <v>152</v>
      </c>
      <c r="B80" s="98"/>
      <c r="C80" s="20">
        <v>70</v>
      </c>
      <c r="D80" s="36" t="s">
        <v>163</v>
      </c>
      <c r="E80" s="18" t="s">
        <v>164</v>
      </c>
      <c r="F80" s="52"/>
      <c r="G80" s="53"/>
      <c r="H80" s="48"/>
    </row>
    <row r="81" spans="1:8" ht="41.4" customHeight="1" x14ac:dyDescent="0.25">
      <c r="A81" s="99"/>
      <c r="B81" s="100"/>
      <c r="C81" s="20">
        <v>71</v>
      </c>
      <c r="D81" s="36" t="s">
        <v>165</v>
      </c>
      <c r="E81" s="18" t="s">
        <v>164</v>
      </c>
      <c r="F81" s="48"/>
      <c r="G81" s="54"/>
      <c r="H81" s="48">
        <f>F81+F81*G81</f>
        <v>0</v>
      </c>
    </row>
    <row r="82" spans="1:8" ht="28.5" customHeight="1" x14ac:dyDescent="0.25">
      <c r="A82" s="101"/>
      <c r="B82" s="102"/>
      <c r="C82" s="20">
        <v>72</v>
      </c>
      <c r="D82" s="36" t="s">
        <v>166</v>
      </c>
      <c r="E82" s="18" t="s">
        <v>164</v>
      </c>
      <c r="F82" s="103" t="s">
        <v>167</v>
      </c>
      <c r="G82" s="104"/>
      <c r="H82" s="105"/>
    </row>
    <row r="84" spans="1:8" x14ac:dyDescent="0.25">
      <c r="G84" s="24"/>
      <c r="H84" s="24"/>
    </row>
    <row r="85" spans="1:8" x14ac:dyDescent="0.25">
      <c r="E85" s="24"/>
      <c r="F85" s="24"/>
      <c r="G85" s="25"/>
      <c r="H85" s="25"/>
    </row>
    <row r="86" spans="1:8" ht="25.5" customHeight="1" x14ac:dyDescent="0.25">
      <c r="H86" s="34"/>
    </row>
  </sheetData>
  <sheetProtection password="E14F" sheet="1" objects="1" scenarios="1"/>
  <mergeCells count="33">
    <mergeCell ref="A8:D8"/>
    <mergeCell ref="E9:H9"/>
    <mergeCell ref="B36:B37"/>
    <mergeCell ref="A28:A38"/>
    <mergeCell ref="B11:B14"/>
    <mergeCell ref="B15:B18"/>
    <mergeCell ref="A11:A27"/>
    <mergeCell ref="B19:B23"/>
    <mergeCell ref="B24:B27"/>
    <mergeCell ref="B28:B29"/>
    <mergeCell ref="A1:H1"/>
    <mergeCell ref="A2:H2"/>
    <mergeCell ref="A3:H3"/>
    <mergeCell ref="E4:F4"/>
    <mergeCell ref="G4:H4"/>
    <mergeCell ref="A4:D4"/>
    <mergeCell ref="A64:H64"/>
    <mergeCell ref="B30:B35"/>
    <mergeCell ref="B49:B51"/>
    <mergeCell ref="B58:B59"/>
    <mergeCell ref="B43:B46"/>
    <mergeCell ref="A39:A46"/>
    <mergeCell ref="B41:B42"/>
    <mergeCell ref="B39:B40"/>
    <mergeCell ref="A56:A59"/>
    <mergeCell ref="B52:B55"/>
    <mergeCell ref="A47:A55"/>
    <mergeCell ref="B47:B48"/>
    <mergeCell ref="A80:B82"/>
    <mergeCell ref="F82:H82"/>
    <mergeCell ref="A69:H69"/>
    <mergeCell ref="A74:H74"/>
    <mergeCell ref="A66:B67"/>
  </mergeCells>
  <pageMargins left="0.55118110236220474" right="0.59055118110236227" top="0.98425196850393704" bottom="0.98425196850393704" header="0.51181102362204722" footer="0.51181102362204722"/>
  <pageSetup paperSize="9" scale="55" fitToHeight="0" orientation="portrait" r:id="rId1"/>
  <headerFooter alignWithMargins="0">
    <oddFooter>Page &amp;P de &amp;N</oddFooter>
  </headerFooter>
  <rowBreaks count="2" manualBreakCount="2">
    <brk id="63" max="7" man="1"/>
    <brk id="82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J88"/>
  <sheetViews>
    <sheetView showGridLines="0" zoomScale="130" zoomScaleNormal="130" workbookViewId="0">
      <selection activeCell="A7" sqref="A7"/>
    </sheetView>
  </sheetViews>
  <sheetFormatPr baseColWidth="10" defaultColWidth="11.44140625" defaultRowHeight="13.2" x14ac:dyDescent="0.25"/>
  <cols>
    <col min="1" max="1" width="11.109375" style="1" customWidth="1"/>
    <col min="2" max="2" width="14.5546875" style="1" customWidth="1"/>
    <col min="3" max="3" width="6.109375" style="1" customWidth="1"/>
    <col min="4" max="4" width="61.5546875" style="1" customWidth="1"/>
    <col min="5" max="5" width="13.33203125" style="1" customWidth="1"/>
    <col min="6" max="6" width="13" style="1" customWidth="1"/>
    <col min="7" max="7" width="8.33203125" style="1" customWidth="1"/>
    <col min="8" max="8" width="12.109375" style="1" customWidth="1"/>
    <col min="9" max="9" width="17.109375" style="1" customWidth="1"/>
    <col min="10" max="10" width="16.44140625" style="1" customWidth="1"/>
    <col min="11" max="16384" width="11.44140625" style="1"/>
  </cols>
  <sheetData>
    <row r="1" spans="1:10" ht="48" customHeight="1" x14ac:dyDescent="0.25">
      <c r="A1" s="111" t="s">
        <v>168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ht="29.4" customHeight="1" x14ac:dyDescent="0.25">
      <c r="A2" s="112" t="s">
        <v>61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ht="34.5" customHeight="1" x14ac:dyDescent="0.25">
      <c r="A3" s="120" t="s">
        <v>169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0" ht="38.1" customHeight="1" x14ac:dyDescent="0.25">
      <c r="A4" s="121" t="s">
        <v>170</v>
      </c>
      <c r="B4" s="121"/>
      <c r="C4" s="121"/>
      <c r="D4" s="121"/>
      <c r="E4" s="122" t="s">
        <v>64</v>
      </c>
      <c r="F4" s="122"/>
      <c r="G4" s="123"/>
      <c r="H4" s="124" t="str">
        <f>IF(BPU!$G$4="","",BPU!$G$4)</f>
        <v/>
      </c>
      <c r="I4" s="125"/>
      <c r="J4" s="126"/>
    </row>
    <row r="5" spans="1:10" ht="14.1" customHeight="1" x14ac:dyDescent="0.25"/>
    <row r="6" spans="1:10" ht="32.4" customHeight="1" x14ac:dyDescent="0.25">
      <c r="A6" s="106" t="s">
        <v>66</v>
      </c>
      <c r="B6" s="106"/>
      <c r="C6" s="106"/>
      <c r="D6" s="106"/>
      <c r="E6" s="26"/>
      <c r="F6" s="26"/>
      <c r="G6" s="26"/>
      <c r="H6" s="26"/>
    </row>
    <row r="7" spans="1:10" ht="14.4" x14ac:dyDescent="0.25">
      <c r="C7" s="26"/>
      <c r="D7" s="26"/>
      <c r="E7" s="127" t="s">
        <v>67</v>
      </c>
      <c r="F7" s="127"/>
      <c r="G7" s="127"/>
      <c r="H7" s="127"/>
      <c r="I7" s="127"/>
      <c r="J7" s="127"/>
    </row>
    <row r="8" spans="1:10" ht="18.899999999999999" customHeight="1" x14ac:dyDescent="0.25">
      <c r="C8" s="26"/>
      <c r="D8" s="26"/>
      <c r="E8" s="128" t="s">
        <v>171</v>
      </c>
      <c r="F8" s="129"/>
      <c r="G8" s="129"/>
      <c r="H8" s="130"/>
      <c r="I8" s="129" t="s">
        <v>172</v>
      </c>
      <c r="J8" s="130"/>
    </row>
    <row r="9" spans="1:10" ht="80.099999999999994" customHeight="1" x14ac:dyDescent="0.25">
      <c r="A9" s="16" t="s">
        <v>68</v>
      </c>
      <c r="B9" s="16" t="s">
        <v>69</v>
      </c>
      <c r="C9" s="16" t="s">
        <v>70</v>
      </c>
      <c r="D9" s="16" t="s">
        <v>71</v>
      </c>
      <c r="E9" s="16" t="s">
        <v>72</v>
      </c>
      <c r="F9" s="14" t="s">
        <v>73</v>
      </c>
      <c r="G9" s="15" t="s">
        <v>8</v>
      </c>
      <c r="H9" s="14" t="s">
        <v>74</v>
      </c>
      <c r="I9" s="14" t="s">
        <v>173</v>
      </c>
      <c r="J9" s="14" t="s">
        <v>174</v>
      </c>
    </row>
    <row r="10" spans="1:10" ht="12.9" customHeight="1" x14ac:dyDescent="0.25">
      <c r="A10" s="98" t="s">
        <v>75</v>
      </c>
      <c r="B10" s="108" t="s">
        <v>76</v>
      </c>
      <c r="C10" s="20">
        <v>1</v>
      </c>
      <c r="D10" s="17" t="s">
        <v>77</v>
      </c>
      <c r="E10" s="18" t="s">
        <v>78</v>
      </c>
      <c r="F10" s="39">
        <f>BPU!F11</f>
        <v>0</v>
      </c>
      <c r="G10" s="46">
        <f>BPU!G11</f>
        <v>0</v>
      </c>
      <c r="H10" s="39">
        <f>BPU!H11</f>
        <v>0</v>
      </c>
      <c r="I10" s="41">
        <v>2</v>
      </c>
      <c r="J10" s="42">
        <f>H10*I10</f>
        <v>0</v>
      </c>
    </row>
    <row r="11" spans="1:10" x14ac:dyDescent="0.25">
      <c r="A11" s="100"/>
      <c r="B11" s="109"/>
      <c r="C11" s="20">
        <v>2</v>
      </c>
      <c r="D11" s="17" t="s">
        <v>79</v>
      </c>
      <c r="E11" s="18" t="s">
        <v>78</v>
      </c>
      <c r="F11" s="39">
        <f>BPU!F12</f>
        <v>0</v>
      </c>
      <c r="G11" s="46">
        <f>BPU!G12</f>
        <v>0</v>
      </c>
      <c r="H11" s="39">
        <f>BPU!H12</f>
        <v>0</v>
      </c>
      <c r="I11" s="41">
        <v>2</v>
      </c>
      <c r="J11" s="42">
        <f t="shared" ref="J11:J58" si="0">H11*I11</f>
        <v>0</v>
      </c>
    </row>
    <row r="12" spans="1:10" x14ac:dyDescent="0.25">
      <c r="A12" s="100"/>
      <c r="B12" s="109"/>
      <c r="C12" s="20">
        <v>3</v>
      </c>
      <c r="D12" s="17" t="s">
        <v>80</v>
      </c>
      <c r="E12" s="18" t="s">
        <v>78</v>
      </c>
      <c r="F12" s="39">
        <f>BPU!F13</f>
        <v>0</v>
      </c>
      <c r="G12" s="46">
        <f>BPU!G13</f>
        <v>0</v>
      </c>
      <c r="H12" s="39">
        <f>BPU!H13</f>
        <v>0</v>
      </c>
      <c r="I12" s="41">
        <v>6</v>
      </c>
      <c r="J12" s="42">
        <f t="shared" si="0"/>
        <v>0</v>
      </c>
    </row>
    <row r="13" spans="1:10" x14ac:dyDescent="0.25">
      <c r="A13" s="100"/>
      <c r="B13" s="109"/>
      <c r="C13" s="20">
        <v>4</v>
      </c>
      <c r="D13" s="17" t="s">
        <v>81</v>
      </c>
      <c r="E13" s="18" t="s">
        <v>78</v>
      </c>
      <c r="F13" s="39">
        <f>BPU!F14</f>
        <v>0</v>
      </c>
      <c r="G13" s="46">
        <f>BPU!G14</f>
        <v>0</v>
      </c>
      <c r="H13" s="39">
        <f>BPU!H14</f>
        <v>0</v>
      </c>
      <c r="I13" s="41">
        <v>6</v>
      </c>
      <c r="J13" s="42">
        <f t="shared" si="0"/>
        <v>0</v>
      </c>
    </row>
    <row r="14" spans="1:10" ht="12.6" customHeight="1" x14ac:dyDescent="0.25">
      <c r="A14" s="100"/>
      <c r="B14" s="108" t="s">
        <v>82</v>
      </c>
      <c r="C14" s="20">
        <v>5</v>
      </c>
      <c r="D14" s="17" t="s">
        <v>175</v>
      </c>
      <c r="E14" s="18" t="s">
        <v>78</v>
      </c>
      <c r="F14" s="39">
        <f>BPU!F15</f>
        <v>0</v>
      </c>
      <c r="G14" s="46">
        <f>BPU!G15</f>
        <v>0</v>
      </c>
      <c r="H14" s="39">
        <f>BPU!H15</f>
        <v>0</v>
      </c>
      <c r="I14" s="41">
        <v>1</v>
      </c>
      <c r="J14" s="42">
        <f t="shared" si="0"/>
        <v>0</v>
      </c>
    </row>
    <row r="15" spans="1:10" ht="17.100000000000001" customHeight="1" x14ac:dyDescent="0.25">
      <c r="A15" s="100"/>
      <c r="B15" s="109"/>
      <c r="C15" s="20">
        <v>6</v>
      </c>
      <c r="D15" s="17" t="s">
        <v>176</v>
      </c>
      <c r="E15" s="18" t="s">
        <v>78</v>
      </c>
      <c r="F15" s="39">
        <f>BPU!F16</f>
        <v>0</v>
      </c>
      <c r="G15" s="46">
        <f>BPU!G16</f>
        <v>0</v>
      </c>
      <c r="H15" s="39">
        <f>BPU!H16</f>
        <v>0</v>
      </c>
      <c r="I15" s="41">
        <v>1</v>
      </c>
      <c r="J15" s="42">
        <f t="shared" si="0"/>
        <v>0</v>
      </c>
    </row>
    <row r="16" spans="1:10" x14ac:dyDescent="0.25">
      <c r="A16" s="100"/>
      <c r="B16" s="109"/>
      <c r="C16" s="20">
        <v>7</v>
      </c>
      <c r="D16" s="17" t="s">
        <v>177</v>
      </c>
      <c r="E16" s="18" t="s">
        <v>78</v>
      </c>
      <c r="F16" s="39">
        <f>BPU!F17</f>
        <v>0</v>
      </c>
      <c r="G16" s="46">
        <f>BPU!G17</f>
        <v>0</v>
      </c>
      <c r="H16" s="39">
        <f>BPU!H17</f>
        <v>0</v>
      </c>
      <c r="I16" s="41">
        <v>1</v>
      </c>
      <c r="J16" s="42">
        <f t="shared" si="0"/>
        <v>0</v>
      </c>
    </row>
    <row r="17" spans="1:10" ht="15" customHeight="1" x14ac:dyDescent="0.25">
      <c r="A17" s="100"/>
      <c r="B17" s="110"/>
      <c r="C17" s="20">
        <v>8</v>
      </c>
      <c r="D17" s="17" t="s">
        <v>178</v>
      </c>
      <c r="E17" s="18" t="s">
        <v>78</v>
      </c>
      <c r="F17" s="39">
        <f>BPU!F18</f>
        <v>0</v>
      </c>
      <c r="G17" s="46">
        <f>BPU!G18</f>
        <v>0</v>
      </c>
      <c r="H17" s="39">
        <f>BPU!H18</f>
        <v>0</v>
      </c>
      <c r="I17" s="41">
        <v>1</v>
      </c>
      <c r="J17" s="42">
        <f t="shared" si="0"/>
        <v>0</v>
      </c>
    </row>
    <row r="18" spans="1:10" x14ac:dyDescent="0.25">
      <c r="A18" s="100"/>
      <c r="B18" s="108" t="s">
        <v>87</v>
      </c>
      <c r="C18" s="20">
        <v>9</v>
      </c>
      <c r="D18" s="17" t="s">
        <v>88</v>
      </c>
      <c r="E18" s="18" t="s">
        <v>78</v>
      </c>
      <c r="F18" s="39">
        <f>BPU!F19</f>
        <v>0</v>
      </c>
      <c r="G18" s="46">
        <f>BPU!G19</f>
        <v>0</v>
      </c>
      <c r="H18" s="39">
        <f>BPU!H19</f>
        <v>0</v>
      </c>
      <c r="I18" s="41">
        <v>2</v>
      </c>
      <c r="J18" s="42">
        <f t="shared" si="0"/>
        <v>0</v>
      </c>
    </row>
    <row r="19" spans="1:10" x14ac:dyDescent="0.25">
      <c r="A19" s="100"/>
      <c r="B19" s="109"/>
      <c r="C19" s="20">
        <v>10</v>
      </c>
      <c r="D19" s="17" t="s">
        <v>89</v>
      </c>
      <c r="E19" s="18" t="s">
        <v>78</v>
      </c>
      <c r="F19" s="39">
        <f>BPU!F20</f>
        <v>0</v>
      </c>
      <c r="G19" s="46">
        <f>BPU!G20</f>
        <v>0</v>
      </c>
      <c r="H19" s="39">
        <f>BPU!H20</f>
        <v>0</v>
      </c>
      <c r="I19" s="41">
        <v>2</v>
      </c>
      <c r="J19" s="42">
        <f t="shared" si="0"/>
        <v>0</v>
      </c>
    </row>
    <row r="20" spans="1:10" x14ac:dyDescent="0.25">
      <c r="A20" s="100"/>
      <c r="B20" s="109"/>
      <c r="C20" s="20">
        <v>11</v>
      </c>
      <c r="D20" s="17" t="s">
        <v>90</v>
      </c>
      <c r="E20" s="18" t="s">
        <v>78</v>
      </c>
      <c r="F20" s="39">
        <f>BPU!F21</f>
        <v>0</v>
      </c>
      <c r="G20" s="46">
        <f>BPU!G21</f>
        <v>0</v>
      </c>
      <c r="H20" s="39">
        <f>BPU!H21</f>
        <v>0</v>
      </c>
      <c r="I20" s="41">
        <v>2</v>
      </c>
      <c r="J20" s="42">
        <f t="shared" si="0"/>
        <v>0</v>
      </c>
    </row>
    <row r="21" spans="1:10" x14ac:dyDescent="0.25">
      <c r="A21" s="100"/>
      <c r="B21" s="109"/>
      <c r="C21" s="20">
        <v>12</v>
      </c>
      <c r="D21" s="17" t="s">
        <v>91</v>
      </c>
      <c r="E21" s="18" t="s">
        <v>78</v>
      </c>
      <c r="F21" s="39">
        <f>BPU!F22</f>
        <v>0</v>
      </c>
      <c r="G21" s="46">
        <f>BPU!G22</f>
        <v>0</v>
      </c>
      <c r="H21" s="39">
        <f>BPU!H22</f>
        <v>0</v>
      </c>
      <c r="I21" s="41">
        <v>2</v>
      </c>
      <c r="J21" s="42">
        <f t="shared" si="0"/>
        <v>0</v>
      </c>
    </row>
    <row r="22" spans="1:10" x14ac:dyDescent="0.25">
      <c r="A22" s="100"/>
      <c r="B22" s="110"/>
      <c r="C22" s="20">
        <v>13</v>
      </c>
      <c r="D22" s="17" t="s">
        <v>92</v>
      </c>
      <c r="E22" s="18" t="s">
        <v>78</v>
      </c>
      <c r="F22" s="39">
        <f>BPU!F23</f>
        <v>0</v>
      </c>
      <c r="G22" s="46">
        <f>BPU!G23</f>
        <v>0</v>
      </c>
      <c r="H22" s="39">
        <f>BPU!H23</f>
        <v>0</v>
      </c>
      <c r="I22" s="41">
        <v>2</v>
      </c>
      <c r="J22" s="42">
        <f t="shared" si="0"/>
        <v>0</v>
      </c>
    </row>
    <row r="23" spans="1:10" x14ac:dyDescent="0.25">
      <c r="A23" s="100"/>
      <c r="B23" s="108" t="s">
        <v>93</v>
      </c>
      <c r="C23" s="20">
        <v>14</v>
      </c>
      <c r="D23" s="17" t="s">
        <v>94</v>
      </c>
      <c r="E23" s="18" t="s">
        <v>78</v>
      </c>
      <c r="F23" s="39">
        <f>BPU!F24</f>
        <v>0</v>
      </c>
      <c r="G23" s="46">
        <f>BPU!G24</f>
        <v>0</v>
      </c>
      <c r="H23" s="39">
        <f>BPU!H24</f>
        <v>0</v>
      </c>
      <c r="I23" s="41">
        <v>1</v>
      </c>
      <c r="J23" s="42">
        <f t="shared" si="0"/>
        <v>0</v>
      </c>
    </row>
    <row r="24" spans="1:10" x14ac:dyDescent="0.25">
      <c r="A24" s="100"/>
      <c r="B24" s="109"/>
      <c r="C24" s="20">
        <v>15</v>
      </c>
      <c r="D24" s="17" t="s">
        <v>95</v>
      </c>
      <c r="E24" s="18" t="s">
        <v>78</v>
      </c>
      <c r="F24" s="39">
        <f>BPU!F25</f>
        <v>0</v>
      </c>
      <c r="G24" s="46">
        <f>BPU!G25</f>
        <v>0</v>
      </c>
      <c r="H24" s="39">
        <f>BPU!H25</f>
        <v>0</v>
      </c>
      <c r="I24" s="41">
        <v>1</v>
      </c>
      <c r="J24" s="42">
        <f t="shared" si="0"/>
        <v>0</v>
      </c>
    </row>
    <row r="25" spans="1:10" x14ac:dyDescent="0.25">
      <c r="A25" s="100"/>
      <c r="B25" s="109"/>
      <c r="C25" s="20">
        <v>16</v>
      </c>
      <c r="D25" s="17" t="s">
        <v>96</v>
      </c>
      <c r="E25" s="18" t="s">
        <v>78</v>
      </c>
      <c r="F25" s="39">
        <f>BPU!F26</f>
        <v>0</v>
      </c>
      <c r="G25" s="46">
        <f>BPU!G26</f>
        <v>0</v>
      </c>
      <c r="H25" s="39">
        <f>BPU!H26</f>
        <v>0</v>
      </c>
      <c r="I25" s="41">
        <v>1</v>
      </c>
      <c r="J25" s="42">
        <f t="shared" si="0"/>
        <v>0</v>
      </c>
    </row>
    <row r="26" spans="1:10" x14ac:dyDescent="0.25">
      <c r="A26" s="102"/>
      <c r="B26" s="110"/>
      <c r="C26" s="20">
        <v>17</v>
      </c>
      <c r="D26" s="17" t="s">
        <v>97</v>
      </c>
      <c r="E26" s="18" t="s">
        <v>78</v>
      </c>
      <c r="F26" s="39">
        <f>BPU!F27</f>
        <v>0</v>
      </c>
      <c r="G26" s="46">
        <f>BPU!G27</f>
        <v>0</v>
      </c>
      <c r="H26" s="39">
        <f>BPU!H27</f>
        <v>0</v>
      </c>
      <c r="I26" s="41">
        <v>1</v>
      </c>
      <c r="J26" s="42">
        <f t="shared" si="0"/>
        <v>0</v>
      </c>
    </row>
    <row r="27" spans="1:10" ht="12.6" customHeight="1" x14ac:dyDescent="0.25">
      <c r="A27" s="98" t="s">
        <v>98</v>
      </c>
      <c r="B27" s="108" t="s">
        <v>99</v>
      </c>
      <c r="C27" s="20">
        <v>18</v>
      </c>
      <c r="D27" s="17" t="s">
        <v>100</v>
      </c>
      <c r="E27" s="18" t="s">
        <v>78</v>
      </c>
      <c r="F27" s="39">
        <f>BPU!F28</f>
        <v>0</v>
      </c>
      <c r="G27" s="46">
        <f>BPU!G28</f>
        <v>0</v>
      </c>
      <c r="H27" s="39">
        <f>BPU!H28</f>
        <v>0</v>
      </c>
      <c r="I27" s="41">
        <v>1</v>
      </c>
      <c r="J27" s="42">
        <f t="shared" si="0"/>
        <v>0</v>
      </c>
    </row>
    <row r="28" spans="1:10" x14ac:dyDescent="0.25">
      <c r="A28" s="100"/>
      <c r="B28" s="110"/>
      <c r="C28" s="20">
        <v>19</v>
      </c>
      <c r="D28" s="17" t="s">
        <v>101</v>
      </c>
      <c r="E28" s="18" t="s">
        <v>78</v>
      </c>
      <c r="F28" s="39">
        <f>BPU!F29</f>
        <v>0</v>
      </c>
      <c r="G28" s="46">
        <f>BPU!G29</f>
        <v>0</v>
      </c>
      <c r="H28" s="39">
        <f>BPU!H29</f>
        <v>0</v>
      </c>
      <c r="I28" s="41">
        <v>1</v>
      </c>
      <c r="J28" s="42">
        <f t="shared" si="0"/>
        <v>0</v>
      </c>
    </row>
    <row r="29" spans="1:10" x14ac:dyDescent="0.25">
      <c r="A29" s="100"/>
      <c r="B29" s="108" t="s">
        <v>102</v>
      </c>
      <c r="C29" s="20">
        <v>20</v>
      </c>
      <c r="D29" s="17" t="s">
        <v>103</v>
      </c>
      <c r="E29" s="18" t="s">
        <v>78</v>
      </c>
      <c r="F29" s="39">
        <f>BPU!F30</f>
        <v>0</v>
      </c>
      <c r="G29" s="46">
        <f>BPU!G30</f>
        <v>0</v>
      </c>
      <c r="H29" s="39">
        <f>BPU!H30</f>
        <v>0</v>
      </c>
      <c r="I29" s="41">
        <v>1</v>
      </c>
      <c r="J29" s="42">
        <f t="shared" si="0"/>
        <v>0</v>
      </c>
    </row>
    <row r="30" spans="1:10" x14ac:dyDescent="0.25">
      <c r="A30" s="100"/>
      <c r="B30" s="109"/>
      <c r="C30" s="20">
        <v>21</v>
      </c>
      <c r="D30" s="17" t="s">
        <v>104</v>
      </c>
      <c r="E30" s="18" t="s">
        <v>78</v>
      </c>
      <c r="F30" s="39">
        <f>BPU!F31</f>
        <v>0</v>
      </c>
      <c r="G30" s="46">
        <f>BPU!G31</f>
        <v>0</v>
      </c>
      <c r="H30" s="39">
        <f>BPU!H31</f>
        <v>0</v>
      </c>
      <c r="I30" s="41">
        <v>1</v>
      </c>
      <c r="J30" s="42">
        <f t="shared" si="0"/>
        <v>0</v>
      </c>
    </row>
    <row r="31" spans="1:10" x14ac:dyDescent="0.25">
      <c r="A31" s="100"/>
      <c r="B31" s="109"/>
      <c r="C31" s="20">
        <v>22</v>
      </c>
      <c r="D31" s="17" t="s">
        <v>105</v>
      </c>
      <c r="E31" s="18" t="s">
        <v>78</v>
      </c>
      <c r="F31" s="39">
        <f>BPU!F32</f>
        <v>0</v>
      </c>
      <c r="G31" s="46">
        <f>BPU!G32</f>
        <v>0</v>
      </c>
      <c r="H31" s="39">
        <f>BPU!H32</f>
        <v>0</v>
      </c>
      <c r="I31" s="41">
        <v>2</v>
      </c>
      <c r="J31" s="42">
        <f t="shared" si="0"/>
        <v>0</v>
      </c>
    </row>
    <row r="32" spans="1:10" x14ac:dyDescent="0.25">
      <c r="A32" s="100"/>
      <c r="B32" s="109"/>
      <c r="C32" s="20">
        <v>23</v>
      </c>
      <c r="D32" s="17" t="s">
        <v>106</v>
      </c>
      <c r="E32" s="18" t="s">
        <v>78</v>
      </c>
      <c r="F32" s="39">
        <f>BPU!F33</f>
        <v>0</v>
      </c>
      <c r="G32" s="46">
        <f>BPU!G33</f>
        <v>0</v>
      </c>
      <c r="H32" s="39">
        <f>BPU!H33</f>
        <v>0</v>
      </c>
      <c r="I32" s="41">
        <v>2</v>
      </c>
      <c r="J32" s="42">
        <f t="shared" si="0"/>
        <v>0</v>
      </c>
    </row>
    <row r="33" spans="1:10" x14ac:dyDescent="0.25">
      <c r="A33" s="100"/>
      <c r="B33" s="109"/>
      <c r="C33" s="20">
        <v>24</v>
      </c>
      <c r="D33" s="17" t="s">
        <v>107</v>
      </c>
      <c r="E33" s="18" t="s">
        <v>78</v>
      </c>
      <c r="F33" s="39">
        <f>BPU!F34</f>
        <v>0</v>
      </c>
      <c r="G33" s="46">
        <f>BPU!G34</f>
        <v>0</v>
      </c>
      <c r="H33" s="39">
        <f>BPU!H34</f>
        <v>0</v>
      </c>
      <c r="I33" s="41">
        <v>2</v>
      </c>
      <c r="J33" s="42">
        <f t="shared" si="0"/>
        <v>0</v>
      </c>
    </row>
    <row r="34" spans="1:10" x14ac:dyDescent="0.25">
      <c r="A34" s="100"/>
      <c r="B34" s="109"/>
      <c r="C34" s="20">
        <v>25</v>
      </c>
      <c r="D34" s="17" t="s">
        <v>108</v>
      </c>
      <c r="E34" s="18" t="s">
        <v>78</v>
      </c>
      <c r="F34" s="39">
        <f>BPU!F35</f>
        <v>0</v>
      </c>
      <c r="G34" s="46">
        <f>BPU!G35</f>
        <v>0</v>
      </c>
      <c r="H34" s="39">
        <f>BPU!H35</f>
        <v>0</v>
      </c>
      <c r="I34" s="41">
        <v>2</v>
      </c>
      <c r="J34" s="42">
        <f t="shared" si="0"/>
        <v>0</v>
      </c>
    </row>
    <row r="35" spans="1:10" x14ac:dyDescent="0.25">
      <c r="A35" s="100"/>
      <c r="B35" s="108" t="s">
        <v>109</v>
      </c>
      <c r="C35" s="20">
        <v>26</v>
      </c>
      <c r="D35" s="17" t="s">
        <v>110</v>
      </c>
      <c r="E35" s="18" t="s">
        <v>78</v>
      </c>
      <c r="F35" s="39">
        <f>BPU!F36</f>
        <v>0</v>
      </c>
      <c r="G35" s="46">
        <f>BPU!G36</f>
        <v>0</v>
      </c>
      <c r="H35" s="39">
        <f>BPU!H36</f>
        <v>0</v>
      </c>
      <c r="I35" s="41">
        <v>2</v>
      </c>
      <c r="J35" s="42">
        <f t="shared" si="0"/>
        <v>0</v>
      </c>
    </row>
    <row r="36" spans="1:10" x14ac:dyDescent="0.25">
      <c r="A36" s="100"/>
      <c r="B36" s="110"/>
      <c r="C36" s="20">
        <v>27</v>
      </c>
      <c r="D36" s="17" t="s">
        <v>111</v>
      </c>
      <c r="E36" s="18" t="s">
        <v>78</v>
      </c>
      <c r="F36" s="39">
        <f>BPU!F37</f>
        <v>0</v>
      </c>
      <c r="G36" s="46">
        <f>BPU!G37</f>
        <v>0</v>
      </c>
      <c r="H36" s="39">
        <f>BPU!H37</f>
        <v>0</v>
      </c>
      <c r="I36" s="41">
        <v>2</v>
      </c>
      <c r="J36" s="42">
        <f t="shared" si="0"/>
        <v>0</v>
      </c>
    </row>
    <row r="37" spans="1:10" x14ac:dyDescent="0.25">
      <c r="A37" s="100"/>
      <c r="B37" s="28" t="s">
        <v>112</v>
      </c>
      <c r="C37" s="20">
        <v>28</v>
      </c>
      <c r="D37" s="17" t="s">
        <v>112</v>
      </c>
      <c r="E37" s="18" t="s">
        <v>78</v>
      </c>
      <c r="F37" s="39">
        <f>BPU!F38</f>
        <v>0</v>
      </c>
      <c r="G37" s="46">
        <f>BPU!G38</f>
        <v>0</v>
      </c>
      <c r="H37" s="39">
        <f>BPU!H38</f>
        <v>0</v>
      </c>
      <c r="I37" s="41">
        <v>1</v>
      </c>
      <c r="J37" s="42">
        <f t="shared" si="0"/>
        <v>0</v>
      </c>
    </row>
    <row r="38" spans="1:10" ht="12.6" customHeight="1" x14ac:dyDescent="0.25">
      <c r="A38" s="98" t="s">
        <v>113</v>
      </c>
      <c r="B38" s="109" t="s">
        <v>114</v>
      </c>
      <c r="C38" s="20">
        <v>29</v>
      </c>
      <c r="D38" s="17" t="s">
        <v>115</v>
      </c>
      <c r="E38" s="18" t="s">
        <v>78</v>
      </c>
      <c r="F38" s="39">
        <f>BPU!F39</f>
        <v>0</v>
      </c>
      <c r="G38" s="46">
        <f>BPU!G39</f>
        <v>0</v>
      </c>
      <c r="H38" s="39">
        <f>BPU!H39</f>
        <v>0</v>
      </c>
      <c r="I38" s="41">
        <v>1</v>
      </c>
      <c r="J38" s="42">
        <f t="shared" si="0"/>
        <v>0</v>
      </c>
    </row>
    <row r="39" spans="1:10" ht="12.6" customHeight="1" x14ac:dyDescent="0.25">
      <c r="A39" s="100"/>
      <c r="B39" s="110"/>
      <c r="C39" s="20">
        <v>30</v>
      </c>
      <c r="D39" s="17" t="s">
        <v>116</v>
      </c>
      <c r="E39" s="18" t="s">
        <v>78</v>
      </c>
      <c r="F39" s="39">
        <f>BPU!F40</f>
        <v>0</v>
      </c>
      <c r="G39" s="46">
        <f>BPU!G40</f>
        <v>0</v>
      </c>
      <c r="H39" s="39">
        <f>BPU!H40</f>
        <v>0</v>
      </c>
      <c r="I39" s="41">
        <v>4</v>
      </c>
      <c r="J39" s="42">
        <f t="shared" si="0"/>
        <v>0</v>
      </c>
    </row>
    <row r="40" spans="1:10" x14ac:dyDescent="0.25">
      <c r="A40" s="100"/>
      <c r="B40" s="108" t="s">
        <v>117</v>
      </c>
      <c r="C40" s="20">
        <v>31</v>
      </c>
      <c r="D40" s="17" t="s">
        <v>118</v>
      </c>
      <c r="E40" s="18" t="s">
        <v>78</v>
      </c>
      <c r="F40" s="39">
        <f>BPU!F41</f>
        <v>0</v>
      </c>
      <c r="G40" s="46">
        <f>BPU!G41</f>
        <v>0</v>
      </c>
      <c r="H40" s="39">
        <f>BPU!H41</f>
        <v>0</v>
      </c>
      <c r="I40" s="41">
        <v>1</v>
      </c>
      <c r="J40" s="42">
        <f t="shared" si="0"/>
        <v>0</v>
      </c>
    </row>
    <row r="41" spans="1:10" x14ac:dyDescent="0.25">
      <c r="A41" s="100"/>
      <c r="B41" s="110"/>
      <c r="C41" s="20">
        <v>32</v>
      </c>
      <c r="D41" s="17" t="s">
        <v>119</v>
      </c>
      <c r="E41" s="18" t="s">
        <v>78</v>
      </c>
      <c r="F41" s="39">
        <f>BPU!F42</f>
        <v>0</v>
      </c>
      <c r="G41" s="46">
        <f>BPU!G42</f>
        <v>0</v>
      </c>
      <c r="H41" s="39">
        <f>BPU!H42</f>
        <v>0</v>
      </c>
      <c r="I41" s="41">
        <v>1</v>
      </c>
      <c r="J41" s="42">
        <f t="shared" si="0"/>
        <v>0</v>
      </c>
    </row>
    <row r="42" spans="1:10" x14ac:dyDescent="0.25">
      <c r="A42" s="100"/>
      <c r="B42" s="108" t="s">
        <v>120</v>
      </c>
      <c r="C42" s="20">
        <v>33</v>
      </c>
      <c r="D42" s="17" t="s">
        <v>121</v>
      </c>
      <c r="E42" s="18" t="s">
        <v>78</v>
      </c>
      <c r="F42" s="39">
        <f>BPU!F43</f>
        <v>0</v>
      </c>
      <c r="G42" s="46">
        <f>BPU!G43</f>
        <v>0</v>
      </c>
      <c r="H42" s="39">
        <f>BPU!H43</f>
        <v>0</v>
      </c>
      <c r="I42" s="41">
        <v>1</v>
      </c>
      <c r="J42" s="42">
        <f t="shared" si="0"/>
        <v>0</v>
      </c>
    </row>
    <row r="43" spans="1:10" x14ac:dyDescent="0.25">
      <c r="A43" s="100"/>
      <c r="B43" s="109"/>
      <c r="C43" s="20">
        <v>34</v>
      </c>
      <c r="D43" s="17" t="s">
        <v>122</v>
      </c>
      <c r="E43" s="18" t="s">
        <v>78</v>
      </c>
      <c r="F43" s="39">
        <f>BPU!F44</f>
        <v>0</v>
      </c>
      <c r="G43" s="46">
        <f>BPU!G44</f>
        <v>0</v>
      </c>
      <c r="H43" s="39">
        <f>BPU!H44</f>
        <v>0</v>
      </c>
      <c r="I43" s="41">
        <v>1</v>
      </c>
      <c r="J43" s="42">
        <f t="shared" si="0"/>
        <v>0</v>
      </c>
    </row>
    <row r="44" spans="1:10" x14ac:dyDescent="0.25">
      <c r="A44" s="100"/>
      <c r="B44" s="109"/>
      <c r="C44" s="20">
        <v>35</v>
      </c>
      <c r="D44" s="17" t="s">
        <v>123</v>
      </c>
      <c r="E44" s="18" t="s">
        <v>78</v>
      </c>
      <c r="F44" s="39">
        <f>BPU!F45</f>
        <v>0</v>
      </c>
      <c r="G44" s="46">
        <f>BPU!G45</f>
        <v>0</v>
      </c>
      <c r="H44" s="39">
        <f>BPU!H45</f>
        <v>0</v>
      </c>
      <c r="I44" s="41">
        <v>1</v>
      </c>
      <c r="J44" s="42">
        <f t="shared" si="0"/>
        <v>0</v>
      </c>
    </row>
    <row r="45" spans="1:10" x14ac:dyDescent="0.25">
      <c r="A45" s="102"/>
      <c r="B45" s="110"/>
      <c r="C45" s="20">
        <v>36</v>
      </c>
      <c r="D45" s="17" t="s">
        <v>124</v>
      </c>
      <c r="E45" s="18" t="s">
        <v>78</v>
      </c>
      <c r="F45" s="39">
        <f>BPU!F46</f>
        <v>0</v>
      </c>
      <c r="G45" s="46">
        <f>BPU!G46</f>
        <v>0</v>
      </c>
      <c r="H45" s="39">
        <f>BPU!H46</f>
        <v>0</v>
      </c>
      <c r="I45" s="41">
        <v>1</v>
      </c>
      <c r="J45" s="42">
        <f t="shared" si="0"/>
        <v>0</v>
      </c>
    </row>
    <row r="46" spans="1:10" ht="12.6" customHeight="1" x14ac:dyDescent="0.25">
      <c r="A46" s="108" t="s">
        <v>125</v>
      </c>
      <c r="B46" s="108" t="s">
        <v>126</v>
      </c>
      <c r="C46" s="20">
        <v>37</v>
      </c>
      <c r="D46" s="17" t="s">
        <v>127</v>
      </c>
      <c r="E46" s="18" t="s">
        <v>78</v>
      </c>
      <c r="F46" s="39">
        <f>BPU!F47</f>
        <v>0</v>
      </c>
      <c r="G46" s="46">
        <f>BPU!G47</f>
        <v>0</v>
      </c>
      <c r="H46" s="39">
        <f>BPU!H47</f>
        <v>0</v>
      </c>
      <c r="I46" s="41">
        <v>1</v>
      </c>
      <c r="J46" s="42">
        <f t="shared" si="0"/>
        <v>0</v>
      </c>
    </row>
    <row r="47" spans="1:10" x14ac:dyDescent="0.25">
      <c r="A47" s="109"/>
      <c r="B47" s="110"/>
      <c r="C47" s="20">
        <v>38</v>
      </c>
      <c r="D47" s="17" t="s">
        <v>128</v>
      </c>
      <c r="E47" s="18" t="s">
        <v>78</v>
      </c>
      <c r="F47" s="39">
        <f>BPU!F48</f>
        <v>0</v>
      </c>
      <c r="G47" s="46">
        <f>BPU!G48</f>
        <v>0</v>
      </c>
      <c r="H47" s="39">
        <f>BPU!H48</f>
        <v>0</v>
      </c>
      <c r="I47" s="41">
        <v>1</v>
      </c>
      <c r="J47" s="42">
        <f t="shared" si="0"/>
        <v>0</v>
      </c>
    </row>
    <row r="48" spans="1:10" x14ac:dyDescent="0.25">
      <c r="A48" s="109"/>
      <c r="B48" s="108" t="s">
        <v>129</v>
      </c>
      <c r="C48" s="20">
        <v>39</v>
      </c>
      <c r="D48" s="17" t="s">
        <v>179</v>
      </c>
      <c r="E48" s="18" t="s">
        <v>78</v>
      </c>
      <c r="F48" s="39">
        <f>BPU!F49</f>
        <v>0</v>
      </c>
      <c r="G48" s="46">
        <f>BPU!G49</f>
        <v>0</v>
      </c>
      <c r="H48" s="39">
        <f>BPU!H49</f>
        <v>0</v>
      </c>
      <c r="I48" s="41">
        <v>2</v>
      </c>
      <c r="J48" s="42">
        <f t="shared" si="0"/>
        <v>0</v>
      </c>
    </row>
    <row r="49" spans="1:10" x14ac:dyDescent="0.25">
      <c r="A49" s="109"/>
      <c r="B49" s="109"/>
      <c r="C49" s="20">
        <v>40</v>
      </c>
      <c r="D49" s="17" t="s">
        <v>131</v>
      </c>
      <c r="E49" s="18" t="s">
        <v>78</v>
      </c>
      <c r="F49" s="39">
        <f>BPU!F50</f>
        <v>0</v>
      </c>
      <c r="G49" s="46">
        <f>BPU!G50</f>
        <v>0</v>
      </c>
      <c r="H49" s="39">
        <f>BPU!H50</f>
        <v>0</v>
      </c>
      <c r="I49" s="41">
        <v>2</v>
      </c>
      <c r="J49" s="42">
        <f t="shared" ref="J49" si="1">H49*I49</f>
        <v>0</v>
      </c>
    </row>
    <row r="50" spans="1:10" x14ac:dyDescent="0.25">
      <c r="A50" s="109"/>
      <c r="B50" s="110"/>
      <c r="C50" s="20">
        <v>41</v>
      </c>
      <c r="D50" s="17" t="s">
        <v>132</v>
      </c>
      <c r="E50" s="18" t="s">
        <v>78</v>
      </c>
      <c r="F50" s="39">
        <f>BPU!F51</f>
        <v>0</v>
      </c>
      <c r="G50" s="46">
        <f>BPU!G51</f>
        <v>0</v>
      </c>
      <c r="H50" s="39">
        <f>BPU!H51</f>
        <v>0</v>
      </c>
      <c r="I50" s="41">
        <v>1</v>
      </c>
      <c r="J50" s="42">
        <f t="shared" si="0"/>
        <v>0</v>
      </c>
    </row>
    <row r="51" spans="1:10" x14ac:dyDescent="0.25">
      <c r="A51" s="109"/>
      <c r="B51" s="108" t="s">
        <v>133</v>
      </c>
      <c r="C51" s="20">
        <v>42</v>
      </c>
      <c r="D51" s="27" t="s">
        <v>134</v>
      </c>
      <c r="E51" s="18" t="s">
        <v>78</v>
      </c>
      <c r="F51" s="39">
        <f>BPU!F52</f>
        <v>0</v>
      </c>
      <c r="G51" s="46">
        <f>BPU!G52</f>
        <v>0</v>
      </c>
      <c r="H51" s="39">
        <f>BPU!H52</f>
        <v>0</v>
      </c>
      <c r="I51" s="41">
        <v>5</v>
      </c>
      <c r="J51" s="42">
        <f t="shared" si="0"/>
        <v>0</v>
      </c>
    </row>
    <row r="52" spans="1:10" x14ac:dyDescent="0.25">
      <c r="A52" s="109"/>
      <c r="B52" s="109"/>
      <c r="C52" s="20">
        <v>43</v>
      </c>
      <c r="D52" s="27" t="s">
        <v>135</v>
      </c>
      <c r="E52" s="18" t="s">
        <v>78</v>
      </c>
      <c r="F52" s="39">
        <f>BPU!F53</f>
        <v>0</v>
      </c>
      <c r="G52" s="46">
        <f>BPU!G53</f>
        <v>0</v>
      </c>
      <c r="H52" s="39">
        <f>BPU!H53</f>
        <v>0</v>
      </c>
      <c r="I52" s="41">
        <v>5</v>
      </c>
      <c r="J52" s="42">
        <f t="shared" si="0"/>
        <v>0</v>
      </c>
    </row>
    <row r="53" spans="1:10" x14ac:dyDescent="0.25">
      <c r="A53" s="109"/>
      <c r="B53" s="109"/>
      <c r="C53" s="20">
        <v>44</v>
      </c>
      <c r="D53" s="17" t="s">
        <v>136</v>
      </c>
      <c r="E53" s="18" t="s">
        <v>78</v>
      </c>
      <c r="F53" s="39">
        <f>BPU!F54</f>
        <v>0</v>
      </c>
      <c r="G53" s="46">
        <f>BPU!G54</f>
        <v>0</v>
      </c>
      <c r="H53" s="39">
        <f>BPU!H54</f>
        <v>0</v>
      </c>
      <c r="I53" s="41">
        <v>2</v>
      </c>
      <c r="J53" s="42">
        <f t="shared" si="0"/>
        <v>0</v>
      </c>
    </row>
    <row r="54" spans="1:10" x14ac:dyDescent="0.25">
      <c r="A54" s="110"/>
      <c r="B54" s="110"/>
      <c r="C54" s="20">
        <v>45</v>
      </c>
      <c r="D54" s="17" t="s">
        <v>137</v>
      </c>
      <c r="E54" s="18" t="s">
        <v>78</v>
      </c>
      <c r="F54" s="39">
        <f>BPU!F55</f>
        <v>0</v>
      </c>
      <c r="G54" s="46">
        <f>BPU!G55</f>
        <v>0</v>
      </c>
      <c r="H54" s="39">
        <f>BPU!H55</f>
        <v>0</v>
      </c>
      <c r="I54" s="41">
        <v>2</v>
      </c>
      <c r="J54" s="42">
        <f t="shared" si="0"/>
        <v>0</v>
      </c>
    </row>
    <row r="55" spans="1:10" x14ac:dyDescent="0.25">
      <c r="A55" s="108" t="s">
        <v>138</v>
      </c>
      <c r="B55" s="28" t="s">
        <v>139</v>
      </c>
      <c r="C55" s="20">
        <v>46</v>
      </c>
      <c r="D55" s="17" t="s">
        <v>140</v>
      </c>
      <c r="E55" s="18" t="s">
        <v>78</v>
      </c>
      <c r="F55" s="39">
        <f>BPU!F56</f>
        <v>0</v>
      </c>
      <c r="G55" s="46">
        <f>BPU!G56</f>
        <v>0</v>
      </c>
      <c r="H55" s="39">
        <f>BPU!H56</f>
        <v>0</v>
      </c>
      <c r="I55" s="41">
        <v>1</v>
      </c>
      <c r="J55" s="42">
        <f t="shared" si="0"/>
        <v>0</v>
      </c>
    </row>
    <row r="56" spans="1:10" x14ac:dyDescent="0.25">
      <c r="A56" s="109"/>
      <c r="B56" s="29" t="s">
        <v>141</v>
      </c>
      <c r="C56" s="20">
        <v>47</v>
      </c>
      <c r="D56" s="17" t="s">
        <v>142</v>
      </c>
      <c r="E56" s="18" t="s">
        <v>78</v>
      </c>
      <c r="F56" s="39">
        <f>BPU!F57</f>
        <v>0</v>
      </c>
      <c r="G56" s="46">
        <f>BPU!G57</f>
        <v>0</v>
      </c>
      <c r="H56" s="39">
        <f>BPU!H57</f>
        <v>0</v>
      </c>
      <c r="I56" s="41">
        <v>3</v>
      </c>
      <c r="J56" s="42">
        <f t="shared" si="0"/>
        <v>0</v>
      </c>
    </row>
    <row r="57" spans="1:10" x14ac:dyDescent="0.25">
      <c r="A57" s="109"/>
      <c r="B57" s="108" t="s">
        <v>143</v>
      </c>
      <c r="C57" s="20">
        <v>48</v>
      </c>
      <c r="D57" s="17" t="s">
        <v>144</v>
      </c>
      <c r="E57" s="18" t="s">
        <v>78</v>
      </c>
      <c r="F57" s="39">
        <f>BPU!F58</f>
        <v>0</v>
      </c>
      <c r="G57" s="46">
        <f>BPU!G58</f>
        <v>0</v>
      </c>
      <c r="H57" s="39">
        <f>BPU!H58</f>
        <v>0</v>
      </c>
      <c r="I57" s="41">
        <v>1</v>
      </c>
      <c r="J57" s="42">
        <f t="shared" si="0"/>
        <v>0</v>
      </c>
    </row>
    <row r="58" spans="1:10" x14ac:dyDescent="0.25">
      <c r="A58" s="110"/>
      <c r="B58" s="110"/>
      <c r="C58" s="20">
        <v>49</v>
      </c>
      <c r="D58" s="17" t="s">
        <v>145</v>
      </c>
      <c r="E58" s="18" t="s">
        <v>78</v>
      </c>
      <c r="F58" s="39">
        <f>BPU!F59</f>
        <v>0</v>
      </c>
      <c r="G58" s="46">
        <f>BPU!G59</f>
        <v>0</v>
      </c>
      <c r="H58" s="39">
        <f>BPU!H59</f>
        <v>0</v>
      </c>
      <c r="I58" s="41">
        <v>1</v>
      </c>
      <c r="J58" s="42">
        <f t="shared" si="0"/>
        <v>0</v>
      </c>
    </row>
    <row r="59" spans="1:10" ht="6" customHeight="1" x14ac:dyDescent="0.25"/>
    <row r="61" spans="1:10" ht="13.8" x14ac:dyDescent="0.25">
      <c r="A61" s="33"/>
      <c r="B61" s="31"/>
      <c r="C61" s="31"/>
      <c r="D61" s="31"/>
      <c r="E61" s="131" t="s">
        <v>180</v>
      </c>
      <c r="F61" s="131"/>
      <c r="G61" s="131"/>
      <c r="H61" s="131"/>
      <c r="I61" s="132"/>
      <c r="J61" s="55">
        <f>SUM(J11:J58)</f>
        <v>0</v>
      </c>
    </row>
    <row r="62" spans="1:10" x14ac:dyDescent="0.25">
      <c r="A62" s="33"/>
      <c r="B62" s="31"/>
      <c r="C62" s="32"/>
      <c r="D62" s="31"/>
    </row>
    <row r="63" spans="1:10" x14ac:dyDescent="0.25">
      <c r="A63" s="33"/>
      <c r="B63" s="31"/>
      <c r="C63" s="32"/>
      <c r="D63" s="31"/>
    </row>
    <row r="65" spans="1:10" ht="38.1" customHeight="1" x14ac:dyDescent="0.25">
      <c r="A65" s="107" t="s">
        <v>148</v>
      </c>
      <c r="B65" s="107"/>
      <c r="C65" s="107"/>
      <c r="D65" s="107"/>
      <c r="E65" s="107"/>
      <c r="F65" s="107"/>
      <c r="G65" s="107"/>
      <c r="H65" s="107"/>
      <c r="I65" s="107"/>
      <c r="J65" s="107"/>
    </row>
    <row r="66" spans="1:10" ht="39.6" x14ac:dyDescent="0.25">
      <c r="A66" s="16" t="s">
        <v>149</v>
      </c>
      <c r="B66" s="16" t="s">
        <v>69</v>
      </c>
      <c r="C66" s="16" t="s">
        <v>70</v>
      </c>
      <c r="D66" s="37" t="s">
        <v>150</v>
      </c>
      <c r="E66" s="16" t="s">
        <v>151</v>
      </c>
      <c r="F66" s="14" t="s">
        <v>73</v>
      </c>
      <c r="G66" s="15" t="s">
        <v>8</v>
      </c>
      <c r="H66" s="14" t="s">
        <v>74</v>
      </c>
      <c r="I66" s="14" t="s">
        <v>181</v>
      </c>
      <c r="J66" s="14" t="s">
        <v>174</v>
      </c>
    </row>
    <row r="67" spans="1:10" ht="26.1" customHeight="1" x14ac:dyDescent="0.25">
      <c r="A67" s="97" t="s">
        <v>152</v>
      </c>
      <c r="B67" s="98"/>
      <c r="C67" s="20">
        <v>60</v>
      </c>
      <c r="D67" s="36" t="s">
        <v>153</v>
      </c>
      <c r="E67" s="18" t="s">
        <v>154</v>
      </c>
      <c r="F67" s="39">
        <f>BPU!F66</f>
        <v>0</v>
      </c>
      <c r="G67" s="40">
        <f>BPU!G66</f>
        <v>0</v>
      </c>
      <c r="H67" s="39">
        <f>BPU!H66</f>
        <v>0</v>
      </c>
      <c r="I67" s="56">
        <f>144/12</f>
        <v>12</v>
      </c>
      <c r="J67" s="39">
        <f>H67*I67</f>
        <v>0</v>
      </c>
    </row>
    <row r="68" spans="1:10" ht="24.9" customHeight="1" x14ac:dyDescent="0.25">
      <c r="A68" s="101"/>
      <c r="B68" s="102"/>
      <c r="C68" s="20">
        <v>61</v>
      </c>
      <c r="D68" s="36" t="s">
        <v>182</v>
      </c>
      <c r="E68" s="18" t="s">
        <v>156</v>
      </c>
      <c r="F68" s="39">
        <f>BPU!F67</f>
        <v>0</v>
      </c>
      <c r="G68" s="40">
        <f>BPU!G67</f>
        <v>0</v>
      </c>
      <c r="H68" s="39">
        <f>BPU!H67</f>
        <v>0</v>
      </c>
      <c r="I68" s="56">
        <f>12/4</f>
        <v>3</v>
      </c>
      <c r="J68" s="39">
        <f>H68*I68</f>
        <v>0</v>
      </c>
    </row>
    <row r="69" spans="1:10" x14ac:dyDescent="0.25">
      <c r="D69" s="30"/>
      <c r="E69" s="30"/>
      <c r="F69" s="30"/>
      <c r="G69" s="30"/>
      <c r="H69" s="30"/>
      <c r="I69" s="30"/>
      <c r="J69" s="30"/>
    </row>
    <row r="70" spans="1:10" ht="13.8" x14ac:dyDescent="0.25">
      <c r="C70" s="57"/>
      <c r="D70" s="58"/>
      <c r="E70" s="30"/>
      <c r="F70" s="131" t="s">
        <v>183</v>
      </c>
      <c r="G70" s="131"/>
      <c r="H70" s="131"/>
      <c r="I70" s="132"/>
      <c r="J70" s="55">
        <f>SUM(J67:J68)</f>
        <v>0</v>
      </c>
    </row>
    <row r="71" spans="1:10" x14ac:dyDescent="0.25">
      <c r="C71" s="57"/>
      <c r="D71" s="58"/>
      <c r="E71" s="30"/>
      <c r="F71" s="59"/>
      <c r="G71" s="59"/>
      <c r="H71" s="59"/>
      <c r="I71" s="59"/>
      <c r="J71" s="59"/>
    </row>
    <row r="72" spans="1:10" x14ac:dyDescent="0.25">
      <c r="F72" s="59"/>
      <c r="G72" s="59"/>
      <c r="H72" s="59"/>
      <c r="I72" s="59"/>
    </row>
    <row r="73" spans="1:10" ht="33" customHeight="1" x14ac:dyDescent="0.25">
      <c r="A73" s="106" t="s">
        <v>157</v>
      </c>
      <c r="B73" s="106"/>
      <c r="C73" s="106"/>
      <c r="D73" s="106"/>
      <c r="E73" s="106"/>
      <c r="F73" s="106"/>
      <c r="G73" s="106"/>
      <c r="H73" s="106"/>
      <c r="I73" s="106"/>
      <c r="J73" s="106"/>
    </row>
    <row r="74" spans="1:10" ht="15.6" x14ac:dyDescent="0.25">
      <c r="A74" s="60" t="s">
        <v>184</v>
      </c>
      <c r="B74" s="35"/>
      <c r="C74" s="35"/>
      <c r="D74" s="35"/>
      <c r="E74" s="35"/>
      <c r="F74" s="35"/>
      <c r="G74" s="35"/>
      <c r="H74" s="35"/>
      <c r="I74" s="35"/>
      <c r="J74" s="35"/>
    </row>
    <row r="76" spans="1:10" ht="14.1" customHeight="1" x14ac:dyDescent="0.25">
      <c r="A76" s="106" t="s">
        <v>160</v>
      </c>
      <c r="B76" s="106"/>
      <c r="C76" s="106"/>
      <c r="D76" s="106"/>
      <c r="E76" s="106"/>
      <c r="F76" s="106"/>
      <c r="G76" s="106"/>
      <c r="H76" s="106"/>
      <c r="I76" s="106"/>
      <c r="J76" s="106"/>
    </row>
    <row r="77" spans="1:10" ht="7.5" customHeight="1" x14ac:dyDescent="0.25"/>
    <row r="78" spans="1:10" x14ac:dyDescent="0.25">
      <c r="A78" s="4" t="s">
        <v>161</v>
      </c>
      <c r="B78" s="3"/>
      <c r="C78" s="3"/>
      <c r="D78" s="3"/>
    </row>
    <row r="79" spans="1:10" ht="12.6" customHeight="1" x14ac:dyDescent="0.25">
      <c r="A79" s="38" t="s">
        <v>162</v>
      </c>
      <c r="B79" s="23"/>
      <c r="C79" s="23"/>
      <c r="D79" s="23"/>
      <c r="E79" s="22"/>
      <c r="F79" s="22"/>
      <c r="G79" s="22"/>
      <c r="H79" s="22"/>
      <c r="I79" s="22"/>
      <c r="J79" s="22"/>
    </row>
    <row r="81" spans="1:10" ht="39.6" x14ac:dyDescent="0.25">
      <c r="A81" s="16" t="s">
        <v>149</v>
      </c>
      <c r="B81" s="16" t="s">
        <v>69</v>
      </c>
      <c r="C81" s="16" t="s">
        <v>70</v>
      </c>
      <c r="D81" s="37" t="s">
        <v>150</v>
      </c>
      <c r="E81" s="14" t="s">
        <v>151</v>
      </c>
      <c r="F81" s="14" t="s">
        <v>73</v>
      </c>
      <c r="G81" s="14" t="s">
        <v>8</v>
      </c>
      <c r="H81" s="14" t="s">
        <v>74</v>
      </c>
      <c r="I81" s="14" t="s">
        <v>185</v>
      </c>
      <c r="J81" s="14" t="s">
        <v>174</v>
      </c>
    </row>
    <row r="82" spans="1:10" ht="25.5" customHeight="1" x14ac:dyDescent="0.25">
      <c r="A82" s="97" t="s">
        <v>152</v>
      </c>
      <c r="B82" s="98"/>
      <c r="C82" s="20">
        <v>70</v>
      </c>
      <c r="D82" s="36" t="s">
        <v>163</v>
      </c>
      <c r="E82" s="18" t="s">
        <v>164</v>
      </c>
      <c r="F82" s="61"/>
      <c r="G82" s="61"/>
      <c r="H82" s="43">
        <f>BPU!H80</f>
        <v>0</v>
      </c>
      <c r="I82" s="62">
        <v>12</v>
      </c>
      <c r="J82" s="39">
        <f>H82*I82</f>
        <v>0</v>
      </c>
    </row>
    <row r="83" spans="1:10" ht="30" customHeight="1" x14ac:dyDescent="0.25">
      <c r="A83" s="99"/>
      <c r="B83" s="100"/>
      <c r="C83" s="20">
        <v>71</v>
      </c>
      <c r="D83" s="36" t="s">
        <v>186</v>
      </c>
      <c r="E83" s="18" t="s">
        <v>164</v>
      </c>
      <c r="F83" s="44">
        <f>BPU!F81</f>
        <v>0</v>
      </c>
      <c r="G83" s="45">
        <f>BPU!G81</f>
        <v>0</v>
      </c>
      <c r="H83" s="43">
        <f>BPU!H81</f>
        <v>0</v>
      </c>
      <c r="I83" s="56">
        <f>12/4</f>
        <v>3</v>
      </c>
      <c r="J83" s="39">
        <f>(F83+F83*G83)*I83</f>
        <v>0</v>
      </c>
    </row>
    <row r="84" spans="1:10" ht="28.5" customHeight="1" x14ac:dyDescent="0.25">
      <c r="A84" s="101"/>
      <c r="B84" s="102"/>
      <c r="C84" s="20">
        <v>72</v>
      </c>
      <c r="D84" s="36" t="s">
        <v>166</v>
      </c>
      <c r="E84" s="18" t="s">
        <v>164</v>
      </c>
      <c r="F84" s="103" t="s">
        <v>167</v>
      </c>
      <c r="G84" s="104"/>
      <c r="H84" s="105"/>
      <c r="I84" s="49"/>
      <c r="J84" s="49"/>
    </row>
    <row r="86" spans="1:10" ht="13.8" x14ac:dyDescent="0.25">
      <c r="G86" s="24"/>
      <c r="H86" s="24"/>
      <c r="I86" s="25" t="s">
        <v>187</v>
      </c>
      <c r="J86" s="55">
        <f>SUM(J82:J83)</f>
        <v>0</v>
      </c>
    </row>
    <row r="87" spans="1:10" x14ac:dyDescent="0.25">
      <c r="E87" s="24"/>
      <c r="F87" s="24"/>
      <c r="G87" s="25"/>
      <c r="H87" s="25"/>
      <c r="I87" s="25"/>
      <c r="J87" s="63"/>
    </row>
    <row r="88" spans="1:10" ht="25.5" customHeight="1" x14ac:dyDescent="0.25">
      <c r="H88" s="34"/>
      <c r="I88" s="34" t="s">
        <v>188</v>
      </c>
      <c r="J88" s="64">
        <f>J61+J70+J86</f>
        <v>0</v>
      </c>
    </row>
  </sheetData>
  <sheetProtection password="E14F" sheet="1" objects="1" scenarios="1"/>
  <mergeCells count="37">
    <mergeCell ref="F70:I70"/>
    <mergeCell ref="A73:J73"/>
    <mergeCell ref="A76:J76"/>
    <mergeCell ref="A82:B84"/>
    <mergeCell ref="F84:H84"/>
    <mergeCell ref="A67:B68"/>
    <mergeCell ref="A38:A45"/>
    <mergeCell ref="B38:B39"/>
    <mergeCell ref="B40:B41"/>
    <mergeCell ref="B42:B45"/>
    <mergeCell ref="A46:A54"/>
    <mergeCell ref="B46:B47"/>
    <mergeCell ref="B48:B50"/>
    <mergeCell ref="B51:B54"/>
    <mergeCell ref="A55:A58"/>
    <mergeCell ref="B57:B58"/>
    <mergeCell ref="A6:D6"/>
    <mergeCell ref="E7:J7"/>
    <mergeCell ref="E8:H8"/>
    <mergeCell ref="I8:J8"/>
    <mergeCell ref="A65:J65"/>
    <mergeCell ref="E61:I61"/>
    <mergeCell ref="A10:A26"/>
    <mergeCell ref="B10:B13"/>
    <mergeCell ref="B14:B17"/>
    <mergeCell ref="B18:B22"/>
    <mergeCell ref="B23:B26"/>
    <mergeCell ref="A27:A37"/>
    <mergeCell ref="B27:B28"/>
    <mergeCell ref="B29:B34"/>
    <mergeCell ref="B35:B36"/>
    <mergeCell ref="A1:J1"/>
    <mergeCell ref="A2:J2"/>
    <mergeCell ref="A3:J3"/>
    <mergeCell ref="A4:D4"/>
    <mergeCell ref="E4:G4"/>
    <mergeCell ref="H4:J4"/>
  </mergeCells>
  <pageMargins left="0.55118110236220474" right="0.59055118110236227" top="0.98425196850393704" bottom="0.98425196850393704" header="0.51181102362204722" footer="0.51181102362204722"/>
  <pageSetup paperSize="9" scale="57" orientation="portrait" r:id="rId1"/>
  <headerFooter alignWithMargins="0"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2025-01-16T14:57:05+00:00</Date>
    <TaxCatchAll xmlns="7a93a745-2b02-4dc8-a852-b25f0fa8c7c7" xsi:nil="true"/>
  </documentManagement>
</p:properties>
</file>

<file path=customXml/itemProps1.xml><?xml version="1.0" encoding="utf-8"?>
<ds:datastoreItem xmlns:ds="http://schemas.openxmlformats.org/officeDocument/2006/customXml" ds:itemID="{7A0D90EA-0D4D-4EC8-BE9B-4D4FB769E4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34323A-AE47-48D5-8FBA-2859156BF4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91B776-2866-41C6-97B1-C7C88EC4E71C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40fd943-5379-4007-a3c1-931f882555b9"/>
    <ds:schemaRef ds:uri="http://purl.org/dc/elements/1.1/"/>
    <ds:schemaRef ds:uri="http://schemas.microsoft.com/office/2006/metadata/properties"/>
    <ds:schemaRef ds:uri="7a93a745-2b02-4dc8-a852-b25f0fa8c7c7"/>
    <ds:schemaRef ds:uri="http://schemas.microsoft.com/office/2006/documentManagement/typ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lot 1</vt:lpstr>
      <vt:lpstr>lot 2</vt:lpstr>
      <vt:lpstr>BPU</vt:lpstr>
      <vt:lpstr>DQE</vt:lpstr>
      <vt:lpstr>'lot 1'!Impression_des_titres</vt:lpstr>
      <vt:lpstr>BPU!Zone_d_impression</vt:lpstr>
      <vt:lpstr>DQE!Zone_d_impression</vt:lpstr>
    </vt:vector>
  </TitlesOfParts>
  <Manager/>
  <Company>CHU ANGERS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GUEMEN</dc:creator>
  <cp:keywords/>
  <dc:description/>
  <cp:lastModifiedBy>MOUCHET Louise</cp:lastModifiedBy>
  <cp:revision/>
  <dcterms:created xsi:type="dcterms:W3CDTF">2012-10-08T07:31:43Z</dcterms:created>
  <dcterms:modified xsi:type="dcterms:W3CDTF">2025-01-22T10:37:47Z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