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Region-Acad\DRAAE\1MARCHES RA PACA\SNU\SNU 2025\MARCHE CLE\DCE\"/>
    </mc:Choice>
  </mc:AlternateContent>
  <xr:revisionPtr revIDLastSave="0" documentId="8_{9F5DF9E5-8DAB-4BFC-A280-C58C60F3663C}" xr6:coauthVersionLast="47" xr6:coauthVersionMax="47" xr10:uidLastSave="{00000000-0000-0000-0000-000000000000}"/>
  <bookViews>
    <workbookView xWindow="-120" yWindow="-120" windowWidth="29040" windowHeight="15720" xr2:uid="{00000000-000D-0000-FFFF-FFFF00000000}"/>
  </bookViews>
  <sheets>
    <sheet name="LOT 1 " sheetId="13" r:id="rId1"/>
    <sheet name="LOT 2" sheetId="42" r:id="rId2"/>
    <sheet name="LOT 3" sheetId="43" r:id="rId3"/>
    <sheet name="LOT 4" sheetId="44" r:id="rId4"/>
    <sheet name="LOT 5" sheetId="45" r:id="rId5"/>
    <sheet name="LOT 6" sheetId="46" r:id="rId6"/>
    <sheet name="LOT 7" sheetId="47" r:id="rId7"/>
  </sheets>
  <definedNames>
    <definedName name="_xlnm.Print_Area" localSheetId="0">'LOT 1 '!$A$2:$I$50</definedName>
    <definedName name="_xlnm.Print_Area" localSheetId="1">'LOT 2'!$A$1:$I$46</definedName>
    <definedName name="_xlnm.Print_Area" localSheetId="2">'LOT 3'!$A$1:$I$46</definedName>
    <definedName name="_xlnm.Print_Area" localSheetId="3">'LOT 4'!$A$1:$I$46</definedName>
    <definedName name="_xlnm.Print_Area" localSheetId="4">'LOT 5'!$A$1:$I$46</definedName>
    <definedName name="_xlnm.Print_Area" localSheetId="5">'LOT 6'!$A$1:$I$46</definedName>
    <definedName name="_xlnm.Print_Area" localSheetId="6">'LOT 7'!$A$1:$I$46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47" l="1"/>
  <c r="D24" i="47"/>
  <c r="H24" i="47" s="1"/>
  <c r="D22" i="47"/>
  <c r="D20" i="47"/>
  <c r="D18" i="47"/>
  <c r="D10" i="47"/>
  <c r="D9" i="47"/>
  <c r="I41" i="47"/>
  <c r="I39" i="47"/>
  <c r="I36" i="47"/>
  <c r="H36" i="47"/>
  <c r="H44" i="47" s="1"/>
  <c r="I25" i="47"/>
  <c r="H25" i="47"/>
  <c r="I24" i="47"/>
  <c r="I23" i="47"/>
  <c r="H23" i="47"/>
  <c r="I22" i="47"/>
  <c r="H22" i="47"/>
  <c r="I21" i="47"/>
  <c r="H21" i="47"/>
  <c r="I20" i="47"/>
  <c r="I19" i="47"/>
  <c r="H19" i="47"/>
  <c r="I18" i="47"/>
  <c r="I15" i="47"/>
  <c r="I12" i="47"/>
  <c r="H12" i="47"/>
  <c r="I11" i="47"/>
  <c r="H11" i="47"/>
  <c r="I10" i="47"/>
  <c r="H10" i="47"/>
  <c r="I9" i="47"/>
  <c r="H9" i="47"/>
  <c r="I41" i="46"/>
  <c r="I39" i="46"/>
  <c r="I36" i="46"/>
  <c r="I44" i="46" s="1"/>
  <c r="H36" i="46"/>
  <c r="H44" i="46" s="1"/>
  <c r="I25" i="46"/>
  <c r="H25" i="46"/>
  <c r="I24" i="46"/>
  <c r="H24" i="46"/>
  <c r="D24" i="46"/>
  <c r="I23" i="46"/>
  <c r="H23" i="46"/>
  <c r="I22" i="46"/>
  <c r="H22" i="46"/>
  <c r="D22" i="46"/>
  <c r="I21" i="46"/>
  <c r="H21" i="46"/>
  <c r="D20" i="46"/>
  <c r="I20" i="46" s="1"/>
  <c r="I19" i="46"/>
  <c r="H19" i="46"/>
  <c r="D18" i="46"/>
  <c r="I18" i="46" s="1"/>
  <c r="I15" i="46"/>
  <c r="I12" i="46"/>
  <c r="H12" i="46"/>
  <c r="I11" i="46"/>
  <c r="H11" i="46"/>
  <c r="I10" i="46"/>
  <c r="H10" i="46"/>
  <c r="D10" i="46"/>
  <c r="H9" i="46"/>
  <c r="H13" i="46" s="1"/>
  <c r="D9" i="46"/>
  <c r="I9" i="46" s="1"/>
  <c r="I13" i="46" s="1"/>
  <c r="I28" i="45"/>
  <c r="D24" i="44"/>
  <c r="D24" i="45"/>
  <c r="H24" i="45" s="1"/>
  <c r="D22" i="45"/>
  <c r="D20" i="45"/>
  <c r="D18" i="45"/>
  <c r="I18" i="45" s="1"/>
  <c r="D10" i="45"/>
  <c r="I10" i="45" s="1"/>
  <c r="D9" i="45"/>
  <c r="I41" i="45"/>
  <c r="I39" i="45"/>
  <c r="I36" i="45"/>
  <c r="H36" i="45"/>
  <c r="H44" i="45" s="1"/>
  <c r="I25" i="45"/>
  <c r="H25" i="45"/>
  <c r="I24" i="45"/>
  <c r="I23" i="45"/>
  <c r="H23" i="45"/>
  <c r="I22" i="45"/>
  <c r="H22" i="45"/>
  <c r="I21" i="45"/>
  <c r="H21" i="45"/>
  <c r="I20" i="45"/>
  <c r="I19" i="45"/>
  <c r="H19" i="45"/>
  <c r="I15" i="45"/>
  <c r="I12" i="45"/>
  <c r="H12" i="45"/>
  <c r="I11" i="45"/>
  <c r="H11" i="45"/>
  <c r="H10" i="45"/>
  <c r="H9" i="45"/>
  <c r="I9" i="45"/>
  <c r="D22" i="44"/>
  <c r="D20" i="44"/>
  <c r="I20" i="44" s="1"/>
  <c r="D18" i="44"/>
  <c r="H18" i="44" s="1"/>
  <c r="D10" i="44"/>
  <c r="D9" i="44"/>
  <c r="I41" i="44"/>
  <c r="I39" i="44"/>
  <c r="I36" i="44"/>
  <c r="H36" i="44"/>
  <c r="H44" i="44" s="1"/>
  <c r="I25" i="44"/>
  <c r="H25" i="44"/>
  <c r="I24" i="44"/>
  <c r="I28" i="44" s="1"/>
  <c r="I33" i="44" s="1"/>
  <c r="H24" i="44"/>
  <c r="I23" i="44"/>
  <c r="H23" i="44"/>
  <c r="I22" i="44"/>
  <c r="H22" i="44"/>
  <c r="I21" i="44"/>
  <c r="H21" i="44"/>
  <c r="I19" i="44"/>
  <c r="H19" i="44"/>
  <c r="I15" i="44"/>
  <c r="I12" i="44"/>
  <c r="H12" i="44"/>
  <c r="I11" i="44"/>
  <c r="H11" i="44"/>
  <c r="I10" i="44"/>
  <c r="H10" i="44"/>
  <c r="I9" i="44"/>
  <c r="H9" i="44"/>
  <c r="I28" i="43"/>
  <c r="D24" i="43"/>
  <c r="D22" i="43"/>
  <c r="D20" i="43"/>
  <c r="I20" i="43" s="1"/>
  <c r="D18" i="43"/>
  <c r="D10" i="43"/>
  <c r="D9" i="43"/>
  <c r="I41" i="43"/>
  <c r="I39" i="43"/>
  <c r="I36" i="43"/>
  <c r="H36" i="43"/>
  <c r="H44" i="43" s="1"/>
  <c r="I25" i="43"/>
  <c r="H25" i="43"/>
  <c r="I24" i="43"/>
  <c r="H24" i="43"/>
  <c r="I23" i="43"/>
  <c r="H23" i="43"/>
  <c r="I22" i="43"/>
  <c r="H22" i="43"/>
  <c r="I21" i="43"/>
  <c r="H21" i="43"/>
  <c r="I19" i="43"/>
  <c r="H19" i="43"/>
  <c r="H18" i="43"/>
  <c r="I15" i="43"/>
  <c r="I12" i="43"/>
  <c r="H12" i="43"/>
  <c r="I11" i="43"/>
  <c r="H11" i="43"/>
  <c r="I10" i="43"/>
  <c r="H10" i="43"/>
  <c r="I9" i="43"/>
  <c r="H9" i="43"/>
  <c r="I28" i="42"/>
  <c r="D24" i="42"/>
  <c r="I24" i="42" s="1"/>
  <c r="D22" i="42"/>
  <c r="D20" i="42"/>
  <c r="D18" i="42"/>
  <c r="I15" i="42"/>
  <c r="D10" i="42"/>
  <c r="D9" i="42"/>
  <c r="I41" i="42"/>
  <c r="I39" i="42"/>
  <c r="I36" i="42"/>
  <c r="H36" i="42"/>
  <c r="H44" i="42" s="1"/>
  <c r="I25" i="42"/>
  <c r="H25" i="42"/>
  <c r="H24" i="42"/>
  <c r="I23" i="42"/>
  <c r="H23" i="42"/>
  <c r="I22" i="42"/>
  <c r="H22" i="42"/>
  <c r="I21" i="42"/>
  <c r="H21" i="42"/>
  <c r="I20" i="42"/>
  <c r="I19" i="42"/>
  <c r="H19" i="42"/>
  <c r="I18" i="42"/>
  <c r="I12" i="42"/>
  <c r="H12" i="42"/>
  <c r="I11" i="42"/>
  <c r="H11" i="42"/>
  <c r="I10" i="42"/>
  <c r="H10" i="42"/>
  <c r="I9" i="42"/>
  <c r="H9" i="42"/>
  <c r="H53" i="13"/>
  <c r="I41" i="13"/>
  <c r="D24" i="13"/>
  <c r="D22" i="13"/>
  <c r="D20" i="13"/>
  <c r="D18" i="13"/>
  <c r="I18" i="13" s="1"/>
  <c r="I15" i="13"/>
  <c r="D10" i="13"/>
  <c r="D9" i="13"/>
  <c r="I44" i="47" l="1"/>
  <c r="H13" i="47"/>
  <c r="I13" i="47"/>
  <c r="I33" i="47"/>
  <c r="I26" i="47"/>
  <c r="H18" i="47"/>
  <c r="H20" i="47"/>
  <c r="I28" i="46"/>
  <c r="I26" i="46"/>
  <c r="I31" i="46" s="1"/>
  <c r="I47" i="46"/>
  <c r="I33" i="46"/>
  <c r="H18" i="46"/>
  <c r="H20" i="46"/>
  <c r="I44" i="45"/>
  <c r="I13" i="45"/>
  <c r="H13" i="45"/>
  <c r="I33" i="45"/>
  <c r="I26" i="45"/>
  <c r="I31" i="45" s="1"/>
  <c r="H18" i="45"/>
  <c r="H20" i="45"/>
  <c r="I44" i="42"/>
  <c r="I44" i="43"/>
  <c r="I44" i="44"/>
  <c r="H13" i="44"/>
  <c r="I13" i="44"/>
  <c r="I18" i="44"/>
  <c r="H20" i="44"/>
  <c r="H26" i="44" s="1"/>
  <c r="H13" i="43"/>
  <c r="I13" i="43"/>
  <c r="I18" i="43"/>
  <c r="H20" i="43"/>
  <c r="H26" i="43" s="1"/>
  <c r="I13" i="42"/>
  <c r="I33" i="42"/>
  <c r="I26" i="42"/>
  <c r="I31" i="42" s="1"/>
  <c r="H13" i="42"/>
  <c r="H18" i="42"/>
  <c r="H20" i="42"/>
  <c r="H18" i="13"/>
  <c r="H19" i="13"/>
  <c r="H20" i="13"/>
  <c r="H21" i="13"/>
  <c r="H22" i="13"/>
  <c r="H23" i="13"/>
  <c r="H24" i="13"/>
  <c r="H25" i="13"/>
  <c r="I24" i="13"/>
  <c r="I19" i="13"/>
  <c r="I20" i="13"/>
  <c r="I21" i="13"/>
  <c r="I22" i="13"/>
  <c r="I23" i="13"/>
  <c r="I25" i="13"/>
  <c r="I39" i="13"/>
  <c r="I36" i="13"/>
  <c r="I10" i="13"/>
  <c r="I11" i="13"/>
  <c r="I12" i="13"/>
  <c r="I9" i="13"/>
  <c r="H10" i="13"/>
  <c r="H11" i="13"/>
  <c r="H12" i="13"/>
  <c r="H9" i="13"/>
  <c r="H36" i="13"/>
  <c r="H26" i="47" l="1"/>
  <c r="H31" i="47" s="1"/>
  <c r="I47" i="47"/>
  <c r="H47" i="47"/>
  <c r="I31" i="47"/>
  <c r="H53" i="47"/>
  <c r="H49" i="47"/>
  <c r="H26" i="46"/>
  <c r="H53" i="46"/>
  <c r="H49" i="46"/>
  <c r="H26" i="45"/>
  <c r="H47" i="45" s="1"/>
  <c r="H53" i="45"/>
  <c r="H49" i="45"/>
  <c r="I47" i="45"/>
  <c r="H31" i="44"/>
  <c r="H47" i="44"/>
  <c r="I26" i="44"/>
  <c r="H31" i="43"/>
  <c r="H47" i="43"/>
  <c r="I26" i="43"/>
  <c r="I33" i="43"/>
  <c r="H53" i="42"/>
  <c r="H49" i="42"/>
  <c r="I47" i="42"/>
  <c r="H26" i="42"/>
  <c r="H47" i="42" s="1"/>
  <c r="I28" i="13"/>
  <c r="I33" i="13" s="1"/>
  <c r="I26" i="13"/>
  <c r="H26" i="13"/>
  <c r="H44" i="13"/>
  <c r="I13" i="13"/>
  <c r="H13" i="13"/>
  <c r="H31" i="13" s="1"/>
  <c r="I44" i="13"/>
  <c r="H31" i="46" l="1"/>
  <c r="H47" i="46"/>
  <c r="H31" i="45"/>
  <c r="H53" i="44"/>
  <c r="H49" i="44"/>
  <c r="I47" i="44"/>
  <c r="I31" i="44"/>
  <c r="H53" i="43"/>
  <c r="H49" i="43"/>
  <c r="I47" i="43"/>
  <c r="I31" i="43"/>
  <c r="H31" i="42"/>
  <c r="H49" i="13"/>
  <c r="H47" i="13"/>
  <c r="I31" i="13"/>
  <c r="I47" i="13"/>
</calcChain>
</file>

<file path=xl/sharedStrings.xml><?xml version="1.0" encoding="utf-8"?>
<sst xmlns="http://schemas.openxmlformats.org/spreadsheetml/2006/main" count="546" uniqueCount="102">
  <si>
    <t>RESTAURATION</t>
  </si>
  <si>
    <t>UO 1</t>
  </si>
  <si>
    <t>UO 2</t>
  </si>
  <si>
    <t>UO 3</t>
  </si>
  <si>
    <t>UO 4</t>
  </si>
  <si>
    <t>UO 5</t>
  </si>
  <si>
    <t>UO 6</t>
  </si>
  <si>
    <t>UO 7</t>
  </si>
  <si>
    <t>UO 8</t>
  </si>
  <si>
    <t>UO 9</t>
  </si>
  <si>
    <t>UO 10</t>
  </si>
  <si>
    <t>UO 11</t>
  </si>
  <si>
    <t>UO 12</t>
  </si>
  <si>
    <t>UO 13</t>
  </si>
  <si>
    <t>UO 14</t>
  </si>
  <si>
    <t>Hébergement d'un volontaire supplémentaire pour une nuitée</t>
  </si>
  <si>
    <t>Quantités</t>
  </si>
  <si>
    <t>Prix global 
(en euros HT)</t>
  </si>
  <si>
    <t>Prix global
(en euros TTC)</t>
  </si>
  <si>
    <t>Prix global
(en euros HT)</t>
  </si>
  <si>
    <t>Taux de TVA applicable</t>
  </si>
  <si>
    <t>Taxe de séjour hébergement d'un volontaire supplémentaire pour une nuitée</t>
  </si>
  <si>
    <t>TOTAL HEBERGEMENT</t>
  </si>
  <si>
    <t xml:space="preserve"> déjeuner supplémentaire pour volontaire</t>
  </si>
  <si>
    <t>petit-déjeuner supplémentaire pour volontaire</t>
  </si>
  <si>
    <t>gouter supplémentaire pour volontaire</t>
  </si>
  <si>
    <t>dîner supplémentaire pour volontaire</t>
  </si>
  <si>
    <t>TOTAL RESTAURATION</t>
  </si>
  <si>
    <t>TOTAL HEBERGEMENT + RESTAURATION</t>
  </si>
  <si>
    <t>Montant global HT</t>
  </si>
  <si>
    <t>Montant global TTC</t>
  </si>
  <si>
    <t>TOTAL ENCADREMENT + ACTIVITES</t>
  </si>
  <si>
    <t xml:space="preserve">TOTAL GENERAL </t>
  </si>
  <si>
    <t>Coût TTC global par jeune pour le séjour</t>
  </si>
  <si>
    <t>UO1 à 4</t>
  </si>
  <si>
    <t>UO5 à 12</t>
  </si>
  <si>
    <t>Coût de l'hébergement par jeune TTC par séjour</t>
  </si>
  <si>
    <t>Coût de la restauration par jeune TTC par séjour</t>
  </si>
  <si>
    <t>Prix  par jeune pour le séjour
(en euros TTC)</t>
  </si>
  <si>
    <t>Prix par jeune pour le séjour
(en euros HT)</t>
  </si>
  <si>
    <t>Prix  unitaire par nuitée
(en euros HT)</t>
  </si>
  <si>
    <t>Prix  unitaire par nuitée
(en euros TTC)</t>
  </si>
  <si>
    <t>Prix unitaire par repas
(en euros HT)</t>
  </si>
  <si>
    <t>Prix  unitaire par repas
(en euros TTC)</t>
  </si>
  <si>
    <t>Coût TTC de l'encadrement, des activités et animations par jeune et par séjour</t>
  </si>
  <si>
    <t xml:space="preserve">HEBERGEMENT 
</t>
  </si>
  <si>
    <t>Annexe 1 au RC: Scénario de commande</t>
  </si>
  <si>
    <r>
      <rPr>
        <b/>
        <sz val="10"/>
        <rFont val="Arial"/>
        <family val="2"/>
      </rPr>
      <t xml:space="preserve">11 </t>
    </r>
    <r>
      <rPr>
        <sz val="10"/>
        <rFont val="Arial"/>
        <family val="2"/>
      </rPr>
      <t xml:space="preserve">petit-déjeuners pour </t>
    </r>
    <r>
      <rPr>
        <b/>
        <sz val="10"/>
        <rFont val="Arial"/>
        <family val="2"/>
      </rPr>
      <t>162</t>
    </r>
    <r>
      <rPr>
        <sz val="10"/>
        <rFont val="Arial"/>
        <family val="2"/>
      </rPr>
      <t xml:space="preserve"> volontaires
</t>
    </r>
  </si>
  <si>
    <r>
      <rPr>
        <b/>
        <sz val="10"/>
        <rFont val="Arial"/>
        <family val="2"/>
      </rPr>
      <t xml:space="preserve">11 </t>
    </r>
    <r>
      <rPr>
        <sz val="10"/>
        <rFont val="Arial"/>
        <family val="2"/>
      </rPr>
      <t xml:space="preserve">déjeuners pour </t>
    </r>
    <r>
      <rPr>
        <b/>
        <sz val="10"/>
        <rFont val="Arial"/>
        <family val="2"/>
      </rPr>
      <t xml:space="preserve">162 </t>
    </r>
    <r>
      <rPr>
        <sz val="10"/>
        <rFont val="Arial"/>
        <family val="2"/>
      </rPr>
      <t xml:space="preserve">volontaires
</t>
    </r>
  </si>
  <si>
    <r>
      <rPr>
        <b/>
        <sz val="10"/>
        <rFont val="Arial"/>
        <family val="2"/>
      </rPr>
      <t xml:space="preserve">11 </t>
    </r>
    <r>
      <rPr>
        <sz val="10"/>
        <rFont val="Arial"/>
        <family val="2"/>
      </rPr>
      <t xml:space="preserve">goûters pour </t>
    </r>
    <r>
      <rPr>
        <b/>
        <sz val="10"/>
        <rFont val="Arial"/>
        <family val="2"/>
      </rPr>
      <t xml:space="preserve">162 </t>
    </r>
    <r>
      <rPr>
        <sz val="10"/>
        <rFont val="Arial"/>
        <family val="2"/>
      </rPr>
      <t>volontaires</t>
    </r>
  </si>
  <si>
    <r>
      <rPr>
        <b/>
        <sz val="10"/>
        <rFont val="Arial"/>
        <family val="2"/>
      </rPr>
      <t xml:space="preserve">11 </t>
    </r>
    <r>
      <rPr>
        <sz val="10"/>
        <rFont val="Arial"/>
        <family val="2"/>
      </rPr>
      <t xml:space="preserve">dîners pour </t>
    </r>
    <r>
      <rPr>
        <b/>
        <sz val="10"/>
        <rFont val="Arial"/>
        <family val="2"/>
      </rPr>
      <t xml:space="preserve">162 </t>
    </r>
    <r>
      <rPr>
        <sz val="10"/>
        <rFont val="Arial"/>
        <family val="2"/>
      </rPr>
      <t>volontaires</t>
    </r>
  </si>
  <si>
    <t>Toutes les activités  en lien avec l'exécution du programme educatif et pédagogique incluant, la formation au PSC1, les sorties, les droits d'entrée, les frais de transports pour se rendre sur les différents lieux d'activités (cf. CCP article 4.2)</t>
  </si>
  <si>
    <r>
      <rPr>
        <b/>
        <sz val="10"/>
        <rFont val="Arial"/>
        <family val="2"/>
      </rPr>
      <t>Prestations d'encadrement des volontaires pendant le séjour par une équipe d'encadrants conformément aux seuils mentionnés dans le CCP  incluant :</t>
    </r>
    <r>
      <rPr>
        <sz val="10"/>
        <rFont val="Arial"/>
        <family val="2"/>
      </rPr>
      <t xml:space="preserve"> 
 * le recrutement, la formation et la rémunération du chef de centre et des encadrants pendant la période de préparation et toute la durée du séjour ; 
* l'hébergement et la restauration de toute l'équipe encadrante et des intervenants extérieurs le cas échéant ; 
*  l'accompagnement des volontaires (convoyage) par les encadrants du point de rassemblement au lieu du séjour et inversement avec  la prise en charge des frais afférents (cf. CCP article 7.6)</t>
    </r>
    <r>
      <rPr>
        <b/>
        <sz val="10"/>
        <color rgb="FFFF0000"/>
        <rFont val="Arial"/>
        <family val="2"/>
      </rPr>
      <t xml:space="preserve">
</t>
    </r>
    <r>
      <rPr>
        <sz val="10"/>
        <rFont val="Arial"/>
        <family val="2"/>
      </rPr>
      <t>* l'exécution du programme éducatif et pédagogique fondé sur le tronc commun (3 thématiques transversales et quatre modules nationaux) et les 4 colorations listées au CCP (cf. article 7.3.4.3)  incluant : la logistique, la coordination pédagogique 
* tout le matériel nécessaire à l'exécution du séjour et du projet éducatif.</t>
    </r>
  </si>
  <si>
    <r>
      <rPr>
        <b/>
        <u/>
        <sz val="10"/>
        <rFont val="Arial"/>
        <family val="2"/>
      </rPr>
      <t xml:space="preserve">Objet </t>
    </r>
    <r>
      <rPr>
        <b/>
        <sz val="10"/>
        <rFont val="Arial"/>
        <family val="2"/>
      </rPr>
      <t xml:space="preserve">: Hébergement en pension complète, activités et encadrement des volontaires en séjour de cohésion du SNU pour les sessions « classes et lycées engagés (CLE) » du premier semestre 2025 de la région académique de Provence-Alpes-Côte d’azur (PACA).
</t>
    </r>
    <r>
      <rPr>
        <sz val="10"/>
        <rFont val="Arial"/>
        <family val="2"/>
      </rPr>
      <t xml:space="preserve">
</t>
    </r>
    <r>
      <rPr>
        <b/>
        <sz val="10"/>
        <rFont val="Arial"/>
        <family val="2"/>
      </rPr>
      <t xml:space="preserve">Lot 1 : session du 3 au 14 mars 2025 pour le département 04 (Alpes-de-Haute-Provence) 
</t>
    </r>
  </si>
  <si>
    <r>
      <t xml:space="preserve">Le centre devra permettre d'accueillir au maximum 162 volontaires et 23 encadrants. 
1er repas servi : déjeûner et dernier repas servi: le petit déjeuner 
En cas d'exonération de TVA un justificatif d'exonération sera joint au BPU
</t>
    </r>
    <r>
      <rPr>
        <b/>
        <sz val="10"/>
        <color rgb="FFFF0000"/>
        <rFont val="Arial"/>
        <family val="2"/>
      </rPr>
      <t>RAPPEL  : budget  maximum alloué de 1517,50€ TTC par volontaire pour le séjour</t>
    </r>
  </si>
  <si>
    <t>Coût TTC de l'hébergement et de la restauration par jeune et par séjour (rappel du CCP : maximum 612€ TTC)</t>
  </si>
  <si>
    <t>ENCADREMENT ET ACCOMPAGNEMENT DES VOLONTAIRES
(rappel du CCP montant maximum de 589€ TTC par volontaire)</t>
  </si>
  <si>
    <t>ACTIVITES ET ANIMATIONS (rappel du CCP minimum de 258,50€ TTC et maximum de 316,50€ TTC par volontaire)</t>
  </si>
  <si>
    <t>Rappel du CCP coût socle maximum de 928,50€TTC par volontaire comprenant les prestations d'hébergement + restauration+ activités :</t>
  </si>
  <si>
    <t>Objet : Hébergement en pension complète, activités et encadrement des volontaires en séjour de cohésion du SNU pour les sessions « classes et lycées engagés (CLE) » du premier semestre 2025 de la région académique de Provence-Alpes-Côte d’azur (PACA).
Lot 2 : session du 17 au 28 mars 2025 pour le département 83 (Var)</t>
  </si>
  <si>
    <r>
      <t xml:space="preserve">Le centre devra permettre d'accueillir au maximum 152 volontaires et 20 encadrants. 
1er repas servi : déjeûner et dernier repas servi: le petit déjeuner 
En cas d'exonération de TVA un justificatif d'exonération sera joint au BPU
</t>
    </r>
    <r>
      <rPr>
        <b/>
        <sz val="10"/>
        <color rgb="FFFF0000"/>
        <rFont val="Arial"/>
        <family val="2"/>
      </rPr>
      <t>RAPPEL  : budget  maximum alloué de 1517,50€ TTC par volontaire pour le séjour</t>
    </r>
  </si>
  <si>
    <r>
      <t xml:space="preserve">Hébergement de </t>
    </r>
    <r>
      <rPr>
        <b/>
        <sz val="10"/>
        <rFont val="Arial"/>
        <family val="2"/>
      </rPr>
      <t>152</t>
    </r>
    <r>
      <rPr>
        <sz val="10"/>
        <rFont val="Arial"/>
        <family val="2"/>
      </rPr>
      <t xml:space="preserve"> volontaires: (</t>
    </r>
    <r>
      <rPr>
        <b/>
        <sz val="10"/>
        <rFont val="Arial"/>
        <family val="2"/>
      </rPr>
      <t xml:space="preserve">11 </t>
    </r>
    <r>
      <rPr>
        <sz val="10"/>
        <rFont val="Arial"/>
        <family val="2"/>
      </rPr>
      <t>nuitées)</t>
    </r>
  </si>
  <si>
    <r>
      <t xml:space="preserve">Hébergement de </t>
    </r>
    <r>
      <rPr>
        <b/>
        <sz val="10"/>
        <rFont val="Arial"/>
        <family val="2"/>
      </rPr>
      <t>162</t>
    </r>
    <r>
      <rPr>
        <sz val="10"/>
        <rFont val="Arial"/>
        <family val="2"/>
      </rPr>
      <t xml:space="preserve"> volontaires: (</t>
    </r>
    <r>
      <rPr>
        <b/>
        <sz val="10"/>
        <rFont val="Arial"/>
        <family val="2"/>
      </rPr>
      <t xml:space="preserve">11 </t>
    </r>
    <r>
      <rPr>
        <sz val="10"/>
        <rFont val="Arial"/>
        <family val="2"/>
      </rPr>
      <t>nuitées)</t>
    </r>
  </si>
  <si>
    <r>
      <t xml:space="preserve">Taxe de séjour hébergement de </t>
    </r>
    <r>
      <rPr>
        <b/>
        <sz val="10"/>
        <rFont val="Arial"/>
        <family val="2"/>
      </rPr>
      <t xml:space="preserve">162 </t>
    </r>
    <r>
      <rPr>
        <sz val="10"/>
        <rFont val="Arial"/>
        <family val="2"/>
      </rPr>
      <t xml:space="preserve">volontaires ( </t>
    </r>
    <r>
      <rPr>
        <b/>
        <sz val="10"/>
        <rFont val="Arial"/>
        <family val="2"/>
      </rPr>
      <t>11</t>
    </r>
    <r>
      <rPr>
        <sz val="10"/>
        <rFont val="Arial"/>
        <family val="2"/>
      </rPr>
      <t xml:space="preserve"> nuitées)</t>
    </r>
  </si>
  <si>
    <r>
      <t xml:space="preserve">Taxe de séjour hébergement de </t>
    </r>
    <r>
      <rPr>
        <b/>
        <sz val="10"/>
        <rFont val="Arial"/>
        <family val="2"/>
      </rPr>
      <t xml:space="preserve">152 </t>
    </r>
    <r>
      <rPr>
        <sz val="10"/>
        <rFont val="Arial"/>
        <family val="2"/>
      </rPr>
      <t xml:space="preserve">volontaires : </t>
    </r>
    <r>
      <rPr>
        <b/>
        <sz val="10"/>
        <rFont val="Arial"/>
        <family val="2"/>
      </rPr>
      <t>11</t>
    </r>
    <r>
      <rPr>
        <sz val="10"/>
        <rFont val="Arial"/>
        <family val="2"/>
      </rPr>
      <t xml:space="preserve"> nuitées</t>
    </r>
  </si>
  <si>
    <r>
      <rPr>
        <b/>
        <sz val="10"/>
        <rFont val="Arial"/>
        <family val="2"/>
      </rPr>
      <t xml:space="preserve">11 </t>
    </r>
    <r>
      <rPr>
        <sz val="10"/>
        <rFont val="Arial"/>
        <family val="2"/>
      </rPr>
      <t xml:space="preserve">petit-déjeuners pour </t>
    </r>
    <r>
      <rPr>
        <b/>
        <sz val="10"/>
        <rFont val="Arial"/>
        <family val="2"/>
      </rPr>
      <t>152</t>
    </r>
    <r>
      <rPr>
        <sz val="10"/>
        <rFont val="Arial"/>
        <family val="2"/>
      </rPr>
      <t xml:space="preserve"> volontaires
</t>
    </r>
  </si>
  <si>
    <r>
      <rPr>
        <b/>
        <sz val="10"/>
        <rFont val="Arial"/>
        <family val="2"/>
      </rPr>
      <t xml:space="preserve">11 </t>
    </r>
    <r>
      <rPr>
        <sz val="10"/>
        <rFont val="Arial"/>
        <family val="2"/>
      </rPr>
      <t xml:space="preserve">déjeuners pour </t>
    </r>
    <r>
      <rPr>
        <b/>
        <sz val="10"/>
        <rFont val="Arial"/>
        <family val="2"/>
      </rPr>
      <t xml:space="preserve">152 </t>
    </r>
    <r>
      <rPr>
        <sz val="10"/>
        <rFont val="Arial"/>
        <family val="2"/>
      </rPr>
      <t xml:space="preserve">volontaires
</t>
    </r>
  </si>
  <si>
    <r>
      <rPr>
        <b/>
        <sz val="10"/>
        <rFont val="Arial"/>
        <family val="2"/>
      </rPr>
      <t xml:space="preserve">11 </t>
    </r>
    <r>
      <rPr>
        <sz val="10"/>
        <rFont val="Arial"/>
        <family val="2"/>
      </rPr>
      <t xml:space="preserve">goûters pour </t>
    </r>
    <r>
      <rPr>
        <b/>
        <sz val="10"/>
        <rFont val="Arial"/>
        <family val="2"/>
      </rPr>
      <t xml:space="preserve">152 </t>
    </r>
    <r>
      <rPr>
        <sz val="10"/>
        <rFont val="Arial"/>
        <family val="2"/>
      </rPr>
      <t>volontaires</t>
    </r>
  </si>
  <si>
    <r>
      <rPr>
        <b/>
        <sz val="10"/>
        <rFont val="Arial"/>
        <family val="2"/>
      </rPr>
      <t xml:space="preserve">11 </t>
    </r>
    <r>
      <rPr>
        <sz val="10"/>
        <rFont val="Arial"/>
        <family val="2"/>
      </rPr>
      <t xml:space="preserve">dîners pour </t>
    </r>
    <r>
      <rPr>
        <b/>
        <sz val="10"/>
        <rFont val="Arial"/>
        <family val="2"/>
      </rPr>
      <t xml:space="preserve">152 </t>
    </r>
    <r>
      <rPr>
        <sz val="10"/>
        <rFont val="Arial"/>
        <family val="2"/>
      </rPr>
      <t>volontaires</t>
    </r>
  </si>
  <si>
    <t>Objet : Hébergement en pension complète, activités et encadrement des volontaires en séjour de cohésion du SNU pour les sessions « classes et lycées engagés (CLE) » du premier semestre 2025 de la région académique de Provence-Alpes-Côte d’azur (PACA).
Lot 3 : session du 12 au 23 mai 2025 pour le département 06 (Alpes Maritimes)</t>
  </si>
  <si>
    <r>
      <t xml:space="preserve">Le centre devra permettre d'accueillir au maximum 130 volontaires et 18 encadrants. 
1er repas servi : déjeûner et dernier repas servi: le petit déjeuner 
En cas d'exonération de TVA un justificatif d'exonération sera joint au BPU
</t>
    </r>
    <r>
      <rPr>
        <b/>
        <sz val="10"/>
        <color rgb="FFFF0000"/>
        <rFont val="Arial"/>
        <family val="2"/>
      </rPr>
      <t>RAPPEL  : budget  maximum alloué de 1517,50€ TTC par volontaire pour le séjour</t>
    </r>
  </si>
  <si>
    <r>
      <t xml:space="preserve">Hébergement de </t>
    </r>
    <r>
      <rPr>
        <b/>
        <sz val="10"/>
        <rFont val="Arial"/>
        <family val="2"/>
      </rPr>
      <t>130</t>
    </r>
    <r>
      <rPr>
        <sz val="10"/>
        <rFont val="Arial"/>
        <family val="2"/>
      </rPr>
      <t xml:space="preserve"> volontaires: (</t>
    </r>
    <r>
      <rPr>
        <b/>
        <sz val="10"/>
        <rFont val="Arial"/>
        <family val="2"/>
      </rPr>
      <t xml:space="preserve">11 </t>
    </r>
    <r>
      <rPr>
        <sz val="10"/>
        <rFont val="Arial"/>
        <family val="2"/>
      </rPr>
      <t>nuitées)</t>
    </r>
  </si>
  <si>
    <r>
      <t xml:space="preserve">Taxe de séjour hébergement de </t>
    </r>
    <r>
      <rPr>
        <b/>
        <sz val="10"/>
        <rFont val="Arial"/>
        <family val="2"/>
      </rPr>
      <t xml:space="preserve">130 </t>
    </r>
    <r>
      <rPr>
        <sz val="10"/>
        <rFont val="Arial"/>
        <family val="2"/>
      </rPr>
      <t xml:space="preserve">volontaires : </t>
    </r>
    <r>
      <rPr>
        <b/>
        <sz val="10"/>
        <rFont val="Arial"/>
        <family val="2"/>
      </rPr>
      <t>11</t>
    </r>
    <r>
      <rPr>
        <sz val="10"/>
        <rFont val="Arial"/>
        <family val="2"/>
      </rPr>
      <t xml:space="preserve"> nuitées</t>
    </r>
  </si>
  <si>
    <r>
      <rPr>
        <b/>
        <sz val="10"/>
        <rFont val="Arial"/>
        <family val="2"/>
      </rPr>
      <t xml:space="preserve">11 </t>
    </r>
    <r>
      <rPr>
        <sz val="10"/>
        <rFont val="Arial"/>
        <family val="2"/>
      </rPr>
      <t xml:space="preserve">petit-déjeuners pour </t>
    </r>
    <r>
      <rPr>
        <b/>
        <sz val="10"/>
        <rFont val="Arial"/>
        <family val="2"/>
      </rPr>
      <t>130</t>
    </r>
    <r>
      <rPr>
        <sz val="10"/>
        <rFont val="Arial"/>
        <family val="2"/>
      </rPr>
      <t xml:space="preserve"> volontaires
</t>
    </r>
  </si>
  <si>
    <r>
      <rPr>
        <b/>
        <sz val="10"/>
        <rFont val="Arial"/>
        <family val="2"/>
      </rPr>
      <t xml:space="preserve">11 </t>
    </r>
    <r>
      <rPr>
        <sz val="10"/>
        <rFont val="Arial"/>
        <family val="2"/>
      </rPr>
      <t xml:space="preserve">déjeuners pour </t>
    </r>
    <r>
      <rPr>
        <b/>
        <sz val="10"/>
        <rFont val="Arial"/>
        <family val="2"/>
      </rPr>
      <t xml:space="preserve">130 </t>
    </r>
    <r>
      <rPr>
        <sz val="10"/>
        <rFont val="Arial"/>
        <family val="2"/>
      </rPr>
      <t xml:space="preserve">volontaires
</t>
    </r>
  </si>
  <si>
    <r>
      <rPr>
        <b/>
        <sz val="10"/>
        <rFont val="Arial"/>
        <family val="2"/>
      </rPr>
      <t xml:space="preserve">11 </t>
    </r>
    <r>
      <rPr>
        <sz val="10"/>
        <rFont val="Arial"/>
        <family val="2"/>
      </rPr>
      <t xml:space="preserve">goûters pour </t>
    </r>
    <r>
      <rPr>
        <b/>
        <sz val="10"/>
        <rFont val="Arial"/>
        <family val="2"/>
      </rPr>
      <t xml:space="preserve">130 </t>
    </r>
    <r>
      <rPr>
        <sz val="10"/>
        <rFont val="Arial"/>
        <family val="2"/>
      </rPr>
      <t>volontaires</t>
    </r>
  </si>
  <si>
    <r>
      <rPr>
        <b/>
        <sz val="10"/>
        <rFont val="Arial"/>
        <family val="2"/>
      </rPr>
      <t xml:space="preserve">11 </t>
    </r>
    <r>
      <rPr>
        <sz val="10"/>
        <rFont val="Arial"/>
        <family val="2"/>
      </rPr>
      <t xml:space="preserve">dîners pour </t>
    </r>
    <r>
      <rPr>
        <b/>
        <sz val="10"/>
        <rFont val="Arial"/>
        <family val="2"/>
      </rPr>
      <t xml:space="preserve">130 </t>
    </r>
    <r>
      <rPr>
        <sz val="10"/>
        <rFont val="Arial"/>
        <family val="2"/>
      </rPr>
      <t>volontaires</t>
    </r>
  </si>
  <si>
    <t>Objet : Hébergement en pension complète, activités et encadrement des volontaires en séjour de cohésion du SNU pour les sessions « classes et lycées engagés (CLE) » du premier semestre 2025 de la région académique de Provence-Alpes-Côte d’azur (PACA).
Lot 4 : session du 12 au 23 mai 2025 pour le département 13 (Bouches du Rhône)</t>
  </si>
  <si>
    <r>
      <t xml:space="preserve">Le centre devra permettre d'accueillir au maximum 124 volontaires et 17 encadrants. 
1er repas servi : déjeûner et dernier repas servi: le petit déjeuner 
En cas d'exonération de TVA un justificatif d'exonération sera joint au BPU
</t>
    </r>
    <r>
      <rPr>
        <b/>
        <sz val="10"/>
        <color rgb="FFFF0000"/>
        <rFont val="Arial"/>
        <family val="2"/>
      </rPr>
      <t>RAPPEL  : budget  maximum alloué de 1517,50€ TTC par volontaire pour le séjour</t>
    </r>
  </si>
  <si>
    <r>
      <t xml:space="preserve">Hébergement de </t>
    </r>
    <r>
      <rPr>
        <b/>
        <sz val="10"/>
        <rFont val="Arial"/>
        <family val="2"/>
      </rPr>
      <t>124</t>
    </r>
    <r>
      <rPr>
        <sz val="10"/>
        <rFont val="Arial"/>
        <family val="2"/>
      </rPr>
      <t xml:space="preserve"> volontaires: (</t>
    </r>
    <r>
      <rPr>
        <b/>
        <sz val="10"/>
        <rFont val="Arial"/>
        <family val="2"/>
      </rPr>
      <t xml:space="preserve">11 </t>
    </r>
    <r>
      <rPr>
        <sz val="10"/>
        <rFont val="Arial"/>
        <family val="2"/>
      </rPr>
      <t>nuitées)</t>
    </r>
  </si>
  <si>
    <r>
      <t xml:space="preserve">Taxe de séjour hébergement de </t>
    </r>
    <r>
      <rPr>
        <b/>
        <sz val="10"/>
        <rFont val="Arial"/>
        <family val="2"/>
      </rPr>
      <t xml:space="preserve">124 </t>
    </r>
    <r>
      <rPr>
        <sz val="10"/>
        <rFont val="Arial"/>
        <family val="2"/>
      </rPr>
      <t xml:space="preserve">volontaires : </t>
    </r>
    <r>
      <rPr>
        <b/>
        <sz val="10"/>
        <rFont val="Arial"/>
        <family val="2"/>
      </rPr>
      <t>11</t>
    </r>
    <r>
      <rPr>
        <sz val="10"/>
        <rFont val="Arial"/>
        <family val="2"/>
      </rPr>
      <t xml:space="preserve"> nuitées</t>
    </r>
  </si>
  <si>
    <r>
      <rPr>
        <b/>
        <sz val="10"/>
        <rFont val="Arial"/>
        <family val="2"/>
      </rPr>
      <t xml:space="preserve">11 </t>
    </r>
    <r>
      <rPr>
        <sz val="10"/>
        <rFont val="Arial"/>
        <family val="2"/>
      </rPr>
      <t xml:space="preserve">petit-déjeuners pour </t>
    </r>
    <r>
      <rPr>
        <b/>
        <sz val="10"/>
        <rFont val="Arial"/>
        <family val="2"/>
      </rPr>
      <t>124</t>
    </r>
    <r>
      <rPr>
        <sz val="10"/>
        <rFont val="Arial"/>
        <family val="2"/>
      </rPr>
      <t xml:space="preserve"> volontaires
</t>
    </r>
  </si>
  <si>
    <r>
      <rPr>
        <b/>
        <sz val="10"/>
        <rFont val="Arial"/>
        <family val="2"/>
      </rPr>
      <t xml:space="preserve">11 </t>
    </r>
    <r>
      <rPr>
        <sz val="10"/>
        <rFont val="Arial"/>
        <family val="2"/>
      </rPr>
      <t xml:space="preserve">déjeuners pour </t>
    </r>
    <r>
      <rPr>
        <b/>
        <sz val="10"/>
        <rFont val="Arial"/>
        <family val="2"/>
      </rPr>
      <t xml:space="preserve">124 </t>
    </r>
    <r>
      <rPr>
        <sz val="10"/>
        <rFont val="Arial"/>
        <family val="2"/>
      </rPr>
      <t xml:space="preserve">volontaires
</t>
    </r>
  </si>
  <si>
    <r>
      <rPr>
        <b/>
        <sz val="10"/>
        <rFont val="Arial"/>
        <family val="2"/>
      </rPr>
      <t xml:space="preserve">11 </t>
    </r>
    <r>
      <rPr>
        <sz val="10"/>
        <rFont val="Arial"/>
        <family val="2"/>
      </rPr>
      <t xml:space="preserve">goûters pour </t>
    </r>
    <r>
      <rPr>
        <b/>
        <sz val="10"/>
        <rFont val="Arial"/>
        <family val="2"/>
      </rPr>
      <t xml:space="preserve">124 </t>
    </r>
    <r>
      <rPr>
        <sz val="10"/>
        <rFont val="Arial"/>
        <family val="2"/>
      </rPr>
      <t>volontaires</t>
    </r>
  </si>
  <si>
    <r>
      <rPr>
        <b/>
        <sz val="10"/>
        <rFont val="Arial"/>
        <family val="2"/>
      </rPr>
      <t xml:space="preserve">11 </t>
    </r>
    <r>
      <rPr>
        <sz val="10"/>
        <rFont val="Arial"/>
        <family val="2"/>
      </rPr>
      <t xml:space="preserve">dîners pour </t>
    </r>
    <r>
      <rPr>
        <b/>
        <sz val="10"/>
        <rFont val="Arial"/>
        <family val="2"/>
      </rPr>
      <t xml:space="preserve">124 </t>
    </r>
    <r>
      <rPr>
        <sz val="10"/>
        <rFont val="Arial"/>
        <family val="2"/>
      </rPr>
      <t>volontaires</t>
    </r>
  </si>
  <si>
    <t>Objet : Hébergement en pension complète, activités et encadrement des volontaires en séjour de cohésion du SNU pour les sessions « classes et lycées engagés (CLE) » du premier semestre 2025 de la région académique de Provence-Alpes-Côte d’azur (PACA).
Lot 5 : session du 12 au 23 mai 2025 pour le département 83 (Var)</t>
  </si>
  <si>
    <r>
      <t xml:space="preserve">Le centre devra permettre d'accueillir au maximum 134 volontaires et 18 encadrants. 
1er repas servi : déjeûner et dernier repas servi: le petit déjeuner 
En cas d'exonération de TVA un justificatif d'exonération sera joint au BPU
</t>
    </r>
    <r>
      <rPr>
        <b/>
        <sz val="10"/>
        <color rgb="FFFF0000"/>
        <rFont val="Arial"/>
        <family val="2"/>
      </rPr>
      <t>RAPPEL  : budget  maximum alloué de 1517,50€ TTC par volontaire pour le séjour</t>
    </r>
  </si>
  <si>
    <r>
      <t xml:space="preserve">Hébergement de </t>
    </r>
    <r>
      <rPr>
        <b/>
        <sz val="10"/>
        <rFont val="Arial"/>
        <family val="2"/>
      </rPr>
      <t>134</t>
    </r>
    <r>
      <rPr>
        <sz val="10"/>
        <rFont val="Arial"/>
        <family val="2"/>
      </rPr>
      <t xml:space="preserve"> volontaires: (</t>
    </r>
    <r>
      <rPr>
        <b/>
        <sz val="10"/>
        <rFont val="Arial"/>
        <family val="2"/>
      </rPr>
      <t xml:space="preserve">11 </t>
    </r>
    <r>
      <rPr>
        <sz val="10"/>
        <rFont val="Arial"/>
        <family val="2"/>
      </rPr>
      <t>nuitées)</t>
    </r>
  </si>
  <si>
    <r>
      <t xml:space="preserve">Taxe de séjour hébergement de </t>
    </r>
    <r>
      <rPr>
        <b/>
        <sz val="10"/>
        <rFont val="Arial"/>
        <family val="2"/>
      </rPr>
      <t xml:space="preserve">134 </t>
    </r>
    <r>
      <rPr>
        <sz val="10"/>
        <rFont val="Arial"/>
        <family val="2"/>
      </rPr>
      <t xml:space="preserve">volontaires : </t>
    </r>
    <r>
      <rPr>
        <b/>
        <sz val="10"/>
        <rFont val="Arial"/>
        <family val="2"/>
      </rPr>
      <t>11</t>
    </r>
    <r>
      <rPr>
        <sz val="10"/>
        <rFont val="Arial"/>
        <family val="2"/>
      </rPr>
      <t xml:space="preserve"> nuitées</t>
    </r>
  </si>
  <si>
    <r>
      <rPr>
        <b/>
        <sz val="10"/>
        <rFont val="Arial"/>
        <family val="2"/>
      </rPr>
      <t xml:space="preserve">11 </t>
    </r>
    <r>
      <rPr>
        <sz val="10"/>
        <rFont val="Arial"/>
        <family val="2"/>
      </rPr>
      <t xml:space="preserve">petit-déjeuners pour </t>
    </r>
    <r>
      <rPr>
        <b/>
        <sz val="10"/>
        <rFont val="Arial"/>
        <family val="2"/>
      </rPr>
      <t>134</t>
    </r>
    <r>
      <rPr>
        <sz val="10"/>
        <rFont val="Arial"/>
        <family val="2"/>
      </rPr>
      <t xml:space="preserve"> volontaires
</t>
    </r>
  </si>
  <si>
    <r>
      <rPr>
        <b/>
        <sz val="10"/>
        <rFont val="Arial"/>
        <family val="2"/>
      </rPr>
      <t xml:space="preserve">11 </t>
    </r>
    <r>
      <rPr>
        <sz val="10"/>
        <rFont val="Arial"/>
        <family val="2"/>
      </rPr>
      <t xml:space="preserve">déjeuners pour </t>
    </r>
    <r>
      <rPr>
        <b/>
        <sz val="10"/>
        <rFont val="Arial"/>
        <family val="2"/>
      </rPr>
      <t xml:space="preserve">134 </t>
    </r>
    <r>
      <rPr>
        <sz val="10"/>
        <rFont val="Arial"/>
        <family val="2"/>
      </rPr>
      <t xml:space="preserve">volontaires
</t>
    </r>
  </si>
  <si>
    <r>
      <rPr>
        <b/>
        <sz val="10"/>
        <rFont val="Arial"/>
        <family val="2"/>
      </rPr>
      <t xml:space="preserve">11 </t>
    </r>
    <r>
      <rPr>
        <sz val="10"/>
        <rFont val="Arial"/>
        <family val="2"/>
      </rPr>
      <t xml:space="preserve">goûters pour </t>
    </r>
    <r>
      <rPr>
        <b/>
        <sz val="10"/>
        <rFont val="Arial"/>
        <family val="2"/>
      </rPr>
      <t xml:space="preserve">134 </t>
    </r>
    <r>
      <rPr>
        <sz val="10"/>
        <rFont val="Arial"/>
        <family val="2"/>
      </rPr>
      <t>volontaires</t>
    </r>
  </si>
  <si>
    <r>
      <rPr>
        <b/>
        <sz val="10"/>
        <rFont val="Arial"/>
        <family val="2"/>
      </rPr>
      <t xml:space="preserve">11 </t>
    </r>
    <r>
      <rPr>
        <sz val="10"/>
        <rFont val="Arial"/>
        <family val="2"/>
      </rPr>
      <t xml:space="preserve">dîners pour </t>
    </r>
    <r>
      <rPr>
        <b/>
        <sz val="10"/>
        <rFont val="Arial"/>
        <family val="2"/>
      </rPr>
      <t xml:space="preserve">134 </t>
    </r>
    <r>
      <rPr>
        <sz val="10"/>
        <rFont val="Arial"/>
        <family val="2"/>
      </rPr>
      <t>volontaires</t>
    </r>
  </si>
  <si>
    <t>Objet : Hébergement en pension complète, activités et encadrement des volontaires en séjour de cohésion du SNU pour les sessions « classes et lycées engagés (CLE) » du premier semestre 2025 de la région académique de Provence-Alpes-Côte d’azur (PACA).
Lot 6 : session du 02 au 13 juin 2025 pour le département 04 (Alpes-de-Haute-Provence)</t>
  </si>
  <si>
    <t>Objet : Hébergement en pension complète, activités et encadrement des volontaires en séjour de cohésion du SNU pour les sessions « classes et lycées engagés (CLE) » du premier semestre 2025 de la région académique de Provence-Alpes-Côte d’azur (PACA).
Lot 7 : session du 02 au 13 juin 2025 pour le département 83 (Var)</t>
  </si>
  <si>
    <r>
      <t xml:space="preserve">Le centre devra permettre d'accueillir au maximum 150 volontaires et 20 encadrants. 
1er repas servi : déjeûner et dernier repas servi: le petit déjeuner 
En cas d'exonération de TVA un justificatif d'exonération sera joint au BPU
</t>
    </r>
    <r>
      <rPr>
        <b/>
        <sz val="10"/>
        <color rgb="FFFF0000"/>
        <rFont val="Arial"/>
        <family val="2"/>
      </rPr>
      <t>RAPPEL  : budget  maximum alloué de 1517,50€ TTC par volontaire pour le séjour</t>
    </r>
  </si>
  <si>
    <r>
      <t xml:space="preserve">Hébergement de </t>
    </r>
    <r>
      <rPr>
        <b/>
        <sz val="10"/>
        <rFont val="Arial"/>
        <family val="2"/>
      </rPr>
      <t>150</t>
    </r>
    <r>
      <rPr>
        <sz val="10"/>
        <rFont val="Arial"/>
        <family val="2"/>
      </rPr>
      <t xml:space="preserve"> volontaires: (</t>
    </r>
    <r>
      <rPr>
        <b/>
        <sz val="10"/>
        <rFont val="Arial"/>
        <family val="2"/>
      </rPr>
      <t xml:space="preserve">11 </t>
    </r>
    <r>
      <rPr>
        <sz val="10"/>
        <rFont val="Arial"/>
        <family val="2"/>
      </rPr>
      <t>nuitées)</t>
    </r>
  </si>
  <si>
    <r>
      <t xml:space="preserve">Taxe de séjour hébergement de </t>
    </r>
    <r>
      <rPr>
        <b/>
        <sz val="10"/>
        <rFont val="Arial"/>
        <family val="2"/>
      </rPr>
      <t xml:space="preserve">150 </t>
    </r>
    <r>
      <rPr>
        <sz val="10"/>
        <rFont val="Arial"/>
        <family val="2"/>
      </rPr>
      <t xml:space="preserve">volontaires : </t>
    </r>
    <r>
      <rPr>
        <b/>
        <sz val="10"/>
        <rFont val="Arial"/>
        <family val="2"/>
      </rPr>
      <t>11</t>
    </r>
    <r>
      <rPr>
        <sz val="10"/>
        <rFont val="Arial"/>
        <family val="2"/>
      </rPr>
      <t xml:space="preserve"> nuitées</t>
    </r>
  </si>
  <si>
    <r>
      <rPr>
        <b/>
        <sz val="10"/>
        <rFont val="Arial"/>
        <family val="2"/>
      </rPr>
      <t xml:space="preserve">11 </t>
    </r>
    <r>
      <rPr>
        <sz val="10"/>
        <rFont val="Arial"/>
        <family val="2"/>
      </rPr>
      <t xml:space="preserve">petit-déjeuners pour </t>
    </r>
    <r>
      <rPr>
        <b/>
        <sz val="10"/>
        <rFont val="Arial"/>
        <family val="2"/>
      </rPr>
      <t>150</t>
    </r>
    <r>
      <rPr>
        <sz val="10"/>
        <rFont val="Arial"/>
        <family val="2"/>
      </rPr>
      <t xml:space="preserve"> volontaires
</t>
    </r>
  </si>
  <si>
    <r>
      <rPr>
        <b/>
        <sz val="10"/>
        <rFont val="Arial"/>
        <family val="2"/>
      </rPr>
      <t xml:space="preserve">11 </t>
    </r>
    <r>
      <rPr>
        <sz val="10"/>
        <rFont val="Arial"/>
        <family val="2"/>
      </rPr>
      <t xml:space="preserve">déjeuners pour </t>
    </r>
    <r>
      <rPr>
        <b/>
        <sz val="10"/>
        <rFont val="Arial"/>
        <family val="2"/>
      </rPr>
      <t xml:space="preserve">150 </t>
    </r>
    <r>
      <rPr>
        <sz val="10"/>
        <rFont val="Arial"/>
        <family val="2"/>
      </rPr>
      <t xml:space="preserve">volontaires
</t>
    </r>
  </si>
  <si>
    <r>
      <rPr>
        <b/>
        <sz val="10"/>
        <rFont val="Arial"/>
        <family val="2"/>
      </rPr>
      <t xml:space="preserve">11 </t>
    </r>
    <r>
      <rPr>
        <sz val="10"/>
        <rFont val="Arial"/>
        <family val="2"/>
      </rPr>
      <t xml:space="preserve">goûters pour </t>
    </r>
    <r>
      <rPr>
        <b/>
        <sz val="10"/>
        <rFont val="Arial"/>
        <family val="2"/>
      </rPr>
      <t xml:space="preserve">150 </t>
    </r>
    <r>
      <rPr>
        <sz val="10"/>
        <rFont val="Arial"/>
        <family val="2"/>
      </rPr>
      <t>volontaires</t>
    </r>
  </si>
  <si>
    <r>
      <rPr>
        <b/>
        <sz val="10"/>
        <rFont val="Arial"/>
        <family val="2"/>
      </rPr>
      <t xml:space="preserve">11 </t>
    </r>
    <r>
      <rPr>
        <sz val="10"/>
        <rFont val="Arial"/>
        <family val="2"/>
      </rPr>
      <t xml:space="preserve">dîners pour </t>
    </r>
    <r>
      <rPr>
        <b/>
        <sz val="10"/>
        <rFont val="Arial"/>
        <family val="2"/>
      </rPr>
      <t xml:space="preserve">150 </t>
    </r>
    <r>
      <rPr>
        <sz val="10"/>
        <rFont val="Arial"/>
        <family val="2"/>
      </rPr>
      <t>volontaires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</si>
</sst>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sz val="10"/>
      <name val="Arial"/>
      <family val="2"/>
    </font>
    <font>
      <b/>
      <sz val="10"/>
      <name val="Arial"/>
      <family val="2"/>
    </font>
    <font>
      <i/>
      <sz val="10"/>
      <color theme="1" tint="0.499984740745262"/>
      <name val="Arial"/>
      <family val="2"/>
    </font>
    <font>
      <sz val="11"/>
      <color theme="1"/>
      <name val="Arial"/>
      <family val="2"/>
    </font>
    <font>
      <b/>
      <sz val="12"/>
      <color theme="1"/>
      <name val="Arial"/>
      <family val="2"/>
    </font>
    <font>
      <i/>
      <sz val="10"/>
      <color theme="0" tint="-0.499984740745262"/>
      <name val="Arial"/>
      <family val="2"/>
    </font>
    <font>
      <sz val="11"/>
      <color rgb="FFFF0000"/>
      <name val="Calibri"/>
      <family val="2"/>
      <scheme val="minor"/>
    </font>
    <font>
      <b/>
      <sz val="11"/>
      <color theme="1"/>
      <name val="Calibri"/>
      <family val="2"/>
      <scheme val="minor"/>
    </font>
    <font>
      <b/>
      <u/>
      <sz val="10"/>
      <name val="Arial"/>
      <family val="2"/>
    </font>
    <font>
      <b/>
      <sz val="10"/>
      <color rgb="FFFF0000"/>
      <name val="Arial"/>
      <family val="2"/>
    </font>
    <font>
      <i/>
      <sz val="10"/>
      <color rgb="FFFF0000"/>
      <name val="Arial"/>
      <family val="2"/>
    </font>
    <font>
      <b/>
      <sz val="12"/>
      <color theme="1"/>
      <name val="Calibri"/>
      <family val="2"/>
      <scheme val="minor"/>
    </font>
    <font>
      <b/>
      <sz val="12"/>
      <color rgb="FFFF0000"/>
      <name val="Calibri"/>
      <family val="2"/>
      <scheme val="minor"/>
    </font>
    <font>
      <b/>
      <sz val="11"/>
      <color rgb="FFFF0000"/>
      <name val="Calibri"/>
      <family val="2"/>
      <scheme val="minor"/>
    </font>
    <font>
      <b/>
      <i/>
      <sz val="10"/>
      <color rgb="FFFF0000"/>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8">
    <xf numFmtId="0" fontId="0" fillId="0" borderId="0" xfId="0"/>
    <xf numFmtId="0" fontId="2" fillId="0" borderId="0" xfId="0" applyFont="1" applyAlignment="1">
      <alignment vertical="center" wrapText="1"/>
    </xf>
    <xf numFmtId="0" fontId="0" fillId="0" borderId="0" xfId="0" applyAlignment="1">
      <alignment vertical="center" wrapText="1"/>
    </xf>
    <xf numFmtId="0" fontId="2" fillId="3" borderId="1" xfId="0" applyFont="1" applyFill="1" applyBorder="1" applyAlignment="1">
      <alignment horizontal="center" vertical="center" wrapText="1"/>
    </xf>
    <xf numFmtId="0" fontId="4" fillId="0" borderId="0" xfId="0" applyFont="1"/>
    <xf numFmtId="0" fontId="2"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2" fillId="4"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5" borderId="3" xfId="0" applyFont="1" applyFill="1" applyBorder="1" applyAlignment="1">
      <alignment horizontal="center" vertical="center" wrapText="1"/>
    </xf>
    <xf numFmtId="10" fontId="11" fillId="5" borderId="1" xfId="0" applyNumberFormat="1" applyFont="1" applyFill="1" applyBorder="1" applyAlignment="1">
      <alignment horizontal="center" vertical="center" wrapText="1"/>
    </xf>
    <xf numFmtId="10" fontId="3" fillId="5" borderId="1" xfId="0" applyNumberFormat="1" applyFont="1" applyFill="1" applyBorder="1" applyAlignment="1">
      <alignment horizontal="center" vertical="center" wrapText="1"/>
    </xf>
    <xf numFmtId="0" fontId="0" fillId="0" borderId="1" xfId="0" applyBorder="1"/>
    <xf numFmtId="0" fontId="11" fillId="5" borderId="0" xfId="0" applyFont="1" applyFill="1" applyBorder="1" applyAlignment="1">
      <alignment horizontal="center" vertical="center" wrapText="1"/>
    </xf>
    <xf numFmtId="164" fontId="11" fillId="5"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0" fillId="0" borderId="0" xfId="0" applyFill="1"/>
    <xf numFmtId="0" fontId="12" fillId="0" borderId="0" xfId="0" applyFont="1" applyFill="1" applyBorder="1" applyAlignment="1">
      <alignment horizontal="center" vertical="center"/>
    </xf>
    <xf numFmtId="0" fontId="13" fillId="0" borderId="0" xfId="0" applyFont="1" applyFill="1" applyBorder="1"/>
    <xf numFmtId="164" fontId="13" fillId="0" borderId="1" xfId="0" applyNumberFormat="1" applyFont="1" applyBorder="1"/>
    <xf numFmtId="164" fontId="7" fillId="0" borderId="1" xfId="0" applyNumberFormat="1" applyFont="1" applyBorder="1"/>
    <xf numFmtId="164" fontId="14" fillId="0" borderId="1" xfId="0" applyNumberFormat="1" applyFont="1" applyBorder="1"/>
    <xf numFmtId="4" fontId="11" fillId="5" borderId="1" xfId="0" applyNumberFormat="1" applyFont="1" applyFill="1" applyBorder="1" applyAlignment="1">
      <alignment horizontal="center" vertical="center" wrapText="1"/>
    </xf>
    <xf numFmtId="4" fontId="15" fillId="5" borderId="1"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5" fillId="0" borderId="5" xfId="0" applyFont="1" applyBorder="1" applyAlignment="1">
      <alignment horizontal="center" vertical="center"/>
    </xf>
    <xf numFmtId="0" fontId="2" fillId="2" borderId="3" xfId="0" applyFont="1" applyFill="1" applyBorder="1" applyAlignment="1">
      <alignment horizontal="center" vertical="center" wrapText="1"/>
    </xf>
    <xf numFmtId="0" fontId="0" fillId="0" borderId="0" xfId="0" applyAlignment="1">
      <alignment horizontal="center" vertical="center"/>
    </xf>
    <xf numFmtId="0" fontId="7" fillId="10" borderId="0" xfId="0" applyFont="1" applyFill="1" applyAlignment="1">
      <alignment horizontal="center" vertical="center"/>
    </xf>
    <xf numFmtId="0" fontId="8" fillId="9" borderId="2" xfId="0" applyFont="1" applyFill="1" applyBorder="1" applyAlignment="1">
      <alignment horizontal="center" vertical="center"/>
    </xf>
    <xf numFmtId="0" fontId="8" fillId="9" borderId="4" xfId="0" applyFont="1" applyFill="1" applyBorder="1" applyAlignment="1">
      <alignment horizontal="center" vertical="center"/>
    </xf>
    <xf numFmtId="0" fontId="8" fillId="9" borderId="3" xfId="0" applyFont="1" applyFill="1" applyBorder="1" applyAlignment="1">
      <alignment horizontal="center" vertical="center"/>
    </xf>
    <xf numFmtId="164" fontId="14" fillId="0" borderId="2" xfId="0" applyNumberFormat="1" applyFont="1" applyBorder="1" applyAlignment="1">
      <alignment horizontal="center"/>
    </xf>
    <xf numFmtId="164" fontId="14" fillId="0" borderId="3" xfId="0" applyNumberFormat="1" applyFont="1" applyBorder="1" applyAlignment="1">
      <alignment horizont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8" fillId="8" borderId="2" xfId="0" applyFont="1" applyFill="1" applyBorder="1" applyAlignment="1">
      <alignment horizontal="center" vertical="center"/>
    </xf>
    <xf numFmtId="0" fontId="8" fillId="8" borderId="4" xfId="0" applyFont="1" applyFill="1" applyBorder="1" applyAlignment="1">
      <alignment horizontal="center" vertical="center"/>
    </xf>
    <xf numFmtId="0" fontId="8" fillId="8" borderId="3" xfId="0" applyFont="1" applyFill="1" applyBorder="1" applyAlignment="1">
      <alignment horizontal="center" vertical="center"/>
    </xf>
    <xf numFmtId="0" fontId="12" fillId="7" borderId="2" xfId="0" applyFont="1" applyFill="1" applyBorder="1" applyAlignment="1">
      <alignment horizontal="center" vertical="center"/>
    </xf>
    <xf numFmtId="0" fontId="12" fillId="7" borderId="4" xfId="0" applyFont="1" applyFill="1" applyBorder="1" applyAlignment="1">
      <alignment horizontal="center" vertical="center"/>
    </xf>
    <xf numFmtId="0" fontId="12" fillId="7" borderId="3" xfId="0" applyFont="1" applyFill="1" applyBorder="1" applyAlignment="1">
      <alignment horizontal="center" vertical="center"/>
    </xf>
    <xf numFmtId="0" fontId="8" fillId="9" borderId="2"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5" fillId="0" borderId="5" xfId="0" applyFont="1" applyBorder="1" applyAlignment="1">
      <alignment horizontal="center" vertical="center"/>
    </xf>
    <xf numFmtId="0" fontId="2" fillId="0" borderId="2" xfId="0" applyFont="1" applyBorder="1" applyAlignment="1">
      <alignment horizontal="left" wrapText="1"/>
    </xf>
    <xf numFmtId="0" fontId="2" fillId="0" borderId="4" xfId="0" applyFont="1" applyBorder="1" applyAlignment="1">
      <alignment horizontal="left" wrapText="1"/>
    </xf>
    <xf numFmtId="0" fontId="2" fillId="0" borderId="3" xfId="0" applyFont="1" applyBorder="1" applyAlignment="1">
      <alignment horizontal="left" wrapText="1"/>
    </xf>
    <xf numFmtId="164" fontId="3" fillId="5" borderId="1" xfId="0" applyNumberFormat="1" applyFont="1" applyFill="1" applyBorder="1" applyAlignment="1">
      <alignment horizontal="center" vertical="center" wrapText="1"/>
    </xf>
    <xf numFmtId="164" fontId="0" fillId="10" borderId="0" xfId="0" applyNumberFormat="1" applyFill="1"/>
    <xf numFmtId="0" fontId="2" fillId="0" borderId="0" xfId="0" applyFont="1" applyBorder="1" applyAlignment="1">
      <alignment horizontal="left" wrapText="1"/>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2</xdr:row>
      <xdr:rowOff>143221</xdr:rowOff>
    </xdr:to>
    <xdr:pic>
      <xdr:nvPicPr>
        <xdr:cNvPr id="2" name="Image 1">
          <a:extLst>
            <a:ext uri="{FF2B5EF4-FFF2-40B4-BE49-F238E27FC236}">
              <a16:creationId xmlns:a16="http://schemas.microsoft.com/office/drawing/2014/main" id="{A81572BA-D039-44F2-B447-9DC5421E7B32}"/>
            </a:ext>
          </a:extLst>
        </xdr:cNvPr>
        <xdr:cNvPicPr>
          <a:picLocks noChangeAspect="1"/>
        </xdr:cNvPicPr>
      </xdr:nvPicPr>
      <xdr:blipFill>
        <a:blip xmlns:r="http://schemas.openxmlformats.org/officeDocument/2006/relationships" r:embed="rId1"/>
        <a:stretch>
          <a:fillRect/>
        </a:stretch>
      </xdr:blipFill>
      <xdr:spPr>
        <a:xfrm>
          <a:off x="0" y="0"/>
          <a:ext cx="1865538" cy="1067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2</xdr:row>
      <xdr:rowOff>123825</xdr:rowOff>
    </xdr:to>
    <xdr:pic>
      <xdr:nvPicPr>
        <xdr:cNvPr id="2" name="Image 1">
          <a:extLst>
            <a:ext uri="{FF2B5EF4-FFF2-40B4-BE49-F238E27FC236}">
              <a16:creationId xmlns:a16="http://schemas.microsoft.com/office/drawing/2014/main" id="{03542B56-B42F-43DF-9481-4EC6E32E8162}"/>
            </a:ext>
          </a:extLst>
        </xdr:cNvPr>
        <xdr:cNvPicPr>
          <a:picLocks noChangeAspect="1"/>
        </xdr:cNvPicPr>
      </xdr:nvPicPr>
      <xdr:blipFill>
        <a:blip xmlns:r="http://schemas.openxmlformats.org/officeDocument/2006/relationships" r:embed="rId1"/>
        <a:stretch>
          <a:fillRect/>
        </a:stretch>
      </xdr:blipFill>
      <xdr:spPr>
        <a:xfrm>
          <a:off x="0" y="0"/>
          <a:ext cx="1865538"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2</xdr:row>
      <xdr:rowOff>114299</xdr:rowOff>
    </xdr:to>
    <xdr:pic>
      <xdr:nvPicPr>
        <xdr:cNvPr id="2" name="Image 1">
          <a:extLst>
            <a:ext uri="{FF2B5EF4-FFF2-40B4-BE49-F238E27FC236}">
              <a16:creationId xmlns:a16="http://schemas.microsoft.com/office/drawing/2014/main" id="{2ABBD616-DF9D-4CC0-96C6-2C49B9A523EE}"/>
            </a:ext>
          </a:extLst>
        </xdr:cNvPr>
        <xdr:cNvPicPr>
          <a:picLocks noChangeAspect="1"/>
        </xdr:cNvPicPr>
      </xdr:nvPicPr>
      <xdr:blipFill>
        <a:blip xmlns:r="http://schemas.openxmlformats.org/officeDocument/2006/relationships" r:embed="rId1"/>
        <a:stretch>
          <a:fillRect/>
        </a:stretch>
      </xdr:blipFill>
      <xdr:spPr>
        <a:xfrm>
          <a:off x="0" y="0"/>
          <a:ext cx="1865538" cy="10382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2</xdr:row>
      <xdr:rowOff>95249</xdr:rowOff>
    </xdr:to>
    <xdr:pic>
      <xdr:nvPicPr>
        <xdr:cNvPr id="2" name="Image 1">
          <a:extLst>
            <a:ext uri="{FF2B5EF4-FFF2-40B4-BE49-F238E27FC236}">
              <a16:creationId xmlns:a16="http://schemas.microsoft.com/office/drawing/2014/main" id="{6B808426-D8B8-4754-9BE4-49AC587963D4}"/>
            </a:ext>
          </a:extLst>
        </xdr:cNvPr>
        <xdr:cNvPicPr>
          <a:picLocks noChangeAspect="1"/>
        </xdr:cNvPicPr>
      </xdr:nvPicPr>
      <xdr:blipFill>
        <a:blip xmlns:r="http://schemas.openxmlformats.org/officeDocument/2006/relationships" r:embed="rId1"/>
        <a:stretch>
          <a:fillRect/>
        </a:stretch>
      </xdr:blipFill>
      <xdr:spPr>
        <a:xfrm>
          <a:off x="0" y="0"/>
          <a:ext cx="1865538" cy="10191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2</xdr:row>
      <xdr:rowOff>47625</xdr:rowOff>
    </xdr:to>
    <xdr:pic>
      <xdr:nvPicPr>
        <xdr:cNvPr id="2" name="Image 1">
          <a:extLst>
            <a:ext uri="{FF2B5EF4-FFF2-40B4-BE49-F238E27FC236}">
              <a16:creationId xmlns:a16="http://schemas.microsoft.com/office/drawing/2014/main" id="{70C04379-FD07-4D4E-9EA9-0BB3EAA207F9}"/>
            </a:ext>
          </a:extLst>
        </xdr:cNvPr>
        <xdr:cNvPicPr>
          <a:picLocks noChangeAspect="1"/>
        </xdr:cNvPicPr>
      </xdr:nvPicPr>
      <xdr:blipFill>
        <a:blip xmlns:r="http://schemas.openxmlformats.org/officeDocument/2006/relationships" r:embed="rId1"/>
        <a:stretch>
          <a:fillRect/>
        </a:stretch>
      </xdr:blipFill>
      <xdr:spPr>
        <a:xfrm>
          <a:off x="0" y="0"/>
          <a:ext cx="1865538" cy="9715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2</xdr:row>
      <xdr:rowOff>28575</xdr:rowOff>
    </xdr:to>
    <xdr:pic>
      <xdr:nvPicPr>
        <xdr:cNvPr id="2" name="Image 1">
          <a:extLst>
            <a:ext uri="{FF2B5EF4-FFF2-40B4-BE49-F238E27FC236}">
              <a16:creationId xmlns:a16="http://schemas.microsoft.com/office/drawing/2014/main" id="{1A11E389-68EA-4497-BC9D-BF38DDFD4AEF}"/>
            </a:ext>
          </a:extLst>
        </xdr:cNvPr>
        <xdr:cNvPicPr>
          <a:picLocks noChangeAspect="1"/>
        </xdr:cNvPicPr>
      </xdr:nvPicPr>
      <xdr:blipFill>
        <a:blip xmlns:r="http://schemas.openxmlformats.org/officeDocument/2006/relationships" r:embed="rId1"/>
        <a:stretch>
          <a:fillRect/>
        </a:stretch>
      </xdr:blipFill>
      <xdr:spPr>
        <a:xfrm>
          <a:off x="0" y="0"/>
          <a:ext cx="1865538" cy="9525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55788</xdr:colOff>
      <xdr:row>1</xdr:row>
      <xdr:rowOff>571500</xdr:rowOff>
    </xdr:to>
    <xdr:pic>
      <xdr:nvPicPr>
        <xdr:cNvPr id="2" name="Image 1">
          <a:extLst>
            <a:ext uri="{FF2B5EF4-FFF2-40B4-BE49-F238E27FC236}">
              <a16:creationId xmlns:a16="http://schemas.microsoft.com/office/drawing/2014/main" id="{54721425-C2D3-4A7C-8D24-7C9C30F84A84}"/>
            </a:ext>
          </a:extLst>
        </xdr:cNvPr>
        <xdr:cNvPicPr>
          <a:picLocks noChangeAspect="1"/>
        </xdr:cNvPicPr>
      </xdr:nvPicPr>
      <xdr:blipFill>
        <a:blip xmlns:r="http://schemas.openxmlformats.org/officeDocument/2006/relationships" r:embed="rId1"/>
        <a:stretch>
          <a:fillRect/>
        </a:stretch>
      </xdr:blipFill>
      <xdr:spPr>
        <a:xfrm>
          <a:off x="0" y="0"/>
          <a:ext cx="1865538" cy="9525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4" workbookViewId="0">
      <selection activeCell="K36" sqref="K36"/>
    </sheetView>
  </sheetViews>
  <sheetFormatPr baseColWidth="10" defaultRowHeight="15" x14ac:dyDescent="0.25"/>
  <cols>
    <col min="1" max="1" width="9.7109375" style="6" customWidth="1"/>
    <col min="2" max="2" width="17.42578125" style="7" customWidth="1"/>
    <col min="3" max="3" width="31.42578125" style="7" customWidth="1"/>
    <col min="4" max="4" width="14.85546875" style="7" customWidth="1"/>
    <col min="5" max="8" width="21.28515625" customWidth="1"/>
    <col min="9" max="9" width="25.28515625" customWidth="1"/>
  </cols>
  <sheetData>
    <row r="1" spans="1:9" x14ac:dyDescent="0.25">
      <c r="A1" s="32"/>
    </row>
    <row r="2" spans="1:9" s="4" customFormat="1" ht="57.75" customHeight="1" x14ac:dyDescent="0.2">
      <c r="A2" s="58" t="s">
        <v>46</v>
      </c>
      <c r="B2" s="58"/>
      <c r="C2" s="58"/>
      <c r="D2" s="58"/>
      <c r="E2" s="58"/>
      <c r="F2" s="58"/>
      <c r="G2" s="58"/>
      <c r="H2" s="58"/>
      <c r="I2" s="58"/>
    </row>
    <row r="3" spans="1:9" s="4" customFormat="1" ht="34.5" customHeight="1" x14ac:dyDescent="0.2">
      <c r="A3" s="30"/>
      <c r="B3" s="30"/>
      <c r="C3" s="30"/>
      <c r="D3" s="30"/>
      <c r="E3" s="30"/>
      <c r="F3" s="30"/>
      <c r="G3" s="30"/>
      <c r="H3" s="30"/>
      <c r="I3" s="30"/>
    </row>
    <row r="4" spans="1:9" ht="83.25" customHeight="1" x14ac:dyDescent="0.25">
      <c r="A4" s="59" t="s">
        <v>53</v>
      </c>
      <c r="B4" s="60"/>
      <c r="C4" s="60"/>
      <c r="D4" s="60"/>
      <c r="E4" s="60"/>
      <c r="F4" s="60"/>
      <c r="G4" s="60"/>
      <c r="H4" s="60"/>
      <c r="I4" s="61"/>
    </row>
    <row r="5" spans="1:9" ht="21" customHeight="1" thickBot="1" x14ac:dyDescent="0.3">
      <c r="A5" s="64"/>
      <c r="B5" s="64"/>
      <c r="C5" s="64"/>
      <c r="D5" s="64"/>
      <c r="E5" s="64"/>
      <c r="F5" s="64"/>
      <c r="G5" s="64"/>
      <c r="H5" s="64"/>
      <c r="I5" s="64"/>
    </row>
    <row r="6" spans="1:9" ht="68.25" customHeight="1" thickBot="1" x14ac:dyDescent="0.3">
      <c r="A6" s="65" t="s">
        <v>54</v>
      </c>
      <c r="B6" s="66"/>
      <c r="C6" s="66"/>
      <c r="D6" s="66"/>
      <c r="E6" s="66"/>
      <c r="F6" s="66"/>
      <c r="G6" s="66"/>
      <c r="H6" s="66"/>
      <c r="I6" s="67"/>
    </row>
    <row r="7" spans="1:9" x14ac:dyDescent="0.25">
      <c r="A7" s="5"/>
      <c r="B7" s="5"/>
      <c r="C7" s="5"/>
      <c r="D7" s="5"/>
      <c r="E7" s="1"/>
      <c r="F7" s="1"/>
      <c r="G7" s="1"/>
      <c r="H7" s="1"/>
      <c r="I7" s="1"/>
    </row>
    <row r="8" spans="1:9" ht="62.1" customHeight="1" x14ac:dyDescent="0.25">
      <c r="A8" s="39" t="s">
        <v>45</v>
      </c>
      <c r="B8" s="40"/>
      <c r="C8" s="41"/>
      <c r="D8" s="27" t="s">
        <v>16</v>
      </c>
      <c r="E8" s="3" t="s">
        <v>40</v>
      </c>
      <c r="F8" s="3" t="s">
        <v>20</v>
      </c>
      <c r="G8" s="3" t="s">
        <v>41</v>
      </c>
      <c r="H8" s="3" t="s">
        <v>17</v>
      </c>
      <c r="I8" s="3" t="s">
        <v>18</v>
      </c>
    </row>
    <row r="9" spans="1:9" ht="53.25" customHeight="1" x14ac:dyDescent="0.25">
      <c r="A9" s="8" t="s">
        <v>1</v>
      </c>
      <c r="B9" s="42" t="s">
        <v>62</v>
      </c>
      <c r="C9" s="43"/>
      <c r="D9" s="9">
        <f>162*11</f>
        <v>1782</v>
      </c>
      <c r="E9" s="15"/>
      <c r="F9" s="12"/>
      <c r="G9" s="62"/>
      <c r="H9" s="15">
        <f>D9*E9</f>
        <v>0</v>
      </c>
      <c r="I9" s="15">
        <f>D9*G9</f>
        <v>0</v>
      </c>
    </row>
    <row r="10" spans="1:9" ht="53.25" customHeight="1" x14ac:dyDescent="0.25">
      <c r="A10" s="8" t="s">
        <v>2</v>
      </c>
      <c r="B10" s="42" t="s">
        <v>63</v>
      </c>
      <c r="C10" s="43"/>
      <c r="D10" s="9">
        <f>162*11</f>
        <v>1782</v>
      </c>
      <c r="E10" s="15"/>
      <c r="F10" s="12"/>
      <c r="G10" s="62"/>
      <c r="H10" s="15">
        <f t="shared" ref="H10:H12" si="0">D10*E10</f>
        <v>0</v>
      </c>
      <c r="I10" s="15">
        <f t="shared" ref="I10:I12" si="1">D10*G10</f>
        <v>0</v>
      </c>
    </row>
    <row r="11" spans="1:9" ht="53.25" customHeight="1" x14ac:dyDescent="0.25">
      <c r="A11" s="8" t="s">
        <v>3</v>
      </c>
      <c r="B11" s="42" t="s">
        <v>15</v>
      </c>
      <c r="C11" s="43"/>
      <c r="D11" s="9">
        <v>2</v>
      </c>
      <c r="E11" s="15"/>
      <c r="F11" s="12"/>
      <c r="G11" s="62"/>
      <c r="H11" s="15">
        <f t="shared" si="0"/>
        <v>0</v>
      </c>
      <c r="I11" s="15">
        <f t="shared" si="1"/>
        <v>0</v>
      </c>
    </row>
    <row r="12" spans="1:9" ht="53.25" customHeight="1" x14ac:dyDescent="0.25">
      <c r="A12" s="8" t="s">
        <v>4</v>
      </c>
      <c r="B12" s="42" t="s">
        <v>21</v>
      </c>
      <c r="C12" s="43"/>
      <c r="D12" s="9">
        <v>2</v>
      </c>
      <c r="E12" s="15"/>
      <c r="F12" s="12"/>
      <c r="G12" s="62"/>
      <c r="H12" s="15">
        <f t="shared" si="0"/>
        <v>0</v>
      </c>
      <c r="I12" s="15">
        <f t="shared" si="1"/>
        <v>0</v>
      </c>
    </row>
    <row r="13" spans="1:9" ht="33.75" customHeight="1" x14ac:dyDescent="0.25">
      <c r="A13" s="28" t="s">
        <v>34</v>
      </c>
      <c r="B13" s="55" t="s">
        <v>22</v>
      </c>
      <c r="C13" s="56"/>
      <c r="D13" s="56"/>
      <c r="E13" s="56"/>
      <c r="F13" s="56"/>
      <c r="G13" s="57"/>
      <c r="H13" s="15">
        <f>SUM(H9:H12)</f>
        <v>0</v>
      </c>
      <c r="I13" s="15">
        <f>SUM(I9:I12)</f>
        <v>0</v>
      </c>
    </row>
    <row r="14" spans="1:9" s="19" customFormat="1" ht="15" customHeight="1" x14ac:dyDescent="0.25">
      <c r="A14" s="16"/>
      <c r="B14" s="17"/>
      <c r="C14" s="17"/>
      <c r="D14" s="17"/>
      <c r="E14" s="17"/>
      <c r="F14" s="17"/>
      <c r="G14" s="17"/>
      <c r="H14" s="18"/>
      <c r="I14" s="18"/>
    </row>
    <row r="15" spans="1:9" ht="23.25" customHeight="1" x14ac:dyDescent="0.25">
      <c r="A15" s="55" t="s">
        <v>36</v>
      </c>
      <c r="B15" s="56"/>
      <c r="C15" s="56"/>
      <c r="D15" s="56"/>
      <c r="E15" s="56"/>
      <c r="F15" s="56"/>
      <c r="G15" s="56"/>
      <c r="H15" s="57"/>
      <c r="I15" s="15">
        <f>(G9+G10)*11</f>
        <v>0</v>
      </c>
    </row>
    <row r="16" spans="1:9" x14ac:dyDescent="0.25">
      <c r="A16" s="7"/>
      <c r="B16" s="5"/>
      <c r="C16" s="5"/>
      <c r="D16" s="5"/>
      <c r="E16" s="2"/>
      <c r="F16" s="2"/>
      <c r="G16" s="2"/>
      <c r="H16" s="2"/>
      <c r="I16" s="2"/>
    </row>
    <row r="17" spans="1:9" ht="44.25" customHeight="1" x14ac:dyDescent="0.25">
      <c r="A17" s="39" t="s">
        <v>0</v>
      </c>
      <c r="B17" s="40"/>
      <c r="C17" s="41"/>
      <c r="D17" s="27" t="s">
        <v>16</v>
      </c>
      <c r="E17" s="3" t="s">
        <v>42</v>
      </c>
      <c r="F17" s="3" t="s">
        <v>20</v>
      </c>
      <c r="G17" s="3" t="s">
        <v>43</v>
      </c>
      <c r="H17" s="3" t="s">
        <v>19</v>
      </c>
      <c r="I17" s="3" t="s">
        <v>18</v>
      </c>
    </row>
    <row r="18" spans="1:9" ht="55.15" customHeight="1" x14ac:dyDescent="0.25">
      <c r="A18" s="8" t="s">
        <v>5</v>
      </c>
      <c r="B18" s="42" t="s">
        <v>47</v>
      </c>
      <c r="C18" s="43"/>
      <c r="D18" s="10">
        <f>11*162</f>
        <v>1782</v>
      </c>
      <c r="E18" s="15"/>
      <c r="F18" s="12"/>
      <c r="G18" s="62"/>
      <c r="H18" s="25">
        <f>D18*E18</f>
        <v>0</v>
      </c>
      <c r="I18" s="25">
        <f>D18*G18</f>
        <v>0</v>
      </c>
    </row>
    <row r="19" spans="1:9" ht="55.15" customHeight="1" x14ac:dyDescent="0.25">
      <c r="A19" s="8" t="s">
        <v>6</v>
      </c>
      <c r="B19" s="42" t="s">
        <v>24</v>
      </c>
      <c r="C19" s="43"/>
      <c r="D19" s="10">
        <v>2</v>
      </c>
      <c r="E19" s="15"/>
      <c r="F19" s="12"/>
      <c r="G19" s="62"/>
      <c r="H19" s="25">
        <f t="shared" ref="H19:H25" si="2">D19*E19</f>
        <v>0</v>
      </c>
      <c r="I19" s="25">
        <f t="shared" ref="I19:I25" si="3">D19*G19</f>
        <v>0</v>
      </c>
    </row>
    <row r="20" spans="1:9" ht="55.15" customHeight="1" x14ac:dyDescent="0.25">
      <c r="A20" s="8" t="s">
        <v>7</v>
      </c>
      <c r="B20" s="42" t="s">
        <v>48</v>
      </c>
      <c r="C20" s="43"/>
      <c r="D20" s="10">
        <f>11*162</f>
        <v>1782</v>
      </c>
      <c r="E20" s="15"/>
      <c r="F20" s="12"/>
      <c r="G20" s="62"/>
      <c r="H20" s="25">
        <f t="shared" si="2"/>
        <v>0</v>
      </c>
      <c r="I20" s="25">
        <f t="shared" si="3"/>
        <v>0</v>
      </c>
    </row>
    <row r="21" spans="1:9" ht="55.15" customHeight="1" x14ac:dyDescent="0.25">
      <c r="A21" s="8" t="s">
        <v>8</v>
      </c>
      <c r="B21" s="42" t="s">
        <v>23</v>
      </c>
      <c r="C21" s="43"/>
      <c r="D21" s="10">
        <v>2</v>
      </c>
      <c r="E21" s="15"/>
      <c r="F21" s="12"/>
      <c r="G21" s="62"/>
      <c r="H21" s="25">
        <f t="shared" si="2"/>
        <v>0</v>
      </c>
      <c r="I21" s="25">
        <f t="shared" si="3"/>
        <v>0</v>
      </c>
    </row>
    <row r="22" spans="1:9" ht="55.15" customHeight="1" x14ac:dyDescent="0.25">
      <c r="A22" s="8" t="s">
        <v>9</v>
      </c>
      <c r="B22" s="42" t="s">
        <v>49</v>
      </c>
      <c r="C22" s="43"/>
      <c r="D22" s="10">
        <f>11*162</f>
        <v>1782</v>
      </c>
      <c r="E22" s="15"/>
      <c r="F22" s="12"/>
      <c r="G22" s="62"/>
      <c r="H22" s="25">
        <f t="shared" si="2"/>
        <v>0</v>
      </c>
      <c r="I22" s="25">
        <f t="shared" si="3"/>
        <v>0</v>
      </c>
    </row>
    <row r="23" spans="1:9" ht="55.15" customHeight="1" x14ac:dyDescent="0.25">
      <c r="A23" s="8" t="s">
        <v>10</v>
      </c>
      <c r="B23" s="42" t="s">
        <v>25</v>
      </c>
      <c r="C23" s="43"/>
      <c r="D23" s="10">
        <v>2</v>
      </c>
      <c r="E23" s="15"/>
      <c r="F23" s="12"/>
      <c r="G23" s="62"/>
      <c r="H23" s="25">
        <f t="shared" si="2"/>
        <v>0</v>
      </c>
      <c r="I23" s="25">
        <f t="shared" si="3"/>
        <v>0</v>
      </c>
    </row>
    <row r="24" spans="1:9" ht="55.15" customHeight="1" x14ac:dyDescent="0.25">
      <c r="A24" s="8" t="s">
        <v>11</v>
      </c>
      <c r="B24" s="42" t="s">
        <v>50</v>
      </c>
      <c r="C24" s="43"/>
      <c r="D24" s="10">
        <f>11*162</f>
        <v>1782</v>
      </c>
      <c r="E24" s="15"/>
      <c r="F24" s="12"/>
      <c r="G24" s="62"/>
      <c r="H24" s="25">
        <f t="shared" si="2"/>
        <v>0</v>
      </c>
      <c r="I24" s="25">
        <f>D24*G24</f>
        <v>0</v>
      </c>
    </row>
    <row r="25" spans="1:9" ht="51.95" customHeight="1" x14ac:dyDescent="0.25">
      <c r="A25" s="8" t="s">
        <v>12</v>
      </c>
      <c r="B25" s="42" t="s">
        <v>26</v>
      </c>
      <c r="C25" s="43"/>
      <c r="D25" s="10">
        <v>2</v>
      </c>
      <c r="E25" s="15"/>
      <c r="F25" s="12"/>
      <c r="G25" s="62"/>
      <c r="H25" s="25">
        <f t="shared" si="2"/>
        <v>0</v>
      </c>
      <c r="I25" s="25">
        <f t="shared" si="3"/>
        <v>0</v>
      </c>
    </row>
    <row r="26" spans="1:9" ht="30" customHeight="1" x14ac:dyDescent="0.25">
      <c r="A26" s="28" t="s">
        <v>35</v>
      </c>
      <c r="B26" s="55" t="s">
        <v>27</v>
      </c>
      <c r="C26" s="56"/>
      <c r="D26" s="56"/>
      <c r="E26" s="56"/>
      <c r="F26" s="56"/>
      <c r="G26" s="57"/>
      <c r="H26" s="26">
        <f>SUM(H18:H25)</f>
        <v>0</v>
      </c>
      <c r="I26" s="26">
        <f>SUM(I18:I25)</f>
        <v>0</v>
      </c>
    </row>
    <row r="27" spans="1:9" ht="30" customHeight="1" x14ac:dyDescent="0.25">
      <c r="A27" s="16"/>
      <c r="B27" s="17"/>
      <c r="C27" s="17"/>
      <c r="D27" s="17"/>
      <c r="E27" s="17"/>
      <c r="F27" s="17"/>
      <c r="G27" s="17"/>
      <c r="H27" s="18"/>
      <c r="I27" s="14"/>
    </row>
    <row r="28" spans="1:9" ht="30" customHeight="1" x14ac:dyDescent="0.25">
      <c r="A28" s="55" t="s">
        <v>37</v>
      </c>
      <c r="B28" s="56"/>
      <c r="C28" s="56"/>
      <c r="D28" s="56"/>
      <c r="E28" s="56"/>
      <c r="F28" s="56"/>
      <c r="G28" s="56"/>
      <c r="H28" s="57"/>
      <c r="I28" s="15">
        <f>(I18+I20+I22+I24)/162</f>
        <v>0</v>
      </c>
    </row>
    <row r="30" spans="1:9" x14ac:dyDescent="0.25">
      <c r="H30" s="13" t="s">
        <v>29</v>
      </c>
      <c r="I30" s="13" t="s">
        <v>30</v>
      </c>
    </row>
    <row r="31" spans="1:9" ht="25.5" customHeight="1" x14ac:dyDescent="0.25">
      <c r="A31" s="47" t="s">
        <v>28</v>
      </c>
      <c r="B31" s="48"/>
      <c r="C31" s="48"/>
      <c r="D31" s="48"/>
      <c r="E31" s="48"/>
      <c r="F31" s="48"/>
      <c r="G31" s="49"/>
      <c r="H31" s="22">
        <f>H13+H26</f>
        <v>0</v>
      </c>
      <c r="I31" s="22">
        <f>I13+I26</f>
        <v>0</v>
      </c>
    </row>
    <row r="32" spans="1:9" ht="12" customHeight="1" x14ac:dyDescent="0.25">
      <c r="A32" s="20"/>
      <c r="B32" s="20"/>
      <c r="C32" s="20"/>
      <c r="D32" s="20"/>
      <c r="E32" s="20"/>
      <c r="F32" s="20"/>
      <c r="G32" s="20"/>
      <c r="H32" s="21"/>
      <c r="I32" s="21"/>
    </row>
    <row r="33" spans="1:9" ht="25.5" customHeight="1" x14ac:dyDescent="0.25">
      <c r="A33" s="47" t="s">
        <v>55</v>
      </c>
      <c r="B33" s="48"/>
      <c r="C33" s="48"/>
      <c r="D33" s="48"/>
      <c r="E33" s="48"/>
      <c r="F33" s="48"/>
      <c r="G33" s="48"/>
      <c r="H33" s="49"/>
      <c r="I33" s="22">
        <f>I15+I28</f>
        <v>0</v>
      </c>
    </row>
    <row r="35" spans="1:9" ht="48" customHeight="1" x14ac:dyDescent="0.25">
      <c r="A35" s="39" t="s">
        <v>56</v>
      </c>
      <c r="B35" s="40"/>
      <c r="C35" s="41"/>
      <c r="D35" s="27" t="s">
        <v>16</v>
      </c>
      <c r="E35" s="3" t="s">
        <v>39</v>
      </c>
      <c r="F35" s="3" t="s">
        <v>20</v>
      </c>
      <c r="G35" s="3" t="s">
        <v>38</v>
      </c>
      <c r="H35" s="3" t="s">
        <v>19</v>
      </c>
      <c r="I35" s="3" t="s">
        <v>18</v>
      </c>
    </row>
    <row r="36" spans="1:9" ht="258" customHeight="1" x14ac:dyDescent="0.25">
      <c r="A36" s="8" t="s">
        <v>13</v>
      </c>
      <c r="B36" s="53" t="s">
        <v>52</v>
      </c>
      <c r="C36" s="54"/>
      <c r="D36" s="10">
        <v>162</v>
      </c>
      <c r="E36" s="15"/>
      <c r="F36" s="11">
        <v>0</v>
      </c>
      <c r="G36" s="15"/>
      <c r="H36" s="15">
        <f>D36*E36</f>
        <v>0</v>
      </c>
      <c r="I36" s="15">
        <f>D36*G36</f>
        <v>0</v>
      </c>
    </row>
    <row r="37" spans="1:9" ht="25.5" customHeight="1" x14ac:dyDescent="0.25">
      <c r="A37"/>
      <c r="B37"/>
      <c r="C37"/>
      <c r="D37"/>
    </row>
    <row r="38" spans="1:9" ht="60.75" customHeight="1" x14ac:dyDescent="0.25">
      <c r="A38" s="39" t="s">
        <v>57</v>
      </c>
      <c r="B38" s="40"/>
      <c r="C38" s="41"/>
      <c r="D38" s="27" t="s">
        <v>16</v>
      </c>
      <c r="E38" s="3" t="s">
        <v>39</v>
      </c>
      <c r="F38" s="3" t="s">
        <v>20</v>
      </c>
      <c r="G38" s="3" t="s">
        <v>38</v>
      </c>
      <c r="H38" s="3" t="s">
        <v>19</v>
      </c>
      <c r="I38" s="3" t="s">
        <v>18</v>
      </c>
    </row>
    <row r="39" spans="1:9" ht="100.5" customHeight="1" x14ac:dyDescent="0.25">
      <c r="A39" s="8" t="s">
        <v>14</v>
      </c>
      <c r="B39" s="42" t="s">
        <v>51</v>
      </c>
      <c r="C39" s="43"/>
      <c r="D39" s="10">
        <v>162</v>
      </c>
      <c r="E39" s="15"/>
      <c r="F39" s="12">
        <v>0</v>
      </c>
      <c r="G39" s="62"/>
      <c r="H39" s="15"/>
      <c r="I39" s="15">
        <f>D39*G39</f>
        <v>0</v>
      </c>
    </row>
    <row r="41" spans="1:9" x14ac:dyDescent="0.25">
      <c r="A41" s="44" t="s">
        <v>44</v>
      </c>
      <c r="B41" s="45"/>
      <c r="C41" s="45"/>
      <c r="D41" s="45"/>
      <c r="E41" s="45"/>
      <c r="F41" s="45"/>
      <c r="G41" s="45"/>
      <c r="H41" s="46"/>
      <c r="I41" s="23">
        <f>G36+G39</f>
        <v>0</v>
      </c>
    </row>
    <row r="43" spans="1:9" x14ac:dyDescent="0.25">
      <c r="H43" s="13" t="s">
        <v>29</v>
      </c>
      <c r="I43" s="13" t="s">
        <v>30</v>
      </c>
    </row>
    <row r="44" spans="1:9" ht="15.75" x14ac:dyDescent="0.25">
      <c r="A44" s="47" t="s">
        <v>31</v>
      </c>
      <c r="B44" s="48"/>
      <c r="C44" s="48"/>
      <c r="D44" s="48"/>
      <c r="E44" s="48"/>
      <c r="F44" s="48"/>
      <c r="G44" s="49"/>
      <c r="H44" s="22">
        <f>H36+H39</f>
        <v>0</v>
      </c>
      <c r="I44" s="22">
        <f>I36+I39</f>
        <v>0</v>
      </c>
    </row>
    <row r="46" spans="1:9" x14ac:dyDescent="0.25">
      <c r="H46" s="13" t="s">
        <v>29</v>
      </c>
      <c r="I46" s="13" t="s">
        <v>30</v>
      </c>
    </row>
    <row r="47" spans="1:9" ht="27.75" customHeight="1" x14ac:dyDescent="0.25">
      <c r="A47" s="50" t="s">
        <v>32</v>
      </c>
      <c r="B47" s="51"/>
      <c r="C47" s="51"/>
      <c r="D47" s="51"/>
      <c r="E47" s="51"/>
      <c r="F47" s="51"/>
      <c r="G47" s="52"/>
      <c r="H47" s="24">
        <f>H13+H26+H36+H39</f>
        <v>0</v>
      </c>
      <c r="I47" s="24">
        <f>I13+I26+I36+I39</f>
        <v>0</v>
      </c>
    </row>
    <row r="49" spans="1:9" x14ac:dyDescent="0.25">
      <c r="A49" s="34" t="s">
        <v>33</v>
      </c>
      <c r="B49" s="35"/>
      <c r="C49" s="35"/>
      <c r="D49" s="35"/>
      <c r="E49" s="35"/>
      <c r="F49" s="35"/>
      <c r="G49" s="36"/>
      <c r="H49" s="37">
        <f>I33+I41</f>
        <v>0</v>
      </c>
      <c r="I49" s="38"/>
    </row>
    <row r="53" spans="1:9" x14ac:dyDescent="0.25">
      <c r="A53" s="33" t="s">
        <v>58</v>
      </c>
      <c r="B53" s="33"/>
      <c r="C53" s="33"/>
      <c r="D53" s="33"/>
      <c r="E53" s="33"/>
      <c r="F53" s="33"/>
      <c r="H53" s="63">
        <f>I33+G39</f>
        <v>0</v>
      </c>
    </row>
  </sheetData>
  <mergeCells count="33">
    <mergeCell ref="B19:C19"/>
    <mergeCell ref="A2:I2"/>
    <mergeCell ref="A4:I4"/>
    <mergeCell ref="A8:C8"/>
    <mergeCell ref="B9:C9"/>
    <mergeCell ref="B10:C10"/>
    <mergeCell ref="B11:C11"/>
    <mergeCell ref="B12:C12"/>
    <mergeCell ref="B13:G13"/>
    <mergeCell ref="A15:H15"/>
    <mergeCell ref="A17:C17"/>
    <mergeCell ref="B18:C18"/>
    <mergeCell ref="A6:I6"/>
    <mergeCell ref="B36:C36"/>
    <mergeCell ref="B20:C20"/>
    <mergeCell ref="B21:C21"/>
    <mergeCell ref="B22:C22"/>
    <mergeCell ref="B23:C23"/>
    <mergeCell ref="B24:C24"/>
    <mergeCell ref="B25:C25"/>
    <mergeCell ref="B26:G26"/>
    <mergeCell ref="A28:H28"/>
    <mergeCell ref="A31:G31"/>
    <mergeCell ref="A33:H33"/>
    <mergeCell ref="A35:C35"/>
    <mergeCell ref="A53:F53"/>
    <mergeCell ref="A49:G49"/>
    <mergeCell ref="H49:I49"/>
    <mergeCell ref="A38:C38"/>
    <mergeCell ref="B39:C39"/>
    <mergeCell ref="A41:H41"/>
    <mergeCell ref="A44:G44"/>
    <mergeCell ref="A47:G47"/>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96020-3FCF-4239-8622-6ECF2E38A517}">
  <sheetPr>
    <pageSetUpPr fitToPage="1"/>
  </sheetPr>
  <dimension ref="A2:I53"/>
  <sheetViews>
    <sheetView topLeftCell="A37" workbookViewId="0">
      <selection activeCell="I28" sqref="I28"/>
    </sheetView>
  </sheetViews>
  <sheetFormatPr baseColWidth="10" defaultRowHeight="15" x14ac:dyDescent="0.25"/>
  <cols>
    <col min="1" max="1" width="9.7109375" style="32" customWidth="1"/>
    <col min="2" max="2" width="17.42578125" style="7" customWidth="1"/>
    <col min="3" max="3" width="31.42578125" style="7" customWidth="1"/>
    <col min="4" max="4" width="14.85546875" style="7" customWidth="1"/>
    <col min="5" max="8" width="21.28515625" customWidth="1"/>
    <col min="9" max="9" width="25.28515625" customWidth="1"/>
  </cols>
  <sheetData>
    <row r="2" spans="1:9" s="4" customFormat="1" ht="57.75" customHeight="1" x14ac:dyDescent="0.2">
      <c r="A2" s="58" t="s">
        <v>46</v>
      </c>
      <c r="B2" s="58"/>
      <c r="C2" s="58"/>
      <c r="D2" s="58"/>
      <c r="E2" s="58"/>
      <c r="F2" s="58"/>
      <c r="G2" s="58"/>
      <c r="H2" s="58"/>
      <c r="I2" s="58"/>
    </row>
    <row r="3" spans="1:9" s="4" customFormat="1" ht="34.5" customHeight="1" x14ac:dyDescent="0.2">
      <c r="A3" s="30"/>
      <c r="B3" s="30"/>
      <c r="C3" s="30"/>
      <c r="D3" s="30"/>
      <c r="E3" s="30"/>
      <c r="F3" s="30"/>
      <c r="G3" s="30"/>
      <c r="H3" s="30"/>
      <c r="I3" s="30"/>
    </row>
    <row r="4" spans="1:9" ht="83.25" customHeight="1" x14ac:dyDescent="0.25">
      <c r="A4" s="59" t="s">
        <v>59</v>
      </c>
      <c r="B4" s="60"/>
      <c r="C4" s="60"/>
      <c r="D4" s="60"/>
      <c r="E4" s="60"/>
      <c r="F4" s="60"/>
      <c r="G4" s="60"/>
      <c r="H4" s="60"/>
      <c r="I4" s="61"/>
    </row>
    <row r="5" spans="1:9" ht="21" customHeight="1" thickBot="1" x14ac:dyDescent="0.3">
      <c r="A5" s="64"/>
      <c r="B5" s="64"/>
      <c r="C5" s="64"/>
      <c r="D5" s="64"/>
      <c r="E5" s="64"/>
      <c r="F5" s="64"/>
      <c r="G5" s="64"/>
      <c r="H5" s="64"/>
      <c r="I5" s="64"/>
    </row>
    <row r="6" spans="1:9" ht="68.25" customHeight="1" thickBot="1" x14ac:dyDescent="0.3">
      <c r="A6" s="65" t="s">
        <v>60</v>
      </c>
      <c r="B6" s="66"/>
      <c r="C6" s="66"/>
      <c r="D6" s="66"/>
      <c r="E6" s="66"/>
      <c r="F6" s="66"/>
      <c r="G6" s="66"/>
      <c r="H6" s="66"/>
      <c r="I6" s="67"/>
    </row>
    <row r="7" spans="1:9" x14ac:dyDescent="0.25">
      <c r="A7" s="5"/>
      <c r="B7" s="5"/>
      <c r="C7" s="5"/>
      <c r="D7" s="5"/>
      <c r="E7" s="1"/>
      <c r="F7" s="1"/>
      <c r="G7" s="1"/>
      <c r="H7" s="1"/>
      <c r="I7" s="1"/>
    </row>
    <row r="8" spans="1:9" ht="62.1" customHeight="1" x14ac:dyDescent="0.25">
      <c r="A8" s="39" t="s">
        <v>45</v>
      </c>
      <c r="B8" s="40"/>
      <c r="C8" s="41"/>
      <c r="D8" s="31" t="s">
        <v>16</v>
      </c>
      <c r="E8" s="3" t="s">
        <v>40</v>
      </c>
      <c r="F8" s="3" t="s">
        <v>20</v>
      </c>
      <c r="G8" s="3" t="s">
        <v>41</v>
      </c>
      <c r="H8" s="3" t="s">
        <v>17</v>
      </c>
      <c r="I8" s="3" t="s">
        <v>18</v>
      </c>
    </row>
    <row r="9" spans="1:9" ht="53.25" customHeight="1" x14ac:dyDescent="0.25">
      <c r="A9" s="8" t="s">
        <v>1</v>
      </c>
      <c r="B9" s="42" t="s">
        <v>61</v>
      </c>
      <c r="C9" s="43"/>
      <c r="D9" s="9">
        <f>152*11</f>
        <v>1672</v>
      </c>
      <c r="E9" s="15"/>
      <c r="F9" s="12"/>
      <c r="G9" s="62"/>
      <c r="H9" s="15">
        <f>D9*E9</f>
        <v>0</v>
      </c>
      <c r="I9" s="15">
        <f>D9*G9</f>
        <v>0</v>
      </c>
    </row>
    <row r="10" spans="1:9" ht="53.25" customHeight="1" x14ac:dyDescent="0.25">
      <c r="A10" s="8" t="s">
        <v>2</v>
      </c>
      <c r="B10" s="42" t="s">
        <v>64</v>
      </c>
      <c r="C10" s="43"/>
      <c r="D10" s="9">
        <f>152*11</f>
        <v>1672</v>
      </c>
      <c r="E10" s="15"/>
      <c r="F10" s="12"/>
      <c r="G10" s="62"/>
      <c r="H10" s="15">
        <f t="shared" ref="H10:H12" si="0">D10*E10</f>
        <v>0</v>
      </c>
      <c r="I10" s="15">
        <f t="shared" ref="I10:I12" si="1">D10*G10</f>
        <v>0</v>
      </c>
    </row>
    <row r="11" spans="1:9" ht="53.25" customHeight="1" x14ac:dyDescent="0.25">
      <c r="A11" s="8" t="s">
        <v>3</v>
      </c>
      <c r="B11" s="42" t="s">
        <v>15</v>
      </c>
      <c r="C11" s="43"/>
      <c r="D11" s="9">
        <v>2</v>
      </c>
      <c r="E11" s="15"/>
      <c r="F11" s="12"/>
      <c r="G11" s="62"/>
      <c r="H11" s="15">
        <f t="shared" si="0"/>
        <v>0</v>
      </c>
      <c r="I11" s="15">
        <f t="shared" si="1"/>
        <v>0</v>
      </c>
    </row>
    <row r="12" spans="1:9" ht="53.25" customHeight="1" x14ac:dyDescent="0.25">
      <c r="A12" s="8" t="s">
        <v>4</v>
      </c>
      <c r="B12" s="42" t="s">
        <v>21</v>
      </c>
      <c r="C12" s="43"/>
      <c r="D12" s="9">
        <v>2</v>
      </c>
      <c r="E12" s="15"/>
      <c r="F12" s="12"/>
      <c r="G12" s="62"/>
      <c r="H12" s="15">
        <f t="shared" si="0"/>
        <v>0</v>
      </c>
      <c r="I12" s="15">
        <f t="shared" si="1"/>
        <v>0</v>
      </c>
    </row>
    <row r="13" spans="1:9" ht="33.75" customHeight="1" x14ac:dyDescent="0.25">
      <c r="A13" s="29" t="s">
        <v>34</v>
      </c>
      <c r="B13" s="55" t="s">
        <v>22</v>
      </c>
      <c r="C13" s="56"/>
      <c r="D13" s="56"/>
      <c r="E13" s="56"/>
      <c r="F13" s="56"/>
      <c r="G13" s="57"/>
      <c r="H13" s="15">
        <f>SUM(H9:H12)</f>
        <v>0</v>
      </c>
      <c r="I13" s="15">
        <f>SUM(I9:I12)</f>
        <v>0</v>
      </c>
    </row>
    <row r="14" spans="1:9" s="19" customFormat="1" ht="15" customHeight="1" x14ac:dyDescent="0.25">
      <c r="A14" s="16"/>
      <c r="B14" s="17"/>
      <c r="C14" s="17"/>
      <c r="D14" s="17"/>
      <c r="E14" s="17"/>
      <c r="F14" s="17"/>
      <c r="G14" s="17"/>
      <c r="H14" s="18"/>
      <c r="I14" s="18"/>
    </row>
    <row r="15" spans="1:9" ht="23.25" customHeight="1" x14ac:dyDescent="0.25">
      <c r="A15" s="55" t="s">
        <v>36</v>
      </c>
      <c r="B15" s="56"/>
      <c r="C15" s="56"/>
      <c r="D15" s="56"/>
      <c r="E15" s="56"/>
      <c r="F15" s="56"/>
      <c r="G15" s="56"/>
      <c r="H15" s="57"/>
      <c r="I15" s="15">
        <f>(G9+G10)*11</f>
        <v>0</v>
      </c>
    </row>
    <row r="16" spans="1:9" x14ac:dyDescent="0.25">
      <c r="A16" s="7"/>
      <c r="B16" s="5"/>
      <c r="C16" s="5"/>
      <c r="D16" s="5"/>
      <c r="E16" s="2"/>
      <c r="F16" s="2"/>
      <c r="G16" s="2"/>
      <c r="H16" s="2"/>
      <c r="I16" s="2"/>
    </row>
    <row r="17" spans="1:9" ht="44.25" customHeight="1" x14ac:dyDescent="0.25">
      <c r="A17" s="39" t="s">
        <v>0</v>
      </c>
      <c r="B17" s="40"/>
      <c r="C17" s="41"/>
      <c r="D17" s="31" t="s">
        <v>16</v>
      </c>
      <c r="E17" s="3" t="s">
        <v>42</v>
      </c>
      <c r="F17" s="3" t="s">
        <v>20</v>
      </c>
      <c r="G17" s="3" t="s">
        <v>43</v>
      </c>
      <c r="H17" s="3" t="s">
        <v>19</v>
      </c>
      <c r="I17" s="3" t="s">
        <v>18</v>
      </c>
    </row>
    <row r="18" spans="1:9" ht="55.15" customHeight="1" x14ac:dyDescent="0.25">
      <c r="A18" s="8" t="s">
        <v>5</v>
      </c>
      <c r="B18" s="42" t="s">
        <v>65</v>
      </c>
      <c r="C18" s="43"/>
      <c r="D18" s="10">
        <f>11*152</f>
        <v>1672</v>
      </c>
      <c r="E18" s="15"/>
      <c r="F18" s="12"/>
      <c r="G18" s="62"/>
      <c r="H18" s="25">
        <f>D18*E18</f>
        <v>0</v>
      </c>
      <c r="I18" s="25">
        <f>D18*G18</f>
        <v>0</v>
      </c>
    </row>
    <row r="19" spans="1:9" ht="55.15" customHeight="1" x14ac:dyDescent="0.25">
      <c r="A19" s="8" t="s">
        <v>6</v>
      </c>
      <c r="B19" s="42" t="s">
        <v>24</v>
      </c>
      <c r="C19" s="43"/>
      <c r="D19" s="10">
        <v>2</v>
      </c>
      <c r="E19" s="15"/>
      <c r="F19" s="12"/>
      <c r="G19" s="62"/>
      <c r="H19" s="25">
        <f t="shared" ref="H19:H25" si="2">D19*E19</f>
        <v>0</v>
      </c>
      <c r="I19" s="25">
        <f t="shared" ref="I19:I25" si="3">D19*G19</f>
        <v>0</v>
      </c>
    </row>
    <row r="20" spans="1:9" ht="55.15" customHeight="1" x14ac:dyDescent="0.25">
      <c r="A20" s="8" t="s">
        <v>7</v>
      </c>
      <c r="B20" s="42" t="s">
        <v>66</v>
      </c>
      <c r="C20" s="43"/>
      <c r="D20" s="10">
        <f>11*152</f>
        <v>1672</v>
      </c>
      <c r="E20" s="15"/>
      <c r="F20" s="12"/>
      <c r="G20" s="62"/>
      <c r="H20" s="25">
        <f t="shared" si="2"/>
        <v>0</v>
      </c>
      <c r="I20" s="25">
        <f t="shared" si="3"/>
        <v>0</v>
      </c>
    </row>
    <row r="21" spans="1:9" ht="55.15" customHeight="1" x14ac:dyDescent="0.25">
      <c r="A21" s="8" t="s">
        <v>8</v>
      </c>
      <c r="B21" s="42" t="s">
        <v>23</v>
      </c>
      <c r="C21" s="43"/>
      <c r="D21" s="10">
        <v>2</v>
      </c>
      <c r="E21" s="15"/>
      <c r="F21" s="12"/>
      <c r="G21" s="62"/>
      <c r="H21" s="25">
        <f t="shared" si="2"/>
        <v>0</v>
      </c>
      <c r="I21" s="25">
        <f t="shared" si="3"/>
        <v>0</v>
      </c>
    </row>
    <row r="22" spans="1:9" ht="55.15" customHeight="1" x14ac:dyDescent="0.25">
      <c r="A22" s="8" t="s">
        <v>9</v>
      </c>
      <c r="B22" s="42" t="s">
        <v>67</v>
      </c>
      <c r="C22" s="43"/>
      <c r="D22" s="10">
        <f>11*152</f>
        <v>1672</v>
      </c>
      <c r="E22" s="15"/>
      <c r="F22" s="12"/>
      <c r="G22" s="62"/>
      <c r="H22" s="25">
        <f t="shared" si="2"/>
        <v>0</v>
      </c>
      <c r="I22" s="25">
        <f t="shared" si="3"/>
        <v>0</v>
      </c>
    </row>
    <row r="23" spans="1:9" ht="55.15" customHeight="1" x14ac:dyDescent="0.25">
      <c r="A23" s="8" t="s">
        <v>10</v>
      </c>
      <c r="B23" s="42" t="s">
        <v>25</v>
      </c>
      <c r="C23" s="43"/>
      <c r="D23" s="10">
        <v>2</v>
      </c>
      <c r="E23" s="15"/>
      <c r="F23" s="12"/>
      <c r="G23" s="62"/>
      <c r="H23" s="25">
        <f t="shared" si="2"/>
        <v>0</v>
      </c>
      <c r="I23" s="25">
        <f t="shared" si="3"/>
        <v>0</v>
      </c>
    </row>
    <row r="24" spans="1:9" ht="55.15" customHeight="1" x14ac:dyDescent="0.25">
      <c r="A24" s="8" t="s">
        <v>11</v>
      </c>
      <c r="B24" s="42" t="s">
        <v>68</v>
      </c>
      <c r="C24" s="43"/>
      <c r="D24" s="10">
        <f>11*152</f>
        <v>1672</v>
      </c>
      <c r="E24" s="15"/>
      <c r="F24" s="12"/>
      <c r="G24" s="62"/>
      <c r="H24" s="25">
        <f t="shared" si="2"/>
        <v>0</v>
      </c>
      <c r="I24" s="25">
        <f>D24*G24</f>
        <v>0</v>
      </c>
    </row>
    <row r="25" spans="1:9" ht="51.95" customHeight="1" x14ac:dyDescent="0.25">
      <c r="A25" s="8" t="s">
        <v>12</v>
      </c>
      <c r="B25" s="42" t="s">
        <v>26</v>
      </c>
      <c r="C25" s="43"/>
      <c r="D25" s="10">
        <v>2</v>
      </c>
      <c r="E25" s="15"/>
      <c r="F25" s="12"/>
      <c r="G25" s="62"/>
      <c r="H25" s="25">
        <f t="shared" si="2"/>
        <v>0</v>
      </c>
      <c r="I25" s="25">
        <f t="shared" si="3"/>
        <v>0</v>
      </c>
    </row>
    <row r="26" spans="1:9" ht="30" customHeight="1" x14ac:dyDescent="0.25">
      <c r="A26" s="29" t="s">
        <v>35</v>
      </c>
      <c r="B26" s="55" t="s">
        <v>27</v>
      </c>
      <c r="C26" s="56"/>
      <c r="D26" s="56"/>
      <c r="E26" s="56"/>
      <c r="F26" s="56"/>
      <c r="G26" s="57"/>
      <c r="H26" s="26">
        <f>SUM(H18:H25)</f>
        <v>0</v>
      </c>
      <c r="I26" s="26">
        <f>SUM(I18:I25)</f>
        <v>0</v>
      </c>
    </row>
    <row r="27" spans="1:9" ht="30" customHeight="1" x14ac:dyDescent="0.25">
      <c r="A27" s="16"/>
      <c r="B27" s="17"/>
      <c r="C27" s="17"/>
      <c r="D27" s="17"/>
      <c r="E27" s="17"/>
      <c r="F27" s="17"/>
      <c r="G27" s="17"/>
      <c r="H27" s="18"/>
      <c r="I27" s="14"/>
    </row>
    <row r="28" spans="1:9" ht="30" customHeight="1" x14ac:dyDescent="0.25">
      <c r="A28" s="55" t="s">
        <v>37</v>
      </c>
      <c r="B28" s="56"/>
      <c r="C28" s="56"/>
      <c r="D28" s="56"/>
      <c r="E28" s="56"/>
      <c r="F28" s="56"/>
      <c r="G28" s="56"/>
      <c r="H28" s="57"/>
      <c r="I28" s="15">
        <f>(I18+I20+I22+I24)/152</f>
        <v>0</v>
      </c>
    </row>
    <row r="30" spans="1:9" x14ac:dyDescent="0.25">
      <c r="H30" s="13" t="s">
        <v>29</v>
      </c>
      <c r="I30" s="13" t="s">
        <v>30</v>
      </c>
    </row>
    <row r="31" spans="1:9" ht="25.5" customHeight="1" x14ac:dyDescent="0.25">
      <c r="A31" s="47" t="s">
        <v>28</v>
      </c>
      <c r="B31" s="48"/>
      <c r="C31" s="48"/>
      <c r="D31" s="48"/>
      <c r="E31" s="48"/>
      <c r="F31" s="48"/>
      <c r="G31" s="49"/>
      <c r="H31" s="22">
        <f>H13+H26</f>
        <v>0</v>
      </c>
      <c r="I31" s="22">
        <f>I13+I26</f>
        <v>0</v>
      </c>
    </row>
    <row r="32" spans="1:9" ht="12" customHeight="1" x14ac:dyDescent="0.25">
      <c r="A32" s="20"/>
      <c r="B32" s="20"/>
      <c r="C32" s="20"/>
      <c r="D32" s="20"/>
      <c r="E32" s="20"/>
      <c r="F32" s="20"/>
      <c r="G32" s="20"/>
      <c r="H32" s="21"/>
      <c r="I32" s="21"/>
    </row>
    <row r="33" spans="1:9" ht="25.5" customHeight="1" x14ac:dyDescent="0.25">
      <c r="A33" s="47" t="s">
        <v>55</v>
      </c>
      <c r="B33" s="48"/>
      <c r="C33" s="48"/>
      <c r="D33" s="48"/>
      <c r="E33" s="48"/>
      <c r="F33" s="48"/>
      <c r="G33" s="48"/>
      <c r="H33" s="49"/>
      <c r="I33" s="22">
        <f>I15+I28</f>
        <v>0</v>
      </c>
    </row>
    <row r="35" spans="1:9" ht="48" customHeight="1" x14ac:dyDescent="0.25">
      <c r="A35" s="39" t="s">
        <v>56</v>
      </c>
      <c r="B35" s="40"/>
      <c r="C35" s="41"/>
      <c r="D35" s="31" t="s">
        <v>16</v>
      </c>
      <c r="E35" s="3" t="s">
        <v>39</v>
      </c>
      <c r="F35" s="3" t="s">
        <v>20</v>
      </c>
      <c r="G35" s="3" t="s">
        <v>38</v>
      </c>
      <c r="H35" s="3" t="s">
        <v>19</v>
      </c>
      <c r="I35" s="3" t="s">
        <v>18</v>
      </c>
    </row>
    <row r="36" spans="1:9" ht="258" customHeight="1" x14ac:dyDescent="0.25">
      <c r="A36" s="8" t="s">
        <v>13</v>
      </c>
      <c r="B36" s="53" t="s">
        <v>52</v>
      </c>
      <c r="C36" s="54"/>
      <c r="D36" s="10">
        <v>152</v>
      </c>
      <c r="E36" s="15"/>
      <c r="F36" s="11">
        <v>0</v>
      </c>
      <c r="G36" s="15"/>
      <c r="H36" s="15">
        <f>D36*E36</f>
        <v>0</v>
      </c>
      <c r="I36" s="15">
        <f>D36*G36</f>
        <v>0</v>
      </c>
    </row>
    <row r="37" spans="1:9" ht="25.5" customHeight="1" x14ac:dyDescent="0.25">
      <c r="A37"/>
      <c r="B37"/>
      <c r="C37"/>
      <c r="D37"/>
    </row>
    <row r="38" spans="1:9" ht="60.75" customHeight="1" x14ac:dyDescent="0.25">
      <c r="A38" s="39" t="s">
        <v>57</v>
      </c>
      <c r="B38" s="40"/>
      <c r="C38" s="41"/>
      <c r="D38" s="31" t="s">
        <v>16</v>
      </c>
      <c r="E38" s="3" t="s">
        <v>39</v>
      </c>
      <c r="F38" s="3" t="s">
        <v>20</v>
      </c>
      <c r="G38" s="3" t="s">
        <v>38</v>
      </c>
      <c r="H38" s="3" t="s">
        <v>19</v>
      </c>
      <c r="I38" s="3" t="s">
        <v>18</v>
      </c>
    </row>
    <row r="39" spans="1:9" ht="100.5" customHeight="1" x14ac:dyDescent="0.25">
      <c r="A39" s="8" t="s">
        <v>14</v>
      </c>
      <c r="B39" s="42" t="s">
        <v>51</v>
      </c>
      <c r="C39" s="43"/>
      <c r="D39" s="10">
        <v>152</v>
      </c>
      <c r="E39" s="15"/>
      <c r="F39" s="12">
        <v>0</v>
      </c>
      <c r="G39" s="62"/>
      <c r="H39" s="15"/>
      <c r="I39" s="15">
        <f>D39*G39</f>
        <v>0</v>
      </c>
    </row>
    <row r="41" spans="1:9" x14ac:dyDescent="0.25">
      <c r="A41" s="44" t="s">
        <v>44</v>
      </c>
      <c r="B41" s="45"/>
      <c r="C41" s="45"/>
      <c r="D41" s="45"/>
      <c r="E41" s="45"/>
      <c r="F41" s="45"/>
      <c r="G41" s="45"/>
      <c r="H41" s="46"/>
      <c r="I41" s="23">
        <f>G36+G39</f>
        <v>0</v>
      </c>
    </row>
    <row r="43" spans="1:9" x14ac:dyDescent="0.25">
      <c r="H43" s="13" t="s">
        <v>29</v>
      </c>
      <c r="I43" s="13" t="s">
        <v>30</v>
      </c>
    </row>
    <row r="44" spans="1:9" ht="15.75" x14ac:dyDescent="0.25">
      <c r="A44" s="47" t="s">
        <v>31</v>
      </c>
      <c r="B44" s="48"/>
      <c r="C44" s="48"/>
      <c r="D44" s="48"/>
      <c r="E44" s="48"/>
      <c r="F44" s="48"/>
      <c r="G44" s="49"/>
      <c r="H44" s="22">
        <f>H36+H39</f>
        <v>0</v>
      </c>
      <c r="I44" s="22">
        <f>I36+I39</f>
        <v>0</v>
      </c>
    </row>
    <row r="46" spans="1:9" x14ac:dyDescent="0.25">
      <c r="H46" s="13" t="s">
        <v>29</v>
      </c>
      <c r="I46" s="13" t="s">
        <v>30</v>
      </c>
    </row>
    <row r="47" spans="1:9" ht="27.75" customHeight="1" x14ac:dyDescent="0.25">
      <c r="A47" s="50" t="s">
        <v>32</v>
      </c>
      <c r="B47" s="51"/>
      <c r="C47" s="51"/>
      <c r="D47" s="51"/>
      <c r="E47" s="51"/>
      <c r="F47" s="51"/>
      <c r="G47" s="52"/>
      <c r="H47" s="24">
        <f>H13+H26+H36+H39</f>
        <v>0</v>
      </c>
      <c r="I47" s="24">
        <f>I13+I26+I36+I39</f>
        <v>0</v>
      </c>
    </row>
    <row r="49" spans="1:9" x14ac:dyDescent="0.25">
      <c r="A49" s="34" t="s">
        <v>33</v>
      </c>
      <c r="B49" s="35"/>
      <c r="C49" s="35"/>
      <c r="D49" s="35"/>
      <c r="E49" s="35"/>
      <c r="F49" s="35"/>
      <c r="G49" s="36"/>
      <c r="H49" s="37">
        <f>I33+I41</f>
        <v>0</v>
      </c>
      <c r="I49" s="38"/>
    </row>
    <row r="53" spans="1:9" x14ac:dyDescent="0.25">
      <c r="A53" s="33" t="s">
        <v>58</v>
      </c>
      <c r="B53" s="33"/>
      <c r="C53" s="33"/>
      <c r="D53" s="33"/>
      <c r="E53" s="33"/>
      <c r="F53" s="33"/>
      <c r="H53" s="63">
        <f>I33+G39</f>
        <v>0</v>
      </c>
    </row>
  </sheetData>
  <mergeCells count="33">
    <mergeCell ref="A53:F53"/>
    <mergeCell ref="A33:H33"/>
    <mergeCell ref="A35:C35"/>
    <mergeCell ref="B36:C36"/>
    <mergeCell ref="A38:C38"/>
    <mergeCell ref="B39:C39"/>
    <mergeCell ref="A2:I2"/>
    <mergeCell ref="A4:I4"/>
    <mergeCell ref="A6:I6"/>
    <mergeCell ref="A8:C8"/>
    <mergeCell ref="B9:C9"/>
    <mergeCell ref="B10:C10"/>
    <mergeCell ref="B11:C11"/>
    <mergeCell ref="B12:C12"/>
    <mergeCell ref="B13:G13"/>
    <mergeCell ref="A15:H15"/>
    <mergeCell ref="B18:C18"/>
    <mergeCell ref="B19:C19"/>
    <mergeCell ref="B20:C20"/>
    <mergeCell ref="B21:C21"/>
    <mergeCell ref="A17:C17"/>
    <mergeCell ref="B22:C22"/>
    <mergeCell ref="B23:C23"/>
    <mergeCell ref="B24:C24"/>
    <mergeCell ref="B25:C25"/>
    <mergeCell ref="B26:G26"/>
    <mergeCell ref="A28:H28"/>
    <mergeCell ref="A31:G31"/>
    <mergeCell ref="A41:H41"/>
    <mergeCell ref="A44:G44"/>
    <mergeCell ref="A47:G47"/>
    <mergeCell ref="A49:G49"/>
    <mergeCell ref="H49:I49"/>
  </mergeCells>
  <printOptions horizontalCentered="1"/>
  <pageMargins left="0.31496062992125984" right="0.31496062992125984" top="0.35433070866141736" bottom="0.35433070866141736" header="0.31496062992125984" footer="0.31496062992125984"/>
  <pageSetup paperSize="9" scale="54"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1AEC6-EF8C-4B49-A8B3-E6CAF00A1528}">
  <sheetPr>
    <pageSetUpPr fitToPage="1"/>
  </sheetPr>
  <dimension ref="A2:I53"/>
  <sheetViews>
    <sheetView topLeftCell="A37" workbookViewId="0">
      <selection activeCell="D24" sqref="D24"/>
    </sheetView>
  </sheetViews>
  <sheetFormatPr baseColWidth="10" defaultRowHeight="15" x14ac:dyDescent="0.25"/>
  <cols>
    <col min="1" max="1" width="9.7109375" style="32" customWidth="1"/>
    <col min="2" max="2" width="17.42578125" style="7" customWidth="1"/>
    <col min="3" max="3" width="31.42578125" style="7" customWidth="1"/>
    <col min="4" max="4" width="14.85546875" style="7" customWidth="1"/>
    <col min="5" max="8" width="21.28515625" customWidth="1"/>
    <col min="9" max="9" width="25.28515625" customWidth="1"/>
  </cols>
  <sheetData>
    <row r="2" spans="1:9" s="4" customFormat="1" ht="57.75" customHeight="1" x14ac:dyDescent="0.2">
      <c r="A2" s="58" t="s">
        <v>46</v>
      </c>
      <c r="B2" s="58"/>
      <c r="C2" s="58"/>
      <c r="D2" s="58"/>
      <c r="E2" s="58"/>
      <c r="F2" s="58"/>
      <c r="G2" s="58"/>
      <c r="H2" s="58"/>
      <c r="I2" s="58"/>
    </row>
    <row r="3" spans="1:9" s="4" customFormat="1" ht="34.5" customHeight="1" x14ac:dyDescent="0.2">
      <c r="A3" s="30"/>
      <c r="B3" s="30"/>
      <c r="C3" s="30"/>
      <c r="D3" s="30"/>
      <c r="E3" s="30"/>
      <c r="F3" s="30"/>
      <c r="G3" s="30"/>
      <c r="H3" s="30"/>
      <c r="I3" s="30"/>
    </row>
    <row r="4" spans="1:9" ht="83.25" customHeight="1" x14ac:dyDescent="0.25">
      <c r="A4" s="59" t="s">
        <v>69</v>
      </c>
      <c r="B4" s="60"/>
      <c r="C4" s="60"/>
      <c r="D4" s="60"/>
      <c r="E4" s="60"/>
      <c r="F4" s="60"/>
      <c r="G4" s="60"/>
      <c r="H4" s="60"/>
      <c r="I4" s="61"/>
    </row>
    <row r="5" spans="1:9" ht="21" customHeight="1" thickBot="1" x14ac:dyDescent="0.3">
      <c r="A5" s="64"/>
      <c r="B5" s="64"/>
      <c r="C5" s="64"/>
      <c r="D5" s="64"/>
      <c r="E5" s="64"/>
      <c r="F5" s="64"/>
      <c r="G5" s="64"/>
      <c r="H5" s="64"/>
      <c r="I5" s="64"/>
    </row>
    <row r="6" spans="1:9" ht="68.25" customHeight="1" thickBot="1" x14ac:dyDescent="0.3">
      <c r="A6" s="65" t="s">
        <v>70</v>
      </c>
      <c r="B6" s="66"/>
      <c r="C6" s="66"/>
      <c r="D6" s="66"/>
      <c r="E6" s="66"/>
      <c r="F6" s="66"/>
      <c r="G6" s="66"/>
      <c r="H6" s="66"/>
      <c r="I6" s="67"/>
    </row>
    <row r="7" spans="1:9" x14ac:dyDescent="0.25">
      <c r="A7" s="5"/>
      <c r="B7" s="5"/>
      <c r="C7" s="5"/>
      <c r="D7" s="5"/>
      <c r="E7" s="1"/>
      <c r="F7" s="1"/>
      <c r="G7" s="1"/>
      <c r="H7" s="1"/>
      <c r="I7" s="1"/>
    </row>
    <row r="8" spans="1:9" ht="62.1" customHeight="1" x14ac:dyDescent="0.25">
      <c r="A8" s="39" t="s">
        <v>45</v>
      </c>
      <c r="B8" s="40"/>
      <c r="C8" s="41"/>
      <c r="D8" s="31" t="s">
        <v>16</v>
      </c>
      <c r="E8" s="3" t="s">
        <v>40</v>
      </c>
      <c r="F8" s="3" t="s">
        <v>20</v>
      </c>
      <c r="G8" s="3" t="s">
        <v>41</v>
      </c>
      <c r="H8" s="3" t="s">
        <v>17</v>
      </c>
      <c r="I8" s="3" t="s">
        <v>18</v>
      </c>
    </row>
    <row r="9" spans="1:9" ht="53.25" customHeight="1" x14ac:dyDescent="0.25">
      <c r="A9" s="8" t="s">
        <v>1</v>
      </c>
      <c r="B9" s="42" t="s">
        <v>71</v>
      </c>
      <c r="C9" s="43"/>
      <c r="D9" s="9">
        <f>130*11</f>
        <v>1430</v>
      </c>
      <c r="E9" s="15"/>
      <c r="F9" s="12"/>
      <c r="G9" s="62"/>
      <c r="H9" s="15">
        <f>D9*E9</f>
        <v>0</v>
      </c>
      <c r="I9" s="15">
        <f>D9*G9</f>
        <v>0</v>
      </c>
    </row>
    <row r="10" spans="1:9" ht="53.25" customHeight="1" x14ac:dyDescent="0.25">
      <c r="A10" s="8" t="s">
        <v>2</v>
      </c>
      <c r="B10" s="42" t="s">
        <v>72</v>
      </c>
      <c r="C10" s="43"/>
      <c r="D10" s="9">
        <f>130*11</f>
        <v>1430</v>
      </c>
      <c r="E10" s="15"/>
      <c r="F10" s="12"/>
      <c r="G10" s="62"/>
      <c r="H10" s="15">
        <f t="shared" ref="H10:H12" si="0">D10*E10</f>
        <v>0</v>
      </c>
      <c r="I10" s="15">
        <f t="shared" ref="I10:I12" si="1">D10*G10</f>
        <v>0</v>
      </c>
    </row>
    <row r="11" spans="1:9" ht="53.25" customHeight="1" x14ac:dyDescent="0.25">
      <c r="A11" s="8" t="s">
        <v>3</v>
      </c>
      <c r="B11" s="42" t="s">
        <v>15</v>
      </c>
      <c r="C11" s="43"/>
      <c r="D11" s="9">
        <v>2</v>
      </c>
      <c r="E11" s="15"/>
      <c r="F11" s="12"/>
      <c r="G11" s="62"/>
      <c r="H11" s="15">
        <f t="shared" si="0"/>
        <v>0</v>
      </c>
      <c r="I11" s="15">
        <f t="shared" si="1"/>
        <v>0</v>
      </c>
    </row>
    <row r="12" spans="1:9" ht="53.25" customHeight="1" x14ac:dyDescent="0.25">
      <c r="A12" s="8" t="s">
        <v>4</v>
      </c>
      <c r="B12" s="42" t="s">
        <v>21</v>
      </c>
      <c r="C12" s="43"/>
      <c r="D12" s="9">
        <v>2</v>
      </c>
      <c r="E12" s="15"/>
      <c r="F12" s="12"/>
      <c r="G12" s="62"/>
      <c r="H12" s="15">
        <f t="shared" si="0"/>
        <v>0</v>
      </c>
      <c r="I12" s="15">
        <f t="shared" si="1"/>
        <v>0</v>
      </c>
    </row>
    <row r="13" spans="1:9" ht="33.75" customHeight="1" x14ac:dyDescent="0.25">
      <c r="A13" s="29" t="s">
        <v>34</v>
      </c>
      <c r="B13" s="55" t="s">
        <v>22</v>
      </c>
      <c r="C13" s="56"/>
      <c r="D13" s="56"/>
      <c r="E13" s="56"/>
      <c r="F13" s="56"/>
      <c r="G13" s="57"/>
      <c r="H13" s="15">
        <f>SUM(H9:H12)</f>
        <v>0</v>
      </c>
      <c r="I13" s="15">
        <f>SUM(I9:I12)</f>
        <v>0</v>
      </c>
    </row>
    <row r="14" spans="1:9" s="19" customFormat="1" ht="15" customHeight="1" x14ac:dyDescent="0.25">
      <c r="A14" s="16"/>
      <c r="B14" s="17"/>
      <c r="C14" s="17"/>
      <c r="D14" s="17"/>
      <c r="E14" s="17"/>
      <c r="F14" s="17"/>
      <c r="G14" s="17"/>
      <c r="H14" s="18"/>
      <c r="I14" s="18"/>
    </row>
    <row r="15" spans="1:9" ht="23.25" customHeight="1" x14ac:dyDescent="0.25">
      <c r="A15" s="55" t="s">
        <v>36</v>
      </c>
      <c r="B15" s="56"/>
      <c r="C15" s="56"/>
      <c r="D15" s="56"/>
      <c r="E15" s="56"/>
      <c r="F15" s="56"/>
      <c r="G15" s="56"/>
      <c r="H15" s="57"/>
      <c r="I15" s="15">
        <f>(G9+G10)*11</f>
        <v>0</v>
      </c>
    </row>
    <row r="16" spans="1:9" x14ac:dyDescent="0.25">
      <c r="A16" s="7"/>
      <c r="B16" s="5"/>
      <c r="C16" s="5"/>
      <c r="D16" s="5"/>
      <c r="E16" s="2"/>
      <c r="F16" s="2"/>
      <c r="G16" s="2"/>
      <c r="H16" s="2"/>
      <c r="I16" s="2"/>
    </row>
    <row r="17" spans="1:9" ht="44.25" customHeight="1" x14ac:dyDescent="0.25">
      <c r="A17" s="39" t="s">
        <v>0</v>
      </c>
      <c r="B17" s="40"/>
      <c r="C17" s="41"/>
      <c r="D17" s="31" t="s">
        <v>16</v>
      </c>
      <c r="E17" s="3" t="s">
        <v>42</v>
      </c>
      <c r="F17" s="3" t="s">
        <v>20</v>
      </c>
      <c r="G17" s="3" t="s">
        <v>43</v>
      </c>
      <c r="H17" s="3" t="s">
        <v>19</v>
      </c>
      <c r="I17" s="3" t="s">
        <v>18</v>
      </c>
    </row>
    <row r="18" spans="1:9" ht="55.15" customHeight="1" x14ac:dyDescent="0.25">
      <c r="A18" s="8" t="s">
        <v>5</v>
      </c>
      <c r="B18" s="42" t="s">
        <v>73</v>
      </c>
      <c r="C18" s="43"/>
      <c r="D18" s="10">
        <f>11*130</f>
        <v>1430</v>
      </c>
      <c r="E18" s="15"/>
      <c r="F18" s="12"/>
      <c r="G18" s="62"/>
      <c r="H18" s="25">
        <f>D18*E18</f>
        <v>0</v>
      </c>
      <c r="I18" s="25">
        <f>D18*G18</f>
        <v>0</v>
      </c>
    </row>
    <row r="19" spans="1:9" ht="55.15" customHeight="1" x14ac:dyDescent="0.25">
      <c r="A19" s="8" t="s">
        <v>6</v>
      </c>
      <c r="B19" s="42" t="s">
        <v>24</v>
      </c>
      <c r="C19" s="43"/>
      <c r="D19" s="10">
        <v>2</v>
      </c>
      <c r="E19" s="15"/>
      <c r="F19" s="12"/>
      <c r="G19" s="62"/>
      <c r="H19" s="25">
        <f t="shared" ref="H19:H25" si="2">D19*E19</f>
        <v>0</v>
      </c>
      <c r="I19" s="25">
        <f t="shared" ref="I19:I25" si="3">D19*G19</f>
        <v>0</v>
      </c>
    </row>
    <row r="20" spans="1:9" ht="55.15" customHeight="1" x14ac:dyDescent="0.25">
      <c r="A20" s="8" t="s">
        <v>7</v>
      </c>
      <c r="B20" s="42" t="s">
        <v>74</v>
      </c>
      <c r="C20" s="43"/>
      <c r="D20" s="10">
        <f>11*130</f>
        <v>1430</v>
      </c>
      <c r="E20" s="15"/>
      <c r="F20" s="12"/>
      <c r="G20" s="62"/>
      <c r="H20" s="25">
        <f t="shared" si="2"/>
        <v>0</v>
      </c>
      <c r="I20" s="25">
        <f t="shared" si="3"/>
        <v>0</v>
      </c>
    </row>
    <row r="21" spans="1:9" ht="55.15" customHeight="1" x14ac:dyDescent="0.25">
      <c r="A21" s="8" t="s">
        <v>8</v>
      </c>
      <c r="B21" s="42" t="s">
        <v>23</v>
      </c>
      <c r="C21" s="43"/>
      <c r="D21" s="10">
        <v>2</v>
      </c>
      <c r="E21" s="15"/>
      <c r="F21" s="12"/>
      <c r="G21" s="62"/>
      <c r="H21" s="25">
        <f t="shared" si="2"/>
        <v>0</v>
      </c>
      <c r="I21" s="25">
        <f t="shared" si="3"/>
        <v>0</v>
      </c>
    </row>
    <row r="22" spans="1:9" ht="55.15" customHeight="1" x14ac:dyDescent="0.25">
      <c r="A22" s="8" t="s">
        <v>9</v>
      </c>
      <c r="B22" s="42" t="s">
        <v>75</v>
      </c>
      <c r="C22" s="43"/>
      <c r="D22" s="10">
        <f>11*130</f>
        <v>1430</v>
      </c>
      <c r="E22" s="15"/>
      <c r="F22" s="12"/>
      <c r="G22" s="62"/>
      <c r="H22" s="25">
        <f t="shared" si="2"/>
        <v>0</v>
      </c>
      <c r="I22" s="25">
        <f t="shared" si="3"/>
        <v>0</v>
      </c>
    </row>
    <row r="23" spans="1:9" ht="55.15" customHeight="1" x14ac:dyDescent="0.25">
      <c r="A23" s="8" t="s">
        <v>10</v>
      </c>
      <c r="B23" s="42" t="s">
        <v>25</v>
      </c>
      <c r="C23" s="43"/>
      <c r="D23" s="10">
        <v>2</v>
      </c>
      <c r="E23" s="15"/>
      <c r="F23" s="12"/>
      <c r="G23" s="62"/>
      <c r="H23" s="25">
        <f t="shared" si="2"/>
        <v>0</v>
      </c>
      <c r="I23" s="25">
        <f t="shared" si="3"/>
        <v>0</v>
      </c>
    </row>
    <row r="24" spans="1:9" ht="55.15" customHeight="1" x14ac:dyDescent="0.25">
      <c r="A24" s="8" t="s">
        <v>11</v>
      </c>
      <c r="B24" s="42" t="s">
        <v>76</v>
      </c>
      <c r="C24" s="43"/>
      <c r="D24" s="10">
        <f>11*130</f>
        <v>1430</v>
      </c>
      <c r="E24" s="15"/>
      <c r="F24" s="12"/>
      <c r="G24" s="62"/>
      <c r="H24" s="25">
        <f t="shared" si="2"/>
        <v>0</v>
      </c>
      <c r="I24" s="25">
        <f>D24*G24</f>
        <v>0</v>
      </c>
    </row>
    <row r="25" spans="1:9" ht="51.95" customHeight="1" x14ac:dyDescent="0.25">
      <c r="A25" s="8" t="s">
        <v>12</v>
      </c>
      <c r="B25" s="42" t="s">
        <v>26</v>
      </c>
      <c r="C25" s="43"/>
      <c r="D25" s="10">
        <v>2</v>
      </c>
      <c r="E25" s="15"/>
      <c r="F25" s="12"/>
      <c r="G25" s="62"/>
      <c r="H25" s="25">
        <f t="shared" si="2"/>
        <v>0</v>
      </c>
      <c r="I25" s="25">
        <f t="shared" si="3"/>
        <v>0</v>
      </c>
    </row>
    <row r="26" spans="1:9" ht="30" customHeight="1" x14ac:dyDescent="0.25">
      <c r="A26" s="29" t="s">
        <v>35</v>
      </c>
      <c r="B26" s="55" t="s">
        <v>27</v>
      </c>
      <c r="C26" s="56"/>
      <c r="D26" s="56"/>
      <c r="E26" s="56"/>
      <c r="F26" s="56"/>
      <c r="G26" s="57"/>
      <c r="H26" s="26">
        <f>SUM(H18:H25)</f>
        <v>0</v>
      </c>
      <c r="I26" s="26">
        <f>SUM(I18:I25)</f>
        <v>0</v>
      </c>
    </row>
    <row r="27" spans="1:9" ht="30" customHeight="1" x14ac:dyDescent="0.25">
      <c r="A27" s="16"/>
      <c r="B27" s="17"/>
      <c r="C27" s="17"/>
      <c r="D27" s="17"/>
      <c r="E27" s="17"/>
      <c r="F27" s="17"/>
      <c r="G27" s="17"/>
      <c r="H27" s="18"/>
      <c r="I27" s="14"/>
    </row>
    <row r="28" spans="1:9" ht="30" customHeight="1" x14ac:dyDescent="0.25">
      <c r="A28" s="55" t="s">
        <v>37</v>
      </c>
      <c r="B28" s="56"/>
      <c r="C28" s="56"/>
      <c r="D28" s="56"/>
      <c r="E28" s="56"/>
      <c r="F28" s="56"/>
      <c r="G28" s="56"/>
      <c r="H28" s="57"/>
      <c r="I28" s="15">
        <f>(I18+I20+I22+I24)/130</f>
        <v>0</v>
      </c>
    </row>
    <row r="30" spans="1:9" x14ac:dyDescent="0.25">
      <c r="H30" s="13" t="s">
        <v>29</v>
      </c>
      <c r="I30" s="13" t="s">
        <v>30</v>
      </c>
    </row>
    <row r="31" spans="1:9" ht="25.5" customHeight="1" x14ac:dyDescent="0.25">
      <c r="A31" s="47" t="s">
        <v>28</v>
      </c>
      <c r="B31" s="48"/>
      <c r="C31" s="48"/>
      <c r="D31" s="48"/>
      <c r="E31" s="48"/>
      <c r="F31" s="48"/>
      <c r="G31" s="49"/>
      <c r="H31" s="22">
        <f>H13+H26</f>
        <v>0</v>
      </c>
      <c r="I31" s="22">
        <f>I13+I26</f>
        <v>0</v>
      </c>
    </row>
    <row r="32" spans="1:9" ht="12" customHeight="1" x14ac:dyDescent="0.25">
      <c r="A32" s="20"/>
      <c r="B32" s="20"/>
      <c r="C32" s="20"/>
      <c r="D32" s="20"/>
      <c r="E32" s="20"/>
      <c r="F32" s="20"/>
      <c r="G32" s="20"/>
      <c r="H32" s="21"/>
      <c r="I32" s="21"/>
    </row>
    <row r="33" spans="1:9" ht="25.5" customHeight="1" x14ac:dyDescent="0.25">
      <c r="A33" s="47" t="s">
        <v>55</v>
      </c>
      <c r="B33" s="48"/>
      <c r="C33" s="48"/>
      <c r="D33" s="48"/>
      <c r="E33" s="48"/>
      <c r="F33" s="48"/>
      <c r="G33" s="48"/>
      <c r="H33" s="49"/>
      <c r="I33" s="22">
        <f>I15+I28</f>
        <v>0</v>
      </c>
    </row>
    <row r="35" spans="1:9" ht="48" customHeight="1" x14ac:dyDescent="0.25">
      <c r="A35" s="39" t="s">
        <v>56</v>
      </c>
      <c r="B35" s="40"/>
      <c r="C35" s="41"/>
      <c r="D35" s="31" t="s">
        <v>16</v>
      </c>
      <c r="E35" s="3" t="s">
        <v>39</v>
      </c>
      <c r="F35" s="3" t="s">
        <v>20</v>
      </c>
      <c r="G35" s="3" t="s">
        <v>38</v>
      </c>
      <c r="H35" s="3" t="s">
        <v>19</v>
      </c>
      <c r="I35" s="3" t="s">
        <v>18</v>
      </c>
    </row>
    <row r="36" spans="1:9" ht="258" customHeight="1" x14ac:dyDescent="0.25">
      <c r="A36" s="8" t="s">
        <v>13</v>
      </c>
      <c r="B36" s="53" t="s">
        <v>52</v>
      </c>
      <c r="C36" s="54"/>
      <c r="D36" s="10">
        <v>130</v>
      </c>
      <c r="E36" s="15"/>
      <c r="F36" s="11">
        <v>0</v>
      </c>
      <c r="G36" s="15"/>
      <c r="H36" s="15">
        <f>D36*E36</f>
        <v>0</v>
      </c>
      <c r="I36" s="15">
        <f>D36*G36</f>
        <v>0</v>
      </c>
    </row>
    <row r="37" spans="1:9" ht="25.5" customHeight="1" x14ac:dyDescent="0.25">
      <c r="A37"/>
      <c r="B37"/>
      <c r="C37"/>
      <c r="D37"/>
    </row>
    <row r="38" spans="1:9" ht="60.75" customHeight="1" x14ac:dyDescent="0.25">
      <c r="A38" s="39" t="s">
        <v>57</v>
      </c>
      <c r="B38" s="40"/>
      <c r="C38" s="41"/>
      <c r="D38" s="31" t="s">
        <v>16</v>
      </c>
      <c r="E38" s="3" t="s">
        <v>39</v>
      </c>
      <c r="F38" s="3" t="s">
        <v>20</v>
      </c>
      <c r="G38" s="3" t="s">
        <v>38</v>
      </c>
      <c r="H38" s="3" t="s">
        <v>19</v>
      </c>
      <c r="I38" s="3" t="s">
        <v>18</v>
      </c>
    </row>
    <row r="39" spans="1:9" ht="100.5" customHeight="1" x14ac:dyDescent="0.25">
      <c r="A39" s="8" t="s">
        <v>14</v>
      </c>
      <c r="B39" s="42" t="s">
        <v>51</v>
      </c>
      <c r="C39" s="43"/>
      <c r="D39" s="10">
        <v>130</v>
      </c>
      <c r="E39" s="15"/>
      <c r="F39" s="12">
        <v>0</v>
      </c>
      <c r="G39" s="62"/>
      <c r="H39" s="15"/>
      <c r="I39" s="15">
        <f>D39*G39</f>
        <v>0</v>
      </c>
    </row>
    <row r="41" spans="1:9" x14ac:dyDescent="0.25">
      <c r="A41" s="44" t="s">
        <v>44</v>
      </c>
      <c r="B41" s="45"/>
      <c r="C41" s="45"/>
      <c r="D41" s="45"/>
      <c r="E41" s="45"/>
      <c r="F41" s="45"/>
      <c r="G41" s="45"/>
      <c r="H41" s="46"/>
      <c r="I41" s="23">
        <f>G36+G39</f>
        <v>0</v>
      </c>
    </row>
    <row r="43" spans="1:9" x14ac:dyDescent="0.25">
      <c r="H43" s="13" t="s">
        <v>29</v>
      </c>
      <c r="I43" s="13" t="s">
        <v>30</v>
      </c>
    </row>
    <row r="44" spans="1:9" ht="15.75" x14ac:dyDescent="0.25">
      <c r="A44" s="47" t="s">
        <v>31</v>
      </c>
      <c r="B44" s="48"/>
      <c r="C44" s="48"/>
      <c r="D44" s="48"/>
      <c r="E44" s="48"/>
      <c r="F44" s="48"/>
      <c r="G44" s="49"/>
      <c r="H44" s="22">
        <f>H36+H39</f>
        <v>0</v>
      </c>
      <c r="I44" s="22">
        <f>I36+I39</f>
        <v>0</v>
      </c>
    </row>
    <row r="46" spans="1:9" x14ac:dyDescent="0.25">
      <c r="H46" s="13" t="s">
        <v>29</v>
      </c>
      <c r="I46" s="13" t="s">
        <v>30</v>
      </c>
    </row>
    <row r="47" spans="1:9" ht="27.75" customHeight="1" x14ac:dyDescent="0.25">
      <c r="A47" s="50" t="s">
        <v>32</v>
      </c>
      <c r="B47" s="51"/>
      <c r="C47" s="51"/>
      <c r="D47" s="51"/>
      <c r="E47" s="51"/>
      <c r="F47" s="51"/>
      <c r="G47" s="52"/>
      <c r="H47" s="24">
        <f>H13+H26+H36+H39</f>
        <v>0</v>
      </c>
      <c r="I47" s="24">
        <f>I13+I26+I36+I39</f>
        <v>0</v>
      </c>
    </row>
    <row r="49" spans="1:9" x14ac:dyDescent="0.25">
      <c r="A49" s="34" t="s">
        <v>33</v>
      </c>
      <c r="B49" s="35"/>
      <c r="C49" s="35"/>
      <c r="D49" s="35"/>
      <c r="E49" s="35"/>
      <c r="F49" s="35"/>
      <c r="G49" s="36"/>
      <c r="H49" s="37">
        <f>I33+I41</f>
        <v>0</v>
      </c>
      <c r="I49" s="38"/>
    </row>
    <row r="53" spans="1:9" x14ac:dyDescent="0.25">
      <c r="A53" s="33" t="s">
        <v>58</v>
      </c>
      <c r="B53" s="33"/>
      <c r="C53" s="33"/>
      <c r="D53" s="33"/>
      <c r="E53" s="33"/>
      <c r="F53" s="33"/>
      <c r="H53" s="63">
        <f>I33+G39</f>
        <v>0</v>
      </c>
    </row>
  </sheetData>
  <mergeCells count="33">
    <mergeCell ref="A53:F53"/>
    <mergeCell ref="A33:H33"/>
    <mergeCell ref="A35:C35"/>
    <mergeCell ref="B36:C36"/>
    <mergeCell ref="A38:C38"/>
    <mergeCell ref="B39:C39"/>
    <mergeCell ref="A2:I2"/>
    <mergeCell ref="A4:I4"/>
    <mergeCell ref="A6:I6"/>
    <mergeCell ref="A8:C8"/>
    <mergeCell ref="B9:C9"/>
    <mergeCell ref="B10:C10"/>
    <mergeCell ref="B11:C11"/>
    <mergeCell ref="B12:C12"/>
    <mergeCell ref="B13:G13"/>
    <mergeCell ref="A15:H15"/>
    <mergeCell ref="B18:C18"/>
    <mergeCell ref="B19:C19"/>
    <mergeCell ref="B20:C20"/>
    <mergeCell ref="B21:C21"/>
    <mergeCell ref="A17:C17"/>
    <mergeCell ref="B22:C22"/>
    <mergeCell ref="B23:C23"/>
    <mergeCell ref="B24:C24"/>
    <mergeCell ref="B25:C25"/>
    <mergeCell ref="B26:G26"/>
    <mergeCell ref="A28:H28"/>
    <mergeCell ref="A31:G31"/>
    <mergeCell ref="A41:H41"/>
    <mergeCell ref="A44:G44"/>
    <mergeCell ref="A47:G47"/>
    <mergeCell ref="A49:G49"/>
    <mergeCell ref="H49:I49"/>
  </mergeCells>
  <printOptions horizontalCentered="1"/>
  <pageMargins left="0.31496062992125984" right="0.31496062992125984" top="0.35433070866141736" bottom="0.35433070866141736" header="0.31496062992125984" footer="0.31496062992125984"/>
  <pageSetup paperSize="9" scale="52" fitToHeight="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BC9E-5444-4C8C-8023-33006B7BBBBD}">
  <sheetPr>
    <pageSetUpPr fitToPage="1"/>
  </sheetPr>
  <dimension ref="A2:I53"/>
  <sheetViews>
    <sheetView topLeftCell="A38" workbookViewId="0">
      <selection activeCell="I28" sqref="I28"/>
    </sheetView>
  </sheetViews>
  <sheetFormatPr baseColWidth="10" defaultRowHeight="15" x14ac:dyDescent="0.25"/>
  <cols>
    <col min="1" max="1" width="9.7109375" style="32" customWidth="1"/>
    <col min="2" max="2" width="17.42578125" style="7" customWidth="1"/>
    <col min="3" max="3" width="31.42578125" style="7" customWidth="1"/>
    <col min="4" max="4" width="14.85546875" style="7" customWidth="1"/>
    <col min="5" max="8" width="21.28515625" customWidth="1"/>
    <col min="9" max="9" width="25.28515625" customWidth="1"/>
  </cols>
  <sheetData>
    <row r="2" spans="1:9" s="4" customFormat="1" ht="57.75" customHeight="1" x14ac:dyDescent="0.2">
      <c r="A2" s="58" t="s">
        <v>46</v>
      </c>
      <c r="B2" s="58"/>
      <c r="C2" s="58"/>
      <c r="D2" s="58"/>
      <c r="E2" s="58"/>
      <c r="F2" s="58"/>
      <c r="G2" s="58"/>
      <c r="H2" s="58"/>
      <c r="I2" s="58"/>
    </row>
    <row r="3" spans="1:9" s="4" customFormat="1" ht="34.5" customHeight="1" x14ac:dyDescent="0.2">
      <c r="A3" s="30"/>
      <c r="B3" s="30"/>
      <c r="C3" s="30"/>
      <c r="D3" s="30"/>
      <c r="E3" s="30"/>
      <c r="F3" s="30"/>
      <c r="G3" s="30"/>
      <c r="H3" s="30"/>
      <c r="I3" s="30"/>
    </row>
    <row r="4" spans="1:9" ht="83.25" customHeight="1" x14ac:dyDescent="0.25">
      <c r="A4" s="59" t="s">
        <v>77</v>
      </c>
      <c r="B4" s="60"/>
      <c r="C4" s="60"/>
      <c r="D4" s="60"/>
      <c r="E4" s="60"/>
      <c r="F4" s="60"/>
      <c r="G4" s="60"/>
      <c r="H4" s="60"/>
      <c r="I4" s="61"/>
    </row>
    <row r="5" spans="1:9" ht="21" customHeight="1" thickBot="1" x14ac:dyDescent="0.3">
      <c r="A5" s="64"/>
      <c r="B5" s="64"/>
      <c r="C5" s="64"/>
      <c r="D5" s="64"/>
      <c r="E5" s="64"/>
      <c r="F5" s="64"/>
      <c r="G5" s="64"/>
      <c r="H5" s="64"/>
      <c r="I5" s="64"/>
    </row>
    <row r="6" spans="1:9" ht="68.25" customHeight="1" thickBot="1" x14ac:dyDescent="0.3">
      <c r="A6" s="65" t="s">
        <v>78</v>
      </c>
      <c r="B6" s="66"/>
      <c r="C6" s="66"/>
      <c r="D6" s="66"/>
      <c r="E6" s="66"/>
      <c r="F6" s="66"/>
      <c r="G6" s="66"/>
      <c r="H6" s="66"/>
      <c r="I6" s="67"/>
    </row>
    <row r="7" spans="1:9" x14ac:dyDescent="0.25">
      <c r="A7" s="5"/>
      <c r="B7" s="5"/>
      <c r="C7" s="5"/>
      <c r="D7" s="5"/>
      <c r="E7" s="1"/>
      <c r="F7" s="1"/>
      <c r="G7" s="1"/>
      <c r="H7" s="1"/>
      <c r="I7" s="1"/>
    </row>
    <row r="8" spans="1:9" ht="62.1" customHeight="1" x14ac:dyDescent="0.25">
      <c r="A8" s="39" t="s">
        <v>45</v>
      </c>
      <c r="B8" s="40"/>
      <c r="C8" s="41"/>
      <c r="D8" s="31" t="s">
        <v>16</v>
      </c>
      <c r="E8" s="3" t="s">
        <v>40</v>
      </c>
      <c r="F8" s="3" t="s">
        <v>20</v>
      </c>
      <c r="G8" s="3" t="s">
        <v>41</v>
      </c>
      <c r="H8" s="3" t="s">
        <v>17</v>
      </c>
      <c r="I8" s="3" t="s">
        <v>18</v>
      </c>
    </row>
    <row r="9" spans="1:9" ht="53.25" customHeight="1" x14ac:dyDescent="0.25">
      <c r="A9" s="8" t="s">
        <v>1</v>
      </c>
      <c r="B9" s="42" t="s">
        <v>79</v>
      </c>
      <c r="C9" s="43"/>
      <c r="D9" s="9">
        <f>124*11</f>
        <v>1364</v>
      </c>
      <c r="E9" s="15"/>
      <c r="F9" s="12"/>
      <c r="G9" s="62"/>
      <c r="H9" s="15">
        <f>D9*E9</f>
        <v>0</v>
      </c>
      <c r="I9" s="15">
        <f>D9*G9</f>
        <v>0</v>
      </c>
    </row>
    <row r="10" spans="1:9" ht="53.25" customHeight="1" x14ac:dyDescent="0.25">
      <c r="A10" s="8" t="s">
        <v>2</v>
      </c>
      <c r="B10" s="42" t="s">
        <v>80</v>
      </c>
      <c r="C10" s="43"/>
      <c r="D10" s="9">
        <f>124*11</f>
        <v>1364</v>
      </c>
      <c r="E10" s="15"/>
      <c r="F10" s="12"/>
      <c r="G10" s="62"/>
      <c r="H10" s="15">
        <f t="shared" ref="H10:H12" si="0">D10*E10</f>
        <v>0</v>
      </c>
      <c r="I10" s="15">
        <f t="shared" ref="I10:I12" si="1">D10*G10</f>
        <v>0</v>
      </c>
    </row>
    <row r="11" spans="1:9" ht="53.25" customHeight="1" x14ac:dyDescent="0.25">
      <c r="A11" s="8" t="s">
        <v>3</v>
      </c>
      <c r="B11" s="42" t="s">
        <v>15</v>
      </c>
      <c r="C11" s="43"/>
      <c r="D11" s="9">
        <v>2</v>
      </c>
      <c r="E11" s="15"/>
      <c r="F11" s="12"/>
      <c r="G11" s="62"/>
      <c r="H11" s="15">
        <f t="shared" si="0"/>
        <v>0</v>
      </c>
      <c r="I11" s="15">
        <f t="shared" si="1"/>
        <v>0</v>
      </c>
    </row>
    <row r="12" spans="1:9" ht="53.25" customHeight="1" x14ac:dyDescent="0.25">
      <c r="A12" s="8" t="s">
        <v>4</v>
      </c>
      <c r="B12" s="42" t="s">
        <v>21</v>
      </c>
      <c r="C12" s="43"/>
      <c r="D12" s="9">
        <v>2</v>
      </c>
      <c r="E12" s="15"/>
      <c r="F12" s="12"/>
      <c r="G12" s="62"/>
      <c r="H12" s="15">
        <f t="shared" si="0"/>
        <v>0</v>
      </c>
      <c r="I12" s="15">
        <f t="shared" si="1"/>
        <v>0</v>
      </c>
    </row>
    <row r="13" spans="1:9" ht="33.75" customHeight="1" x14ac:dyDescent="0.25">
      <c r="A13" s="29" t="s">
        <v>34</v>
      </c>
      <c r="B13" s="55" t="s">
        <v>22</v>
      </c>
      <c r="C13" s="56"/>
      <c r="D13" s="56"/>
      <c r="E13" s="56"/>
      <c r="F13" s="56"/>
      <c r="G13" s="57"/>
      <c r="H13" s="15">
        <f>SUM(H9:H12)</f>
        <v>0</v>
      </c>
      <c r="I13" s="15">
        <f>SUM(I9:I12)</f>
        <v>0</v>
      </c>
    </row>
    <row r="14" spans="1:9" s="19" customFormat="1" ht="15" customHeight="1" x14ac:dyDescent="0.25">
      <c r="A14" s="16"/>
      <c r="B14" s="17"/>
      <c r="C14" s="17"/>
      <c r="D14" s="17"/>
      <c r="E14" s="17"/>
      <c r="F14" s="17"/>
      <c r="G14" s="17"/>
      <c r="H14" s="18"/>
      <c r="I14" s="18"/>
    </row>
    <row r="15" spans="1:9" ht="23.25" customHeight="1" x14ac:dyDescent="0.25">
      <c r="A15" s="55" t="s">
        <v>36</v>
      </c>
      <c r="B15" s="56"/>
      <c r="C15" s="56"/>
      <c r="D15" s="56"/>
      <c r="E15" s="56"/>
      <c r="F15" s="56"/>
      <c r="G15" s="56"/>
      <c r="H15" s="57"/>
      <c r="I15" s="15">
        <f>(G9+G10)*11</f>
        <v>0</v>
      </c>
    </row>
    <row r="16" spans="1:9" x14ac:dyDescent="0.25">
      <c r="A16" s="7"/>
      <c r="B16" s="5"/>
      <c r="C16" s="5"/>
      <c r="D16" s="5"/>
      <c r="E16" s="2"/>
      <c r="F16" s="2"/>
      <c r="G16" s="2"/>
      <c r="H16" s="2"/>
      <c r="I16" s="2"/>
    </row>
    <row r="17" spans="1:9" ht="44.25" customHeight="1" x14ac:dyDescent="0.25">
      <c r="A17" s="39" t="s">
        <v>0</v>
      </c>
      <c r="B17" s="40"/>
      <c r="C17" s="41"/>
      <c r="D17" s="31" t="s">
        <v>16</v>
      </c>
      <c r="E17" s="3" t="s">
        <v>42</v>
      </c>
      <c r="F17" s="3" t="s">
        <v>20</v>
      </c>
      <c r="G17" s="3" t="s">
        <v>43</v>
      </c>
      <c r="H17" s="3" t="s">
        <v>19</v>
      </c>
      <c r="I17" s="3" t="s">
        <v>18</v>
      </c>
    </row>
    <row r="18" spans="1:9" ht="55.15" customHeight="1" x14ac:dyDescent="0.25">
      <c r="A18" s="8" t="s">
        <v>5</v>
      </c>
      <c r="B18" s="42" t="s">
        <v>81</v>
      </c>
      <c r="C18" s="43"/>
      <c r="D18" s="10">
        <f>11*124</f>
        <v>1364</v>
      </c>
      <c r="E18" s="15"/>
      <c r="F18" s="12"/>
      <c r="G18" s="62"/>
      <c r="H18" s="25">
        <f>D18*E18</f>
        <v>0</v>
      </c>
      <c r="I18" s="25">
        <f>D18*G18</f>
        <v>0</v>
      </c>
    </row>
    <row r="19" spans="1:9" ht="55.15" customHeight="1" x14ac:dyDescent="0.25">
      <c r="A19" s="8" t="s">
        <v>6</v>
      </c>
      <c r="B19" s="42" t="s">
        <v>24</v>
      </c>
      <c r="C19" s="43"/>
      <c r="D19" s="10">
        <v>2</v>
      </c>
      <c r="E19" s="15"/>
      <c r="F19" s="12"/>
      <c r="G19" s="62"/>
      <c r="H19" s="25">
        <f t="shared" ref="H19:H25" si="2">D19*E19</f>
        <v>0</v>
      </c>
      <c r="I19" s="25">
        <f t="shared" ref="I19:I25" si="3">D19*G19</f>
        <v>0</v>
      </c>
    </row>
    <row r="20" spans="1:9" ht="55.15" customHeight="1" x14ac:dyDescent="0.25">
      <c r="A20" s="8" t="s">
        <v>7</v>
      </c>
      <c r="B20" s="42" t="s">
        <v>82</v>
      </c>
      <c r="C20" s="43"/>
      <c r="D20" s="10">
        <f>11*124</f>
        <v>1364</v>
      </c>
      <c r="E20" s="15"/>
      <c r="F20" s="12"/>
      <c r="G20" s="62"/>
      <c r="H20" s="25">
        <f t="shared" si="2"/>
        <v>0</v>
      </c>
      <c r="I20" s="25">
        <f t="shared" si="3"/>
        <v>0</v>
      </c>
    </row>
    <row r="21" spans="1:9" ht="55.15" customHeight="1" x14ac:dyDescent="0.25">
      <c r="A21" s="8" t="s">
        <v>8</v>
      </c>
      <c r="B21" s="42" t="s">
        <v>23</v>
      </c>
      <c r="C21" s="43"/>
      <c r="D21" s="10">
        <v>2</v>
      </c>
      <c r="E21" s="15"/>
      <c r="F21" s="12"/>
      <c r="G21" s="62"/>
      <c r="H21" s="25">
        <f t="shared" si="2"/>
        <v>0</v>
      </c>
      <c r="I21" s="25">
        <f t="shared" si="3"/>
        <v>0</v>
      </c>
    </row>
    <row r="22" spans="1:9" ht="55.15" customHeight="1" x14ac:dyDescent="0.25">
      <c r="A22" s="8" t="s">
        <v>9</v>
      </c>
      <c r="B22" s="42" t="s">
        <v>83</v>
      </c>
      <c r="C22" s="43"/>
      <c r="D22" s="10">
        <f>11*124</f>
        <v>1364</v>
      </c>
      <c r="E22" s="15"/>
      <c r="F22" s="12"/>
      <c r="G22" s="62"/>
      <c r="H22" s="25">
        <f t="shared" si="2"/>
        <v>0</v>
      </c>
      <c r="I22" s="25">
        <f t="shared" si="3"/>
        <v>0</v>
      </c>
    </row>
    <row r="23" spans="1:9" ht="55.15" customHeight="1" x14ac:dyDescent="0.25">
      <c r="A23" s="8" t="s">
        <v>10</v>
      </c>
      <c r="B23" s="42" t="s">
        <v>25</v>
      </c>
      <c r="C23" s="43"/>
      <c r="D23" s="10">
        <v>2</v>
      </c>
      <c r="E23" s="15"/>
      <c r="F23" s="12"/>
      <c r="G23" s="62"/>
      <c r="H23" s="25">
        <f t="shared" si="2"/>
        <v>0</v>
      </c>
      <c r="I23" s="25">
        <f t="shared" si="3"/>
        <v>0</v>
      </c>
    </row>
    <row r="24" spans="1:9" ht="55.15" customHeight="1" x14ac:dyDescent="0.25">
      <c r="A24" s="8" t="s">
        <v>11</v>
      </c>
      <c r="B24" s="42" t="s">
        <v>84</v>
      </c>
      <c r="C24" s="43"/>
      <c r="D24" s="10">
        <f>11*124</f>
        <v>1364</v>
      </c>
      <c r="E24" s="15"/>
      <c r="F24" s="12"/>
      <c r="G24" s="62"/>
      <c r="H24" s="25">
        <f t="shared" si="2"/>
        <v>0</v>
      </c>
      <c r="I24" s="25">
        <f>D24*G24</f>
        <v>0</v>
      </c>
    </row>
    <row r="25" spans="1:9" ht="51.95" customHeight="1" x14ac:dyDescent="0.25">
      <c r="A25" s="8" t="s">
        <v>12</v>
      </c>
      <c r="B25" s="42" t="s">
        <v>26</v>
      </c>
      <c r="C25" s="43"/>
      <c r="D25" s="10">
        <v>2</v>
      </c>
      <c r="E25" s="15"/>
      <c r="F25" s="12"/>
      <c r="G25" s="62"/>
      <c r="H25" s="25">
        <f t="shared" si="2"/>
        <v>0</v>
      </c>
      <c r="I25" s="25">
        <f t="shared" si="3"/>
        <v>0</v>
      </c>
    </row>
    <row r="26" spans="1:9" ht="30" customHeight="1" x14ac:dyDescent="0.25">
      <c r="A26" s="29" t="s">
        <v>35</v>
      </c>
      <c r="B26" s="55" t="s">
        <v>27</v>
      </c>
      <c r="C26" s="56"/>
      <c r="D26" s="56"/>
      <c r="E26" s="56"/>
      <c r="F26" s="56"/>
      <c r="G26" s="57"/>
      <c r="H26" s="26">
        <f>SUM(H18:H25)</f>
        <v>0</v>
      </c>
      <c r="I26" s="26">
        <f>SUM(I18:I25)</f>
        <v>0</v>
      </c>
    </row>
    <row r="27" spans="1:9" ht="30" customHeight="1" x14ac:dyDescent="0.25">
      <c r="A27" s="16"/>
      <c r="B27" s="17"/>
      <c r="C27" s="17"/>
      <c r="D27" s="17"/>
      <c r="E27" s="17"/>
      <c r="F27" s="17"/>
      <c r="G27" s="17"/>
      <c r="H27" s="18"/>
      <c r="I27" s="14"/>
    </row>
    <row r="28" spans="1:9" ht="30" customHeight="1" x14ac:dyDescent="0.25">
      <c r="A28" s="55" t="s">
        <v>37</v>
      </c>
      <c r="B28" s="56"/>
      <c r="C28" s="56"/>
      <c r="D28" s="56"/>
      <c r="E28" s="56"/>
      <c r="F28" s="56"/>
      <c r="G28" s="56"/>
      <c r="H28" s="57"/>
      <c r="I28" s="15">
        <f>(I18+I20+I22+I24)/124</f>
        <v>0</v>
      </c>
    </row>
    <row r="30" spans="1:9" x14ac:dyDescent="0.25">
      <c r="H30" s="13" t="s">
        <v>29</v>
      </c>
      <c r="I30" s="13" t="s">
        <v>30</v>
      </c>
    </row>
    <row r="31" spans="1:9" ht="25.5" customHeight="1" x14ac:dyDescent="0.25">
      <c r="A31" s="47" t="s">
        <v>28</v>
      </c>
      <c r="B31" s="48"/>
      <c r="C31" s="48"/>
      <c r="D31" s="48"/>
      <c r="E31" s="48"/>
      <c r="F31" s="48"/>
      <c r="G31" s="49"/>
      <c r="H31" s="22">
        <f>H13+H26</f>
        <v>0</v>
      </c>
      <c r="I31" s="22">
        <f>I13+I26</f>
        <v>0</v>
      </c>
    </row>
    <row r="32" spans="1:9" ht="12" customHeight="1" x14ac:dyDescent="0.25">
      <c r="A32" s="20"/>
      <c r="B32" s="20"/>
      <c r="C32" s="20"/>
      <c r="D32" s="20"/>
      <c r="E32" s="20"/>
      <c r="F32" s="20"/>
      <c r="G32" s="20"/>
      <c r="H32" s="21"/>
      <c r="I32" s="21"/>
    </row>
    <row r="33" spans="1:9" ht="25.5" customHeight="1" x14ac:dyDescent="0.25">
      <c r="A33" s="47" t="s">
        <v>55</v>
      </c>
      <c r="B33" s="48"/>
      <c r="C33" s="48"/>
      <c r="D33" s="48"/>
      <c r="E33" s="48"/>
      <c r="F33" s="48"/>
      <c r="G33" s="48"/>
      <c r="H33" s="49"/>
      <c r="I33" s="22">
        <f>I15+I28</f>
        <v>0</v>
      </c>
    </row>
    <row r="35" spans="1:9" ht="48" customHeight="1" x14ac:dyDescent="0.25">
      <c r="A35" s="39" t="s">
        <v>56</v>
      </c>
      <c r="B35" s="40"/>
      <c r="C35" s="41"/>
      <c r="D35" s="31" t="s">
        <v>16</v>
      </c>
      <c r="E35" s="3" t="s">
        <v>39</v>
      </c>
      <c r="F35" s="3" t="s">
        <v>20</v>
      </c>
      <c r="G35" s="3" t="s">
        <v>38</v>
      </c>
      <c r="H35" s="3" t="s">
        <v>19</v>
      </c>
      <c r="I35" s="3" t="s">
        <v>18</v>
      </c>
    </row>
    <row r="36" spans="1:9" ht="258" customHeight="1" x14ac:dyDescent="0.25">
      <c r="A36" s="8" t="s">
        <v>13</v>
      </c>
      <c r="B36" s="53" t="s">
        <v>52</v>
      </c>
      <c r="C36" s="54"/>
      <c r="D36" s="10">
        <v>124</v>
      </c>
      <c r="E36" s="15"/>
      <c r="F36" s="11">
        <v>0</v>
      </c>
      <c r="G36" s="15"/>
      <c r="H36" s="15">
        <f>D36*E36</f>
        <v>0</v>
      </c>
      <c r="I36" s="15">
        <f>D36*G36</f>
        <v>0</v>
      </c>
    </row>
    <row r="37" spans="1:9" ht="25.5" customHeight="1" x14ac:dyDescent="0.25">
      <c r="A37"/>
      <c r="B37"/>
      <c r="C37"/>
      <c r="D37"/>
    </row>
    <row r="38" spans="1:9" ht="60.75" customHeight="1" x14ac:dyDescent="0.25">
      <c r="A38" s="39" t="s">
        <v>57</v>
      </c>
      <c r="B38" s="40"/>
      <c r="C38" s="41"/>
      <c r="D38" s="31" t="s">
        <v>16</v>
      </c>
      <c r="E38" s="3" t="s">
        <v>39</v>
      </c>
      <c r="F38" s="3" t="s">
        <v>20</v>
      </c>
      <c r="G38" s="3" t="s">
        <v>38</v>
      </c>
      <c r="H38" s="3" t="s">
        <v>19</v>
      </c>
      <c r="I38" s="3" t="s">
        <v>18</v>
      </c>
    </row>
    <row r="39" spans="1:9" ht="100.5" customHeight="1" x14ac:dyDescent="0.25">
      <c r="A39" s="8" t="s">
        <v>14</v>
      </c>
      <c r="B39" s="42" t="s">
        <v>51</v>
      </c>
      <c r="C39" s="43"/>
      <c r="D39" s="10">
        <v>124</v>
      </c>
      <c r="E39" s="15"/>
      <c r="F39" s="12">
        <v>0</v>
      </c>
      <c r="G39" s="62"/>
      <c r="H39" s="15"/>
      <c r="I39" s="15">
        <f>D39*G39</f>
        <v>0</v>
      </c>
    </row>
    <row r="41" spans="1:9" x14ac:dyDescent="0.25">
      <c r="A41" s="44" t="s">
        <v>44</v>
      </c>
      <c r="B41" s="45"/>
      <c r="C41" s="45"/>
      <c r="D41" s="45"/>
      <c r="E41" s="45"/>
      <c r="F41" s="45"/>
      <c r="G41" s="45"/>
      <c r="H41" s="46"/>
      <c r="I41" s="23">
        <f>G36+G39</f>
        <v>0</v>
      </c>
    </row>
    <row r="43" spans="1:9" x14ac:dyDescent="0.25">
      <c r="H43" s="13" t="s">
        <v>29</v>
      </c>
      <c r="I43" s="13" t="s">
        <v>30</v>
      </c>
    </row>
    <row r="44" spans="1:9" ht="15.75" x14ac:dyDescent="0.25">
      <c r="A44" s="47" t="s">
        <v>31</v>
      </c>
      <c r="B44" s="48"/>
      <c r="C44" s="48"/>
      <c r="D44" s="48"/>
      <c r="E44" s="48"/>
      <c r="F44" s="48"/>
      <c r="G44" s="49"/>
      <c r="H44" s="22">
        <f>H36+H39</f>
        <v>0</v>
      </c>
      <c r="I44" s="22">
        <f>I36+I39</f>
        <v>0</v>
      </c>
    </row>
    <row r="46" spans="1:9" x14ac:dyDescent="0.25">
      <c r="H46" s="13" t="s">
        <v>29</v>
      </c>
      <c r="I46" s="13" t="s">
        <v>30</v>
      </c>
    </row>
    <row r="47" spans="1:9" ht="27.75" customHeight="1" x14ac:dyDescent="0.25">
      <c r="A47" s="50" t="s">
        <v>32</v>
      </c>
      <c r="B47" s="51"/>
      <c r="C47" s="51"/>
      <c r="D47" s="51"/>
      <c r="E47" s="51"/>
      <c r="F47" s="51"/>
      <c r="G47" s="52"/>
      <c r="H47" s="24">
        <f>H13+H26+H36+H39</f>
        <v>0</v>
      </c>
      <c r="I47" s="24">
        <f>I13+I26+I36+I39</f>
        <v>0</v>
      </c>
    </row>
    <row r="49" spans="1:9" x14ac:dyDescent="0.25">
      <c r="A49" s="34" t="s">
        <v>33</v>
      </c>
      <c r="B49" s="35"/>
      <c r="C49" s="35"/>
      <c r="D49" s="35"/>
      <c r="E49" s="35"/>
      <c r="F49" s="35"/>
      <c r="G49" s="36"/>
      <c r="H49" s="37">
        <f>I33+I41</f>
        <v>0</v>
      </c>
      <c r="I49" s="38"/>
    </row>
    <row r="53" spans="1:9" x14ac:dyDescent="0.25">
      <c r="A53" s="33" t="s">
        <v>58</v>
      </c>
      <c r="B53" s="33"/>
      <c r="C53" s="33"/>
      <c r="D53" s="33"/>
      <c r="E53" s="33"/>
      <c r="F53" s="33"/>
      <c r="H53" s="63">
        <f>I33+G39</f>
        <v>0</v>
      </c>
    </row>
  </sheetData>
  <mergeCells count="33">
    <mergeCell ref="A53:F53"/>
    <mergeCell ref="A33:H33"/>
    <mergeCell ref="A35:C35"/>
    <mergeCell ref="B36:C36"/>
    <mergeCell ref="A38:C38"/>
    <mergeCell ref="B39:C39"/>
    <mergeCell ref="A2:I2"/>
    <mergeCell ref="A4:I4"/>
    <mergeCell ref="A6:I6"/>
    <mergeCell ref="A8:C8"/>
    <mergeCell ref="B9:C9"/>
    <mergeCell ref="B10:C10"/>
    <mergeCell ref="B11:C11"/>
    <mergeCell ref="B12:C12"/>
    <mergeCell ref="B13:G13"/>
    <mergeCell ref="A15:H15"/>
    <mergeCell ref="B18:C18"/>
    <mergeCell ref="B19:C19"/>
    <mergeCell ref="B20:C20"/>
    <mergeCell ref="B21:C21"/>
    <mergeCell ref="A17:C17"/>
    <mergeCell ref="B22:C22"/>
    <mergeCell ref="B23:C23"/>
    <mergeCell ref="B24:C24"/>
    <mergeCell ref="B25:C25"/>
    <mergeCell ref="B26:G26"/>
    <mergeCell ref="A28:H28"/>
    <mergeCell ref="A31:G31"/>
    <mergeCell ref="A41:H41"/>
    <mergeCell ref="A44:G44"/>
    <mergeCell ref="A47:G47"/>
    <mergeCell ref="A49:G49"/>
    <mergeCell ref="H49:I49"/>
  </mergeCells>
  <printOptions horizontalCentered="1"/>
  <pageMargins left="0.31496062992125984" right="0.31496062992125984" top="0.35433070866141736" bottom="0.35433070866141736" header="0.31496062992125984" footer="0.31496062992125984"/>
  <pageSetup paperSize="9" scale="54" fitToHeight="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8709C-58D1-4487-BC67-B4CA4A82E36F}">
  <sheetPr>
    <pageSetUpPr fitToPage="1"/>
  </sheetPr>
  <dimension ref="A2:I53"/>
  <sheetViews>
    <sheetView topLeftCell="A40" workbookViewId="0">
      <selection activeCell="I28" sqref="I28"/>
    </sheetView>
  </sheetViews>
  <sheetFormatPr baseColWidth="10" defaultRowHeight="15" x14ac:dyDescent="0.25"/>
  <cols>
    <col min="1" max="1" width="9.7109375" style="32" customWidth="1"/>
    <col min="2" max="2" width="17.42578125" style="7" customWidth="1"/>
    <col min="3" max="3" width="31.42578125" style="7" customWidth="1"/>
    <col min="4" max="4" width="14.85546875" style="7" customWidth="1"/>
    <col min="5" max="8" width="21.28515625" customWidth="1"/>
    <col min="9" max="9" width="25.28515625" customWidth="1"/>
  </cols>
  <sheetData>
    <row r="2" spans="1:9" s="4" customFormat="1" ht="57.75" customHeight="1" x14ac:dyDescent="0.2">
      <c r="A2" s="58" t="s">
        <v>46</v>
      </c>
      <c r="B2" s="58"/>
      <c r="C2" s="58"/>
      <c r="D2" s="58"/>
      <c r="E2" s="58"/>
      <c r="F2" s="58"/>
      <c r="G2" s="58"/>
      <c r="H2" s="58"/>
      <c r="I2" s="58"/>
    </row>
    <row r="3" spans="1:9" s="4" customFormat="1" ht="34.5" customHeight="1" x14ac:dyDescent="0.2">
      <c r="A3" s="30"/>
      <c r="B3" s="30"/>
      <c r="C3" s="30"/>
      <c r="D3" s="30"/>
      <c r="E3" s="30"/>
      <c r="F3" s="30"/>
      <c r="G3" s="30"/>
      <c r="H3" s="30"/>
      <c r="I3" s="30"/>
    </row>
    <row r="4" spans="1:9" ht="83.25" customHeight="1" x14ac:dyDescent="0.25">
      <c r="A4" s="59" t="s">
        <v>85</v>
      </c>
      <c r="B4" s="60"/>
      <c r="C4" s="60"/>
      <c r="D4" s="60"/>
      <c r="E4" s="60"/>
      <c r="F4" s="60"/>
      <c r="G4" s="60"/>
      <c r="H4" s="60"/>
      <c r="I4" s="61"/>
    </row>
    <row r="5" spans="1:9" ht="21" customHeight="1" thickBot="1" x14ac:dyDescent="0.3">
      <c r="A5" s="64"/>
      <c r="B5" s="64"/>
      <c r="C5" s="64"/>
      <c r="D5" s="64"/>
      <c r="E5" s="64"/>
      <c r="F5" s="64"/>
      <c r="G5" s="64"/>
      <c r="H5" s="64"/>
      <c r="I5" s="64"/>
    </row>
    <row r="6" spans="1:9" ht="68.25" customHeight="1" thickBot="1" x14ac:dyDescent="0.3">
      <c r="A6" s="65" t="s">
        <v>86</v>
      </c>
      <c r="B6" s="66"/>
      <c r="C6" s="66"/>
      <c r="D6" s="66"/>
      <c r="E6" s="66"/>
      <c r="F6" s="66"/>
      <c r="G6" s="66"/>
      <c r="H6" s="66"/>
      <c r="I6" s="67"/>
    </row>
    <row r="7" spans="1:9" x14ac:dyDescent="0.25">
      <c r="A7" s="5"/>
      <c r="B7" s="5"/>
      <c r="C7" s="5"/>
      <c r="D7" s="5"/>
      <c r="E7" s="1"/>
      <c r="F7" s="1"/>
      <c r="G7" s="1"/>
      <c r="H7" s="1"/>
      <c r="I7" s="1"/>
    </row>
    <row r="8" spans="1:9" ht="62.1" customHeight="1" x14ac:dyDescent="0.25">
      <c r="A8" s="39" t="s">
        <v>45</v>
      </c>
      <c r="B8" s="40"/>
      <c r="C8" s="41"/>
      <c r="D8" s="31" t="s">
        <v>16</v>
      </c>
      <c r="E8" s="3" t="s">
        <v>40</v>
      </c>
      <c r="F8" s="3" t="s">
        <v>20</v>
      </c>
      <c r="G8" s="3" t="s">
        <v>41</v>
      </c>
      <c r="H8" s="3" t="s">
        <v>17</v>
      </c>
      <c r="I8" s="3" t="s">
        <v>18</v>
      </c>
    </row>
    <row r="9" spans="1:9" ht="53.25" customHeight="1" x14ac:dyDescent="0.25">
      <c r="A9" s="8" t="s">
        <v>1</v>
      </c>
      <c r="B9" s="42" t="s">
        <v>87</v>
      </c>
      <c r="C9" s="43"/>
      <c r="D9" s="9">
        <f>134*11</f>
        <v>1474</v>
      </c>
      <c r="E9" s="15"/>
      <c r="F9" s="12"/>
      <c r="G9" s="62"/>
      <c r="H9" s="15">
        <f>D9*E9</f>
        <v>0</v>
      </c>
      <c r="I9" s="15">
        <f>D9*G9</f>
        <v>0</v>
      </c>
    </row>
    <row r="10" spans="1:9" ht="53.25" customHeight="1" x14ac:dyDescent="0.25">
      <c r="A10" s="8" t="s">
        <v>2</v>
      </c>
      <c r="B10" s="42" t="s">
        <v>88</v>
      </c>
      <c r="C10" s="43"/>
      <c r="D10" s="9">
        <f>134*11</f>
        <v>1474</v>
      </c>
      <c r="E10" s="15"/>
      <c r="F10" s="12"/>
      <c r="G10" s="62"/>
      <c r="H10" s="15">
        <f t="shared" ref="H10:H12" si="0">D10*E10</f>
        <v>0</v>
      </c>
      <c r="I10" s="15">
        <f t="shared" ref="I10:I12" si="1">D10*G10</f>
        <v>0</v>
      </c>
    </row>
    <row r="11" spans="1:9" ht="53.25" customHeight="1" x14ac:dyDescent="0.25">
      <c r="A11" s="8" t="s">
        <v>3</v>
      </c>
      <c r="B11" s="42" t="s">
        <v>15</v>
      </c>
      <c r="C11" s="43"/>
      <c r="D11" s="9">
        <v>2</v>
      </c>
      <c r="E11" s="15"/>
      <c r="F11" s="12"/>
      <c r="G11" s="62"/>
      <c r="H11" s="15">
        <f t="shared" si="0"/>
        <v>0</v>
      </c>
      <c r="I11" s="15">
        <f t="shared" si="1"/>
        <v>0</v>
      </c>
    </row>
    <row r="12" spans="1:9" ht="53.25" customHeight="1" x14ac:dyDescent="0.25">
      <c r="A12" s="8" t="s">
        <v>4</v>
      </c>
      <c r="B12" s="42" t="s">
        <v>21</v>
      </c>
      <c r="C12" s="43"/>
      <c r="D12" s="9">
        <v>2</v>
      </c>
      <c r="E12" s="15"/>
      <c r="F12" s="12"/>
      <c r="G12" s="62"/>
      <c r="H12" s="15">
        <f t="shared" si="0"/>
        <v>0</v>
      </c>
      <c r="I12" s="15">
        <f t="shared" si="1"/>
        <v>0</v>
      </c>
    </row>
    <row r="13" spans="1:9" ht="33.75" customHeight="1" x14ac:dyDescent="0.25">
      <c r="A13" s="29" t="s">
        <v>34</v>
      </c>
      <c r="B13" s="55" t="s">
        <v>22</v>
      </c>
      <c r="C13" s="56"/>
      <c r="D13" s="56"/>
      <c r="E13" s="56"/>
      <c r="F13" s="56"/>
      <c r="G13" s="57"/>
      <c r="H13" s="15">
        <f>SUM(H9:H12)</f>
        <v>0</v>
      </c>
      <c r="I13" s="15">
        <f>SUM(I9:I12)</f>
        <v>0</v>
      </c>
    </row>
    <row r="14" spans="1:9" s="19" customFormat="1" ht="15" customHeight="1" x14ac:dyDescent="0.25">
      <c r="A14" s="16"/>
      <c r="B14" s="17"/>
      <c r="C14" s="17"/>
      <c r="D14" s="17"/>
      <c r="E14" s="17"/>
      <c r="F14" s="17"/>
      <c r="G14" s="17"/>
      <c r="H14" s="18"/>
      <c r="I14" s="18"/>
    </row>
    <row r="15" spans="1:9" ht="23.25" customHeight="1" x14ac:dyDescent="0.25">
      <c r="A15" s="55" t="s">
        <v>36</v>
      </c>
      <c r="B15" s="56"/>
      <c r="C15" s="56"/>
      <c r="D15" s="56"/>
      <c r="E15" s="56"/>
      <c r="F15" s="56"/>
      <c r="G15" s="56"/>
      <c r="H15" s="57"/>
      <c r="I15" s="15">
        <f>(G9+G10)*11</f>
        <v>0</v>
      </c>
    </row>
    <row r="16" spans="1:9" x14ac:dyDescent="0.25">
      <c r="A16" s="7"/>
      <c r="B16" s="5"/>
      <c r="C16" s="5"/>
      <c r="D16" s="5"/>
      <c r="E16" s="2"/>
      <c r="F16" s="2"/>
      <c r="G16" s="2"/>
      <c r="H16" s="2"/>
      <c r="I16" s="2"/>
    </row>
    <row r="17" spans="1:9" ht="44.25" customHeight="1" x14ac:dyDescent="0.25">
      <c r="A17" s="39" t="s">
        <v>0</v>
      </c>
      <c r="B17" s="40"/>
      <c r="C17" s="41"/>
      <c r="D17" s="31" t="s">
        <v>16</v>
      </c>
      <c r="E17" s="3" t="s">
        <v>42</v>
      </c>
      <c r="F17" s="3" t="s">
        <v>20</v>
      </c>
      <c r="G17" s="3" t="s">
        <v>43</v>
      </c>
      <c r="H17" s="3" t="s">
        <v>19</v>
      </c>
      <c r="I17" s="3" t="s">
        <v>18</v>
      </c>
    </row>
    <row r="18" spans="1:9" ht="55.15" customHeight="1" x14ac:dyDescent="0.25">
      <c r="A18" s="8" t="s">
        <v>5</v>
      </c>
      <c r="B18" s="42" t="s">
        <v>89</v>
      </c>
      <c r="C18" s="43"/>
      <c r="D18" s="10">
        <f>11*134</f>
        <v>1474</v>
      </c>
      <c r="E18" s="15"/>
      <c r="F18" s="12"/>
      <c r="G18" s="62"/>
      <c r="H18" s="25">
        <f>D18*E18</f>
        <v>0</v>
      </c>
      <c r="I18" s="25">
        <f>D18*G18</f>
        <v>0</v>
      </c>
    </row>
    <row r="19" spans="1:9" ht="55.15" customHeight="1" x14ac:dyDescent="0.25">
      <c r="A19" s="8" t="s">
        <v>6</v>
      </c>
      <c r="B19" s="42" t="s">
        <v>24</v>
      </c>
      <c r="C19" s="43"/>
      <c r="D19" s="10">
        <v>2</v>
      </c>
      <c r="E19" s="15"/>
      <c r="F19" s="12"/>
      <c r="G19" s="62"/>
      <c r="H19" s="25">
        <f t="shared" ref="H19:H25" si="2">D19*E19</f>
        <v>0</v>
      </c>
      <c r="I19" s="25">
        <f t="shared" ref="I19:I25" si="3">D19*G19</f>
        <v>0</v>
      </c>
    </row>
    <row r="20" spans="1:9" ht="55.15" customHeight="1" x14ac:dyDescent="0.25">
      <c r="A20" s="8" t="s">
        <v>7</v>
      </c>
      <c r="B20" s="42" t="s">
        <v>90</v>
      </c>
      <c r="C20" s="43"/>
      <c r="D20" s="10">
        <f>11*134</f>
        <v>1474</v>
      </c>
      <c r="E20" s="15"/>
      <c r="F20" s="12"/>
      <c r="G20" s="62"/>
      <c r="H20" s="25">
        <f t="shared" si="2"/>
        <v>0</v>
      </c>
      <c r="I20" s="25">
        <f t="shared" si="3"/>
        <v>0</v>
      </c>
    </row>
    <row r="21" spans="1:9" ht="55.15" customHeight="1" x14ac:dyDescent="0.25">
      <c r="A21" s="8" t="s">
        <v>8</v>
      </c>
      <c r="B21" s="42" t="s">
        <v>23</v>
      </c>
      <c r="C21" s="43"/>
      <c r="D21" s="10">
        <v>2</v>
      </c>
      <c r="E21" s="15"/>
      <c r="F21" s="12"/>
      <c r="G21" s="62"/>
      <c r="H21" s="25">
        <f t="shared" si="2"/>
        <v>0</v>
      </c>
      <c r="I21" s="25">
        <f t="shared" si="3"/>
        <v>0</v>
      </c>
    </row>
    <row r="22" spans="1:9" ht="55.15" customHeight="1" x14ac:dyDescent="0.25">
      <c r="A22" s="8" t="s">
        <v>9</v>
      </c>
      <c r="B22" s="42" t="s">
        <v>91</v>
      </c>
      <c r="C22" s="43"/>
      <c r="D22" s="10">
        <f>11*134</f>
        <v>1474</v>
      </c>
      <c r="E22" s="15"/>
      <c r="F22" s="12"/>
      <c r="G22" s="62"/>
      <c r="H22" s="25">
        <f t="shared" si="2"/>
        <v>0</v>
      </c>
      <c r="I22" s="25">
        <f t="shared" si="3"/>
        <v>0</v>
      </c>
    </row>
    <row r="23" spans="1:9" ht="55.15" customHeight="1" x14ac:dyDescent="0.25">
      <c r="A23" s="8" t="s">
        <v>10</v>
      </c>
      <c r="B23" s="42" t="s">
        <v>25</v>
      </c>
      <c r="C23" s="43"/>
      <c r="D23" s="10">
        <v>2</v>
      </c>
      <c r="E23" s="15"/>
      <c r="F23" s="12"/>
      <c r="G23" s="62"/>
      <c r="H23" s="25">
        <f t="shared" si="2"/>
        <v>0</v>
      </c>
      <c r="I23" s="25">
        <f t="shared" si="3"/>
        <v>0</v>
      </c>
    </row>
    <row r="24" spans="1:9" ht="55.15" customHeight="1" x14ac:dyDescent="0.25">
      <c r="A24" s="8" t="s">
        <v>11</v>
      </c>
      <c r="B24" s="42" t="s">
        <v>92</v>
      </c>
      <c r="C24" s="43"/>
      <c r="D24" s="10">
        <f>11*134</f>
        <v>1474</v>
      </c>
      <c r="E24" s="15"/>
      <c r="F24" s="12"/>
      <c r="G24" s="62"/>
      <c r="H24" s="25">
        <f t="shared" si="2"/>
        <v>0</v>
      </c>
      <c r="I24" s="25">
        <f>D24*G24</f>
        <v>0</v>
      </c>
    </row>
    <row r="25" spans="1:9" ht="51.95" customHeight="1" x14ac:dyDescent="0.25">
      <c r="A25" s="8" t="s">
        <v>12</v>
      </c>
      <c r="B25" s="42" t="s">
        <v>26</v>
      </c>
      <c r="C25" s="43"/>
      <c r="D25" s="10">
        <v>2</v>
      </c>
      <c r="E25" s="15"/>
      <c r="F25" s="12"/>
      <c r="G25" s="62"/>
      <c r="H25" s="25">
        <f t="shared" si="2"/>
        <v>0</v>
      </c>
      <c r="I25" s="25">
        <f t="shared" si="3"/>
        <v>0</v>
      </c>
    </row>
    <row r="26" spans="1:9" ht="30" customHeight="1" x14ac:dyDescent="0.25">
      <c r="A26" s="29" t="s">
        <v>35</v>
      </c>
      <c r="B26" s="55" t="s">
        <v>27</v>
      </c>
      <c r="C26" s="56"/>
      <c r="D26" s="56"/>
      <c r="E26" s="56"/>
      <c r="F26" s="56"/>
      <c r="G26" s="57"/>
      <c r="H26" s="26">
        <f>SUM(H18:H25)</f>
        <v>0</v>
      </c>
      <c r="I26" s="26">
        <f>SUM(I18:I25)</f>
        <v>0</v>
      </c>
    </row>
    <row r="27" spans="1:9" ht="30" customHeight="1" x14ac:dyDescent="0.25">
      <c r="A27" s="16"/>
      <c r="B27" s="17"/>
      <c r="C27" s="17"/>
      <c r="D27" s="17"/>
      <c r="E27" s="17"/>
      <c r="F27" s="17"/>
      <c r="G27" s="17"/>
      <c r="H27" s="18"/>
      <c r="I27" s="14"/>
    </row>
    <row r="28" spans="1:9" ht="30" customHeight="1" x14ac:dyDescent="0.25">
      <c r="A28" s="55" t="s">
        <v>37</v>
      </c>
      <c r="B28" s="56"/>
      <c r="C28" s="56"/>
      <c r="D28" s="56"/>
      <c r="E28" s="56"/>
      <c r="F28" s="56"/>
      <c r="G28" s="56"/>
      <c r="H28" s="57"/>
      <c r="I28" s="15">
        <f>(I18+I20+I22+I24)/134</f>
        <v>0</v>
      </c>
    </row>
    <row r="30" spans="1:9" x14ac:dyDescent="0.25">
      <c r="H30" s="13" t="s">
        <v>29</v>
      </c>
      <c r="I30" s="13" t="s">
        <v>30</v>
      </c>
    </row>
    <row r="31" spans="1:9" ht="25.5" customHeight="1" x14ac:dyDescent="0.25">
      <c r="A31" s="47" t="s">
        <v>28</v>
      </c>
      <c r="B31" s="48"/>
      <c r="C31" s="48"/>
      <c r="D31" s="48"/>
      <c r="E31" s="48"/>
      <c r="F31" s="48"/>
      <c r="G31" s="49"/>
      <c r="H31" s="22">
        <f>H13+H26</f>
        <v>0</v>
      </c>
      <c r="I31" s="22">
        <f>I13+I26</f>
        <v>0</v>
      </c>
    </row>
    <row r="32" spans="1:9" ht="12" customHeight="1" x14ac:dyDescent="0.25">
      <c r="A32" s="20"/>
      <c r="B32" s="20"/>
      <c r="C32" s="20"/>
      <c r="D32" s="20"/>
      <c r="E32" s="20"/>
      <c r="F32" s="20"/>
      <c r="G32" s="20"/>
      <c r="H32" s="21"/>
      <c r="I32" s="21"/>
    </row>
    <row r="33" spans="1:9" ht="25.5" customHeight="1" x14ac:dyDescent="0.25">
      <c r="A33" s="47" t="s">
        <v>55</v>
      </c>
      <c r="B33" s="48"/>
      <c r="C33" s="48"/>
      <c r="D33" s="48"/>
      <c r="E33" s="48"/>
      <c r="F33" s="48"/>
      <c r="G33" s="48"/>
      <c r="H33" s="49"/>
      <c r="I33" s="22">
        <f>I15+I28</f>
        <v>0</v>
      </c>
    </row>
    <row r="35" spans="1:9" ht="48" customHeight="1" x14ac:dyDescent="0.25">
      <c r="A35" s="39" t="s">
        <v>56</v>
      </c>
      <c r="B35" s="40"/>
      <c r="C35" s="41"/>
      <c r="D35" s="31" t="s">
        <v>16</v>
      </c>
      <c r="E35" s="3" t="s">
        <v>39</v>
      </c>
      <c r="F35" s="3" t="s">
        <v>20</v>
      </c>
      <c r="G35" s="3" t="s">
        <v>38</v>
      </c>
      <c r="H35" s="3" t="s">
        <v>19</v>
      </c>
      <c r="I35" s="3" t="s">
        <v>18</v>
      </c>
    </row>
    <row r="36" spans="1:9" ht="258" customHeight="1" x14ac:dyDescent="0.25">
      <c r="A36" s="8" t="s">
        <v>13</v>
      </c>
      <c r="B36" s="53" t="s">
        <v>52</v>
      </c>
      <c r="C36" s="54"/>
      <c r="D36" s="10">
        <v>134</v>
      </c>
      <c r="E36" s="15"/>
      <c r="F36" s="11">
        <v>0</v>
      </c>
      <c r="G36" s="15"/>
      <c r="H36" s="15">
        <f>D36*E36</f>
        <v>0</v>
      </c>
      <c r="I36" s="15">
        <f>D36*G36</f>
        <v>0</v>
      </c>
    </row>
    <row r="37" spans="1:9" ht="25.5" customHeight="1" x14ac:dyDescent="0.25">
      <c r="A37"/>
      <c r="B37"/>
      <c r="C37"/>
      <c r="D37"/>
    </row>
    <row r="38" spans="1:9" ht="60.75" customHeight="1" x14ac:dyDescent="0.25">
      <c r="A38" s="39" t="s">
        <v>57</v>
      </c>
      <c r="B38" s="40"/>
      <c r="C38" s="41"/>
      <c r="D38" s="31" t="s">
        <v>16</v>
      </c>
      <c r="E38" s="3" t="s">
        <v>39</v>
      </c>
      <c r="F38" s="3" t="s">
        <v>20</v>
      </c>
      <c r="G38" s="3" t="s">
        <v>38</v>
      </c>
      <c r="H38" s="3" t="s">
        <v>19</v>
      </c>
      <c r="I38" s="3" t="s">
        <v>18</v>
      </c>
    </row>
    <row r="39" spans="1:9" ht="100.5" customHeight="1" x14ac:dyDescent="0.25">
      <c r="A39" s="8" t="s">
        <v>14</v>
      </c>
      <c r="B39" s="42" t="s">
        <v>51</v>
      </c>
      <c r="C39" s="43"/>
      <c r="D39" s="10">
        <v>134</v>
      </c>
      <c r="E39" s="15"/>
      <c r="F39" s="12">
        <v>0</v>
      </c>
      <c r="G39" s="62"/>
      <c r="H39" s="15"/>
      <c r="I39" s="15">
        <f>D39*G39</f>
        <v>0</v>
      </c>
    </row>
    <row r="41" spans="1:9" x14ac:dyDescent="0.25">
      <c r="A41" s="44" t="s">
        <v>44</v>
      </c>
      <c r="B41" s="45"/>
      <c r="C41" s="45"/>
      <c r="D41" s="45"/>
      <c r="E41" s="45"/>
      <c r="F41" s="45"/>
      <c r="G41" s="45"/>
      <c r="H41" s="46"/>
      <c r="I41" s="23">
        <f>G36+G39</f>
        <v>0</v>
      </c>
    </row>
    <row r="43" spans="1:9" x14ac:dyDescent="0.25">
      <c r="H43" s="13" t="s">
        <v>29</v>
      </c>
      <c r="I43" s="13" t="s">
        <v>30</v>
      </c>
    </row>
    <row r="44" spans="1:9" ht="15.75" x14ac:dyDescent="0.25">
      <c r="A44" s="47" t="s">
        <v>31</v>
      </c>
      <c r="B44" s="48"/>
      <c r="C44" s="48"/>
      <c r="D44" s="48"/>
      <c r="E44" s="48"/>
      <c r="F44" s="48"/>
      <c r="G44" s="49"/>
      <c r="H44" s="22">
        <f>H36+H39</f>
        <v>0</v>
      </c>
      <c r="I44" s="22">
        <f>I36+I39</f>
        <v>0</v>
      </c>
    </row>
    <row r="46" spans="1:9" x14ac:dyDescent="0.25">
      <c r="H46" s="13" t="s">
        <v>29</v>
      </c>
      <c r="I46" s="13" t="s">
        <v>30</v>
      </c>
    </row>
    <row r="47" spans="1:9" ht="27.75" customHeight="1" x14ac:dyDescent="0.25">
      <c r="A47" s="50" t="s">
        <v>32</v>
      </c>
      <c r="B47" s="51"/>
      <c r="C47" s="51"/>
      <c r="D47" s="51"/>
      <c r="E47" s="51"/>
      <c r="F47" s="51"/>
      <c r="G47" s="52"/>
      <c r="H47" s="24">
        <f>H13+H26+H36+H39</f>
        <v>0</v>
      </c>
      <c r="I47" s="24">
        <f>I13+I26+I36+I39</f>
        <v>0</v>
      </c>
    </row>
    <row r="49" spans="1:9" x14ac:dyDescent="0.25">
      <c r="A49" s="34" t="s">
        <v>33</v>
      </c>
      <c r="B49" s="35"/>
      <c r="C49" s="35"/>
      <c r="D49" s="35"/>
      <c r="E49" s="35"/>
      <c r="F49" s="35"/>
      <c r="G49" s="36"/>
      <c r="H49" s="37">
        <f>I33+I41</f>
        <v>0</v>
      </c>
      <c r="I49" s="38"/>
    </row>
    <row r="53" spans="1:9" x14ac:dyDescent="0.25">
      <c r="A53" s="33" t="s">
        <v>58</v>
      </c>
      <c r="B53" s="33"/>
      <c r="C53" s="33"/>
      <c r="D53" s="33"/>
      <c r="E53" s="33"/>
      <c r="F53" s="33"/>
      <c r="H53" s="63">
        <f>I33+G39</f>
        <v>0</v>
      </c>
    </row>
  </sheetData>
  <mergeCells count="33">
    <mergeCell ref="A53:F53"/>
    <mergeCell ref="A33:H33"/>
    <mergeCell ref="A35:C35"/>
    <mergeCell ref="B36:C36"/>
    <mergeCell ref="A38:C38"/>
    <mergeCell ref="B39:C39"/>
    <mergeCell ref="A2:I2"/>
    <mergeCell ref="A4:I4"/>
    <mergeCell ref="A6:I6"/>
    <mergeCell ref="A8:C8"/>
    <mergeCell ref="B9:C9"/>
    <mergeCell ref="B10:C10"/>
    <mergeCell ref="B11:C11"/>
    <mergeCell ref="B12:C12"/>
    <mergeCell ref="B13:G13"/>
    <mergeCell ref="A15:H15"/>
    <mergeCell ref="B18:C18"/>
    <mergeCell ref="B19:C19"/>
    <mergeCell ref="B20:C20"/>
    <mergeCell ref="B21:C21"/>
    <mergeCell ref="A17:C17"/>
    <mergeCell ref="B22:C22"/>
    <mergeCell ref="B23:C23"/>
    <mergeCell ref="B24:C24"/>
    <mergeCell ref="B25:C25"/>
    <mergeCell ref="B26:G26"/>
    <mergeCell ref="A28:H28"/>
    <mergeCell ref="A31:G31"/>
    <mergeCell ref="A41:H41"/>
    <mergeCell ref="A44:G44"/>
    <mergeCell ref="A47:G47"/>
    <mergeCell ref="A49:G49"/>
    <mergeCell ref="H49:I49"/>
  </mergeCells>
  <printOptions horizontalCentered="1"/>
  <pageMargins left="0.31496062992125984" right="0.31496062992125984" top="0.35433070866141736" bottom="0.35433070866141736" header="0.31496062992125984" footer="0.31496062992125984"/>
  <pageSetup paperSize="9" scale="54" fitToHeight="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4C8F6-7A6D-464F-A930-46CC9CF71896}">
  <sheetPr>
    <pageSetUpPr fitToPage="1"/>
  </sheetPr>
  <dimension ref="A2:I53"/>
  <sheetViews>
    <sheetView topLeftCell="A40" workbookViewId="0">
      <selection activeCell="I28" sqref="I28"/>
    </sheetView>
  </sheetViews>
  <sheetFormatPr baseColWidth="10" defaultRowHeight="15" x14ac:dyDescent="0.25"/>
  <cols>
    <col min="1" max="1" width="9.7109375" style="32" customWidth="1"/>
    <col min="2" max="2" width="17.42578125" style="7" customWidth="1"/>
    <col min="3" max="3" width="31.42578125" style="7" customWidth="1"/>
    <col min="4" max="4" width="14.85546875" style="7" customWidth="1"/>
    <col min="5" max="8" width="21.28515625" customWidth="1"/>
    <col min="9" max="9" width="25.28515625" customWidth="1"/>
  </cols>
  <sheetData>
    <row r="2" spans="1:9" s="4" customFormat="1" ht="57.75" customHeight="1" x14ac:dyDescent="0.2">
      <c r="A2" s="58" t="s">
        <v>46</v>
      </c>
      <c r="B2" s="58"/>
      <c r="C2" s="58"/>
      <c r="D2" s="58"/>
      <c r="E2" s="58"/>
      <c r="F2" s="58"/>
      <c r="G2" s="58"/>
      <c r="H2" s="58"/>
      <c r="I2" s="58"/>
    </row>
    <row r="3" spans="1:9" s="4" customFormat="1" ht="34.5" customHeight="1" x14ac:dyDescent="0.2">
      <c r="A3" s="30"/>
      <c r="B3" s="30"/>
      <c r="C3" s="30"/>
      <c r="D3" s="30"/>
      <c r="E3" s="30"/>
      <c r="F3" s="30"/>
      <c r="G3" s="30"/>
      <c r="H3" s="30"/>
      <c r="I3" s="30"/>
    </row>
    <row r="4" spans="1:9" ht="83.25" customHeight="1" x14ac:dyDescent="0.25">
      <c r="A4" s="59" t="s">
        <v>93</v>
      </c>
      <c r="B4" s="60"/>
      <c r="C4" s="60"/>
      <c r="D4" s="60"/>
      <c r="E4" s="60"/>
      <c r="F4" s="60"/>
      <c r="G4" s="60"/>
      <c r="H4" s="60"/>
      <c r="I4" s="61"/>
    </row>
    <row r="5" spans="1:9" ht="21" customHeight="1" thickBot="1" x14ac:dyDescent="0.3">
      <c r="A5" s="64"/>
      <c r="B5" s="64"/>
      <c r="C5" s="64"/>
      <c r="D5" s="64"/>
      <c r="E5" s="64"/>
      <c r="F5" s="64"/>
      <c r="G5" s="64"/>
      <c r="H5" s="64"/>
      <c r="I5" s="64"/>
    </row>
    <row r="6" spans="1:9" ht="68.25" customHeight="1" thickBot="1" x14ac:dyDescent="0.3">
      <c r="A6" s="65" t="s">
        <v>86</v>
      </c>
      <c r="B6" s="66"/>
      <c r="C6" s="66"/>
      <c r="D6" s="66"/>
      <c r="E6" s="66"/>
      <c r="F6" s="66"/>
      <c r="G6" s="66"/>
      <c r="H6" s="66"/>
      <c r="I6" s="67"/>
    </row>
    <row r="7" spans="1:9" x14ac:dyDescent="0.25">
      <c r="A7" s="5"/>
      <c r="B7" s="5"/>
      <c r="C7" s="5"/>
      <c r="D7" s="5"/>
      <c r="E7" s="1"/>
      <c r="F7" s="1"/>
      <c r="G7" s="1"/>
      <c r="H7" s="1"/>
      <c r="I7" s="1"/>
    </row>
    <row r="8" spans="1:9" ht="62.1" customHeight="1" x14ac:dyDescent="0.25">
      <c r="A8" s="39" t="s">
        <v>45</v>
      </c>
      <c r="B8" s="40"/>
      <c r="C8" s="41"/>
      <c r="D8" s="31" t="s">
        <v>16</v>
      </c>
      <c r="E8" s="3" t="s">
        <v>40</v>
      </c>
      <c r="F8" s="3" t="s">
        <v>20</v>
      </c>
      <c r="G8" s="3" t="s">
        <v>41</v>
      </c>
      <c r="H8" s="3" t="s">
        <v>17</v>
      </c>
      <c r="I8" s="3" t="s">
        <v>18</v>
      </c>
    </row>
    <row r="9" spans="1:9" ht="53.25" customHeight="1" x14ac:dyDescent="0.25">
      <c r="A9" s="8" t="s">
        <v>1</v>
      </c>
      <c r="B9" s="42" t="s">
        <v>87</v>
      </c>
      <c r="C9" s="43"/>
      <c r="D9" s="9">
        <f>134*11</f>
        <v>1474</v>
      </c>
      <c r="E9" s="15"/>
      <c r="F9" s="12"/>
      <c r="G9" s="62"/>
      <c r="H9" s="15">
        <f>D9*E9</f>
        <v>0</v>
      </c>
      <c r="I9" s="15">
        <f>D9*G9</f>
        <v>0</v>
      </c>
    </row>
    <row r="10" spans="1:9" ht="53.25" customHeight="1" x14ac:dyDescent="0.25">
      <c r="A10" s="8" t="s">
        <v>2</v>
      </c>
      <c r="B10" s="42" t="s">
        <v>88</v>
      </c>
      <c r="C10" s="43"/>
      <c r="D10" s="9">
        <f>134*11</f>
        <v>1474</v>
      </c>
      <c r="E10" s="15"/>
      <c r="F10" s="12"/>
      <c r="G10" s="62"/>
      <c r="H10" s="15">
        <f t="shared" ref="H10:H12" si="0">D10*E10</f>
        <v>0</v>
      </c>
      <c r="I10" s="15">
        <f t="shared" ref="I10:I12" si="1">D10*G10</f>
        <v>0</v>
      </c>
    </row>
    <row r="11" spans="1:9" ht="53.25" customHeight="1" x14ac:dyDescent="0.25">
      <c r="A11" s="8" t="s">
        <v>3</v>
      </c>
      <c r="B11" s="42" t="s">
        <v>15</v>
      </c>
      <c r="C11" s="43"/>
      <c r="D11" s="9">
        <v>2</v>
      </c>
      <c r="E11" s="15"/>
      <c r="F11" s="12"/>
      <c r="G11" s="62"/>
      <c r="H11" s="15">
        <f t="shared" si="0"/>
        <v>0</v>
      </c>
      <c r="I11" s="15">
        <f t="shared" si="1"/>
        <v>0</v>
      </c>
    </row>
    <row r="12" spans="1:9" ht="53.25" customHeight="1" x14ac:dyDescent="0.25">
      <c r="A12" s="8" t="s">
        <v>4</v>
      </c>
      <c r="B12" s="42" t="s">
        <v>21</v>
      </c>
      <c r="C12" s="43"/>
      <c r="D12" s="9">
        <v>2</v>
      </c>
      <c r="E12" s="15"/>
      <c r="F12" s="12"/>
      <c r="G12" s="62"/>
      <c r="H12" s="15">
        <f t="shared" si="0"/>
        <v>0</v>
      </c>
      <c r="I12" s="15">
        <f t="shared" si="1"/>
        <v>0</v>
      </c>
    </row>
    <row r="13" spans="1:9" ht="33.75" customHeight="1" x14ac:dyDescent="0.25">
      <c r="A13" s="29" t="s">
        <v>34</v>
      </c>
      <c r="B13" s="55" t="s">
        <v>22</v>
      </c>
      <c r="C13" s="56"/>
      <c r="D13" s="56"/>
      <c r="E13" s="56"/>
      <c r="F13" s="56"/>
      <c r="G13" s="57"/>
      <c r="H13" s="15">
        <f>SUM(H9:H12)</f>
        <v>0</v>
      </c>
      <c r="I13" s="15">
        <f>SUM(I9:I12)</f>
        <v>0</v>
      </c>
    </row>
    <row r="14" spans="1:9" s="19" customFormat="1" ht="15" customHeight="1" x14ac:dyDescent="0.25">
      <c r="A14" s="16"/>
      <c r="B14" s="17"/>
      <c r="C14" s="17"/>
      <c r="D14" s="17"/>
      <c r="E14" s="17"/>
      <c r="F14" s="17"/>
      <c r="G14" s="17"/>
      <c r="H14" s="18"/>
      <c r="I14" s="18"/>
    </row>
    <row r="15" spans="1:9" ht="23.25" customHeight="1" x14ac:dyDescent="0.25">
      <c r="A15" s="55" t="s">
        <v>36</v>
      </c>
      <c r="B15" s="56"/>
      <c r="C15" s="56"/>
      <c r="D15" s="56"/>
      <c r="E15" s="56"/>
      <c r="F15" s="56"/>
      <c r="G15" s="56"/>
      <c r="H15" s="57"/>
      <c r="I15" s="15">
        <f>(G9+G10)*11</f>
        <v>0</v>
      </c>
    </row>
    <row r="16" spans="1:9" x14ac:dyDescent="0.25">
      <c r="A16" s="7"/>
      <c r="B16" s="5"/>
      <c r="C16" s="5"/>
      <c r="D16" s="5"/>
      <c r="E16" s="2"/>
      <c r="F16" s="2"/>
      <c r="G16" s="2"/>
      <c r="H16" s="2"/>
      <c r="I16" s="2"/>
    </row>
    <row r="17" spans="1:9" ht="44.25" customHeight="1" x14ac:dyDescent="0.25">
      <c r="A17" s="39" t="s">
        <v>0</v>
      </c>
      <c r="B17" s="40"/>
      <c r="C17" s="41"/>
      <c r="D17" s="31" t="s">
        <v>16</v>
      </c>
      <c r="E17" s="3" t="s">
        <v>42</v>
      </c>
      <c r="F17" s="3" t="s">
        <v>20</v>
      </c>
      <c r="G17" s="3" t="s">
        <v>43</v>
      </c>
      <c r="H17" s="3" t="s">
        <v>19</v>
      </c>
      <c r="I17" s="3" t="s">
        <v>18</v>
      </c>
    </row>
    <row r="18" spans="1:9" ht="55.15" customHeight="1" x14ac:dyDescent="0.25">
      <c r="A18" s="8" t="s">
        <v>5</v>
      </c>
      <c r="B18" s="42" t="s">
        <v>89</v>
      </c>
      <c r="C18" s="43"/>
      <c r="D18" s="10">
        <f>11*134</f>
        <v>1474</v>
      </c>
      <c r="E18" s="15"/>
      <c r="F18" s="12"/>
      <c r="G18" s="62"/>
      <c r="H18" s="25">
        <f>D18*E18</f>
        <v>0</v>
      </c>
      <c r="I18" s="25">
        <f>D18*G18</f>
        <v>0</v>
      </c>
    </row>
    <row r="19" spans="1:9" ht="55.15" customHeight="1" x14ac:dyDescent="0.25">
      <c r="A19" s="8" t="s">
        <v>6</v>
      </c>
      <c r="B19" s="42" t="s">
        <v>24</v>
      </c>
      <c r="C19" s="43"/>
      <c r="D19" s="10">
        <v>2</v>
      </c>
      <c r="E19" s="15"/>
      <c r="F19" s="12"/>
      <c r="G19" s="62"/>
      <c r="H19" s="25">
        <f t="shared" ref="H19:H25" si="2">D19*E19</f>
        <v>0</v>
      </c>
      <c r="I19" s="25">
        <f t="shared" ref="I19:I25" si="3">D19*G19</f>
        <v>0</v>
      </c>
    </row>
    <row r="20" spans="1:9" ht="55.15" customHeight="1" x14ac:dyDescent="0.25">
      <c r="A20" s="8" t="s">
        <v>7</v>
      </c>
      <c r="B20" s="42" t="s">
        <v>90</v>
      </c>
      <c r="C20" s="43"/>
      <c r="D20" s="10">
        <f>11*134</f>
        <v>1474</v>
      </c>
      <c r="E20" s="15"/>
      <c r="F20" s="12"/>
      <c r="G20" s="62"/>
      <c r="H20" s="25">
        <f t="shared" si="2"/>
        <v>0</v>
      </c>
      <c r="I20" s="25">
        <f t="shared" si="3"/>
        <v>0</v>
      </c>
    </row>
    <row r="21" spans="1:9" ht="55.15" customHeight="1" x14ac:dyDescent="0.25">
      <c r="A21" s="8" t="s">
        <v>8</v>
      </c>
      <c r="B21" s="42" t="s">
        <v>23</v>
      </c>
      <c r="C21" s="43"/>
      <c r="D21" s="10">
        <v>2</v>
      </c>
      <c r="E21" s="15"/>
      <c r="F21" s="12"/>
      <c r="G21" s="62"/>
      <c r="H21" s="25">
        <f t="shared" si="2"/>
        <v>0</v>
      </c>
      <c r="I21" s="25">
        <f t="shared" si="3"/>
        <v>0</v>
      </c>
    </row>
    <row r="22" spans="1:9" ht="55.15" customHeight="1" x14ac:dyDescent="0.25">
      <c r="A22" s="8" t="s">
        <v>9</v>
      </c>
      <c r="B22" s="42" t="s">
        <v>91</v>
      </c>
      <c r="C22" s="43"/>
      <c r="D22" s="10">
        <f>11*134</f>
        <v>1474</v>
      </c>
      <c r="E22" s="15"/>
      <c r="F22" s="12"/>
      <c r="G22" s="62"/>
      <c r="H22" s="25">
        <f t="shared" si="2"/>
        <v>0</v>
      </c>
      <c r="I22" s="25">
        <f t="shared" si="3"/>
        <v>0</v>
      </c>
    </row>
    <row r="23" spans="1:9" ht="55.15" customHeight="1" x14ac:dyDescent="0.25">
      <c r="A23" s="8" t="s">
        <v>10</v>
      </c>
      <c r="B23" s="42" t="s">
        <v>25</v>
      </c>
      <c r="C23" s="43"/>
      <c r="D23" s="10">
        <v>2</v>
      </c>
      <c r="E23" s="15"/>
      <c r="F23" s="12"/>
      <c r="G23" s="62"/>
      <c r="H23" s="25">
        <f t="shared" si="2"/>
        <v>0</v>
      </c>
      <c r="I23" s="25">
        <f t="shared" si="3"/>
        <v>0</v>
      </c>
    </row>
    <row r="24" spans="1:9" ht="55.15" customHeight="1" x14ac:dyDescent="0.25">
      <c r="A24" s="8" t="s">
        <v>11</v>
      </c>
      <c r="B24" s="42" t="s">
        <v>92</v>
      </c>
      <c r="C24" s="43"/>
      <c r="D24" s="10">
        <f>11*134</f>
        <v>1474</v>
      </c>
      <c r="E24" s="15"/>
      <c r="F24" s="12"/>
      <c r="G24" s="62"/>
      <c r="H24" s="25">
        <f t="shared" si="2"/>
        <v>0</v>
      </c>
      <c r="I24" s="25">
        <f>D24*G24</f>
        <v>0</v>
      </c>
    </row>
    <row r="25" spans="1:9" ht="51.95" customHeight="1" x14ac:dyDescent="0.25">
      <c r="A25" s="8" t="s">
        <v>12</v>
      </c>
      <c r="B25" s="42" t="s">
        <v>26</v>
      </c>
      <c r="C25" s="43"/>
      <c r="D25" s="10">
        <v>2</v>
      </c>
      <c r="E25" s="15"/>
      <c r="F25" s="12"/>
      <c r="G25" s="62"/>
      <c r="H25" s="25">
        <f t="shared" si="2"/>
        <v>0</v>
      </c>
      <c r="I25" s="25">
        <f t="shared" si="3"/>
        <v>0</v>
      </c>
    </row>
    <row r="26" spans="1:9" ht="30" customHeight="1" x14ac:dyDescent="0.25">
      <c r="A26" s="29" t="s">
        <v>35</v>
      </c>
      <c r="B26" s="55" t="s">
        <v>27</v>
      </c>
      <c r="C26" s="56"/>
      <c r="D26" s="56"/>
      <c r="E26" s="56"/>
      <c r="F26" s="56"/>
      <c r="G26" s="57"/>
      <c r="H26" s="26">
        <f>SUM(H18:H25)</f>
        <v>0</v>
      </c>
      <c r="I26" s="26">
        <f>SUM(I18:I25)</f>
        <v>0</v>
      </c>
    </row>
    <row r="27" spans="1:9" ht="30" customHeight="1" x14ac:dyDescent="0.25">
      <c r="A27" s="16"/>
      <c r="B27" s="17"/>
      <c r="C27" s="17"/>
      <c r="D27" s="17"/>
      <c r="E27" s="17"/>
      <c r="F27" s="17"/>
      <c r="G27" s="17"/>
      <c r="H27" s="18"/>
      <c r="I27" s="14"/>
    </row>
    <row r="28" spans="1:9" ht="30" customHeight="1" x14ac:dyDescent="0.25">
      <c r="A28" s="55" t="s">
        <v>37</v>
      </c>
      <c r="B28" s="56"/>
      <c r="C28" s="56"/>
      <c r="D28" s="56"/>
      <c r="E28" s="56"/>
      <c r="F28" s="56"/>
      <c r="G28" s="56"/>
      <c r="H28" s="57"/>
      <c r="I28" s="15">
        <f>(I18+I20+I22+I24)/134</f>
        <v>0</v>
      </c>
    </row>
    <row r="30" spans="1:9" x14ac:dyDescent="0.25">
      <c r="H30" s="13" t="s">
        <v>29</v>
      </c>
      <c r="I30" s="13" t="s">
        <v>30</v>
      </c>
    </row>
    <row r="31" spans="1:9" ht="25.5" customHeight="1" x14ac:dyDescent="0.25">
      <c r="A31" s="47" t="s">
        <v>28</v>
      </c>
      <c r="B31" s="48"/>
      <c r="C31" s="48"/>
      <c r="D31" s="48"/>
      <c r="E31" s="48"/>
      <c r="F31" s="48"/>
      <c r="G31" s="49"/>
      <c r="H31" s="22">
        <f>H13+H26</f>
        <v>0</v>
      </c>
      <c r="I31" s="22">
        <f>I13+I26</f>
        <v>0</v>
      </c>
    </row>
    <row r="32" spans="1:9" ht="12" customHeight="1" x14ac:dyDescent="0.25">
      <c r="A32" s="20"/>
      <c r="B32" s="20"/>
      <c r="C32" s="20"/>
      <c r="D32" s="20"/>
      <c r="E32" s="20"/>
      <c r="F32" s="20"/>
      <c r="G32" s="20"/>
      <c r="H32" s="21"/>
      <c r="I32" s="21"/>
    </row>
    <row r="33" spans="1:9" ht="25.5" customHeight="1" x14ac:dyDescent="0.25">
      <c r="A33" s="47" t="s">
        <v>55</v>
      </c>
      <c r="B33" s="48"/>
      <c r="C33" s="48"/>
      <c r="D33" s="48"/>
      <c r="E33" s="48"/>
      <c r="F33" s="48"/>
      <c r="G33" s="48"/>
      <c r="H33" s="49"/>
      <c r="I33" s="22">
        <f>I15+I28</f>
        <v>0</v>
      </c>
    </row>
    <row r="35" spans="1:9" ht="48" customHeight="1" x14ac:dyDescent="0.25">
      <c r="A35" s="39" t="s">
        <v>56</v>
      </c>
      <c r="B35" s="40"/>
      <c r="C35" s="41"/>
      <c r="D35" s="31" t="s">
        <v>16</v>
      </c>
      <c r="E35" s="3" t="s">
        <v>39</v>
      </c>
      <c r="F35" s="3" t="s">
        <v>20</v>
      </c>
      <c r="G35" s="3" t="s">
        <v>38</v>
      </c>
      <c r="H35" s="3" t="s">
        <v>19</v>
      </c>
      <c r="I35" s="3" t="s">
        <v>18</v>
      </c>
    </row>
    <row r="36" spans="1:9" ht="258" customHeight="1" x14ac:dyDescent="0.25">
      <c r="A36" s="8" t="s">
        <v>13</v>
      </c>
      <c r="B36" s="53" t="s">
        <v>52</v>
      </c>
      <c r="C36" s="54"/>
      <c r="D36" s="10">
        <v>134</v>
      </c>
      <c r="E36" s="15"/>
      <c r="F36" s="11">
        <v>0</v>
      </c>
      <c r="G36" s="15"/>
      <c r="H36" s="15">
        <f>D36*E36</f>
        <v>0</v>
      </c>
      <c r="I36" s="15">
        <f>D36*G36</f>
        <v>0</v>
      </c>
    </row>
    <row r="37" spans="1:9" ht="25.5" customHeight="1" x14ac:dyDescent="0.25">
      <c r="A37"/>
      <c r="B37"/>
      <c r="C37"/>
      <c r="D37"/>
    </row>
    <row r="38" spans="1:9" ht="60.75" customHeight="1" x14ac:dyDescent="0.25">
      <c r="A38" s="39" t="s">
        <v>57</v>
      </c>
      <c r="B38" s="40"/>
      <c r="C38" s="41"/>
      <c r="D38" s="31" t="s">
        <v>16</v>
      </c>
      <c r="E38" s="3" t="s">
        <v>39</v>
      </c>
      <c r="F38" s="3" t="s">
        <v>20</v>
      </c>
      <c r="G38" s="3" t="s">
        <v>38</v>
      </c>
      <c r="H38" s="3" t="s">
        <v>19</v>
      </c>
      <c r="I38" s="3" t="s">
        <v>18</v>
      </c>
    </row>
    <row r="39" spans="1:9" ht="100.5" customHeight="1" x14ac:dyDescent="0.25">
      <c r="A39" s="8" t="s">
        <v>14</v>
      </c>
      <c r="B39" s="42" t="s">
        <v>51</v>
      </c>
      <c r="C39" s="43"/>
      <c r="D39" s="10">
        <v>134</v>
      </c>
      <c r="E39" s="15"/>
      <c r="F39" s="12">
        <v>0</v>
      </c>
      <c r="G39" s="62"/>
      <c r="H39" s="15"/>
      <c r="I39" s="15">
        <f>D39*G39</f>
        <v>0</v>
      </c>
    </row>
    <row r="41" spans="1:9" x14ac:dyDescent="0.25">
      <c r="A41" s="44" t="s">
        <v>44</v>
      </c>
      <c r="B41" s="45"/>
      <c r="C41" s="45"/>
      <c r="D41" s="45"/>
      <c r="E41" s="45"/>
      <c r="F41" s="45"/>
      <c r="G41" s="45"/>
      <c r="H41" s="46"/>
      <c r="I41" s="23">
        <f>G36+G39</f>
        <v>0</v>
      </c>
    </row>
    <row r="43" spans="1:9" x14ac:dyDescent="0.25">
      <c r="H43" s="13" t="s">
        <v>29</v>
      </c>
      <c r="I43" s="13" t="s">
        <v>30</v>
      </c>
    </row>
    <row r="44" spans="1:9" ht="15.75" x14ac:dyDescent="0.25">
      <c r="A44" s="47" t="s">
        <v>31</v>
      </c>
      <c r="B44" s="48"/>
      <c r="C44" s="48"/>
      <c r="D44" s="48"/>
      <c r="E44" s="48"/>
      <c r="F44" s="48"/>
      <c r="G44" s="49"/>
      <c r="H44" s="22">
        <f>H36+H39</f>
        <v>0</v>
      </c>
      <c r="I44" s="22">
        <f>I36+I39</f>
        <v>0</v>
      </c>
    </row>
    <row r="46" spans="1:9" x14ac:dyDescent="0.25">
      <c r="H46" s="13" t="s">
        <v>29</v>
      </c>
      <c r="I46" s="13" t="s">
        <v>30</v>
      </c>
    </row>
    <row r="47" spans="1:9" ht="27.75" customHeight="1" x14ac:dyDescent="0.25">
      <c r="A47" s="50" t="s">
        <v>32</v>
      </c>
      <c r="B47" s="51"/>
      <c r="C47" s="51"/>
      <c r="D47" s="51"/>
      <c r="E47" s="51"/>
      <c r="F47" s="51"/>
      <c r="G47" s="52"/>
      <c r="H47" s="24">
        <f>H13+H26+H36+H39</f>
        <v>0</v>
      </c>
      <c r="I47" s="24">
        <f>I13+I26+I36+I39</f>
        <v>0</v>
      </c>
    </row>
    <row r="49" spans="1:9" x14ac:dyDescent="0.25">
      <c r="A49" s="34" t="s">
        <v>33</v>
      </c>
      <c r="B49" s="35"/>
      <c r="C49" s="35"/>
      <c r="D49" s="35"/>
      <c r="E49" s="35"/>
      <c r="F49" s="35"/>
      <c r="G49" s="36"/>
      <c r="H49" s="37">
        <f>I33+I41</f>
        <v>0</v>
      </c>
      <c r="I49" s="38"/>
    </row>
    <row r="53" spans="1:9" x14ac:dyDescent="0.25">
      <c r="A53" s="33" t="s">
        <v>58</v>
      </c>
      <c r="B53" s="33"/>
      <c r="C53" s="33"/>
      <c r="D53" s="33"/>
      <c r="E53" s="33"/>
      <c r="F53" s="33"/>
      <c r="H53" s="63">
        <f>I33+G39</f>
        <v>0</v>
      </c>
    </row>
  </sheetData>
  <mergeCells count="33">
    <mergeCell ref="A53:F53"/>
    <mergeCell ref="A33:H33"/>
    <mergeCell ref="A35:C35"/>
    <mergeCell ref="B36:C36"/>
    <mergeCell ref="A38:C38"/>
    <mergeCell ref="B39:C39"/>
    <mergeCell ref="A2:I2"/>
    <mergeCell ref="A4:I4"/>
    <mergeCell ref="A6:I6"/>
    <mergeCell ref="A8:C8"/>
    <mergeCell ref="B9:C9"/>
    <mergeCell ref="B10:C10"/>
    <mergeCell ref="B11:C11"/>
    <mergeCell ref="B12:C12"/>
    <mergeCell ref="B13:G13"/>
    <mergeCell ref="A15:H15"/>
    <mergeCell ref="B18:C18"/>
    <mergeCell ref="B19:C19"/>
    <mergeCell ref="B20:C20"/>
    <mergeCell ref="B21:C21"/>
    <mergeCell ref="A17:C17"/>
    <mergeCell ref="B22:C22"/>
    <mergeCell ref="B23:C23"/>
    <mergeCell ref="B24:C24"/>
    <mergeCell ref="B25:C25"/>
    <mergeCell ref="B26:G26"/>
    <mergeCell ref="A28:H28"/>
    <mergeCell ref="A31:G31"/>
    <mergeCell ref="A41:H41"/>
    <mergeCell ref="A44:G44"/>
    <mergeCell ref="A47:G47"/>
    <mergeCell ref="A49:G49"/>
    <mergeCell ref="H49:I49"/>
  </mergeCells>
  <printOptions horizontalCentered="1"/>
  <pageMargins left="0.31496062992125984" right="0.31496062992125984" top="0.35433070866141736" bottom="0.35433070866141736" header="0.31496062992125984" footer="0.31496062992125984"/>
  <pageSetup paperSize="9" scale="54" fitToHeight="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2438A-AF6C-448E-A877-82E20F2A8DA8}">
  <sheetPr>
    <pageSetUpPr fitToPage="1"/>
  </sheetPr>
  <dimension ref="A2:I53"/>
  <sheetViews>
    <sheetView topLeftCell="A37" workbookViewId="0">
      <selection activeCell="D24" sqref="D24"/>
    </sheetView>
  </sheetViews>
  <sheetFormatPr baseColWidth="10" defaultRowHeight="15" x14ac:dyDescent="0.25"/>
  <cols>
    <col min="1" max="1" width="9.7109375" style="32" customWidth="1"/>
    <col min="2" max="2" width="17.42578125" style="7" customWidth="1"/>
    <col min="3" max="3" width="31.42578125" style="7" customWidth="1"/>
    <col min="4" max="4" width="14.85546875" style="7" customWidth="1"/>
    <col min="5" max="8" width="21.28515625" customWidth="1"/>
    <col min="9" max="9" width="25.28515625" customWidth="1"/>
  </cols>
  <sheetData>
    <row r="2" spans="1:9" s="4" customFormat="1" ht="57.75" customHeight="1" x14ac:dyDescent="0.2">
      <c r="A2" s="58" t="s">
        <v>46</v>
      </c>
      <c r="B2" s="58"/>
      <c r="C2" s="58"/>
      <c r="D2" s="58"/>
      <c r="E2" s="58"/>
      <c r="F2" s="58"/>
      <c r="G2" s="58"/>
      <c r="H2" s="58"/>
      <c r="I2" s="58"/>
    </row>
    <row r="3" spans="1:9" s="4" customFormat="1" ht="34.5" customHeight="1" x14ac:dyDescent="0.2">
      <c r="A3" s="30"/>
      <c r="B3" s="30"/>
      <c r="C3" s="30"/>
      <c r="D3" s="30"/>
      <c r="E3" s="30"/>
      <c r="F3" s="30"/>
      <c r="G3" s="30"/>
      <c r="H3" s="30"/>
      <c r="I3" s="30"/>
    </row>
    <row r="4" spans="1:9" ht="83.25" customHeight="1" x14ac:dyDescent="0.25">
      <c r="A4" s="59" t="s">
        <v>94</v>
      </c>
      <c r="B4" s="60"/>
      <c r="C4" s="60"/>
      <c r="D4" s="60"/>
      <c r="E4" s="60"/>
      <c r="F4" s="60"/>
      <c r="G4" s="60"/>
      <c r="H4" s="60"/>
      <c r="I4" s="61"/>
    </row>
    <row r="5" spans="1:9" ht="21" customHeight="1" thickBot="1" x14ac:dyDescent="0.3">
      <c r="A5" s="64"/>
      <c r="B5" s="64"/>
      <c r="C5" s="64"/>
      <c r="D5" s="64"/>
      <c r="E5" s="64"/>
      <c r="F5" s="64"/>
      <c r="G5" s="64"/>
      <c r="H5" s="64"/>
      <c r="I5" s="64"/>
    </row>
    <row r="6" spans="1:9" ht="68.25" customHeight="1" thickBot="1" x14ac:dyDescent="0.3">
      <c r="A6" s="65" t="s">
        <v>95</v>
      </c>
      <c r="B6" s="66"/>
      <c r="C6" s="66"/>
      <c r="D6" s="66"/>
      <c r="E6" s="66"/>
      <c r="F6" s="66"/>
      <c r="G6" s="66"/>
      <c r="H6" s="66"/>
      <c r="I6" s="67"/>
    </row>
    <row r="7" spans="1:9" x14ac:dyDescent="0.25">
      <c r="A7" s="5"/>
      <c r="B7" s="5"/>
      <c r="C7" s="5"/>
      <c r="D7" s="5"/>
      <c r="E7" s="1"/>
      <c r="F7" s="1"/>
      <c r="G7" s="1"/>
      <c r="H7" s="1"/>
      <c r="I7" s="1"/>
    </row>
    <row r="8" spans="1:9" ht="62.1" customHeight="1" x14ac:dyDescent="0.25">
      <c r="A8" s="39" t="s">
        <v>45</v>
      </c>
      <c r="B8" s="40"/>
      <c r="C8" s="41"/>
      <c r="D8" s="31" t="s">
        <v>16</v>
      </c>
      <c r="E8" s="3" t="s">
        <v>40</v>
      </c>
      <c r="F8" s="3" t="s">
        <v>20</v>
      </c>
      <c r="G8" s="3" t="s">
        <v>41</v>
      </c>
      <c r="H8" s="3" t="s">
        <v>17</v>
      </c>
      <c r="I8" s="3" t="s">
        <v>18</v>
      </c>
    </row>
    <row r="9" spans="1:9" ht="53.25" customHeight="1" x14ac:dyDescent="0.25">
      <c r="A9" s="8" t="s">
        <v>1</v>
      </c>
      <c r="B9" s="42" t="s">
        <v>96</v>
      </c>
      <c r="C9" s="43"/>
      <c r="D9" s="9">
        <f>150*11</f>
        <v>1650</v>
      </c>
      <c r="E9" s="15"/>
      <c r="F9" s="12"/>
      <c r="G9" s="62"/>
      <c r="H9" s="15">
        <f>D9*E9</f>
        <v>0</v>
      </c>
      <c r="I9" s="15">
        <f>D9*G9</f>
        <v>0</v>
      </c>
    </row>
    <row r="10" spans="1:9" ht="53.25" customHeight="1" x14ac:dyDescent="0.25">
      <c r="A10" s="8" t="s">
        <v>2</v>
      </c>
      <c r="B10" s="42" t="s">
        <v>97</v>
      </c>
      <c r="C10" s="43"/>
      <c r="D10" s="9">
        <f>150*11</f>
        <v>1650</v>
      </c>
      <c r="E10" s="15"/>
      <c r="F10" s="12"/>
      <c r="G10" s="62"/>
      <c r="H10" s="15">
        <f t="shared" ref="H10:H12" si="0">D10*E10</f>
        <v>0</v>
      </c>
      <c r="I10" s="15">
        <f t="shared" ref="I10:I12" si="1">D10*G10</f>
        <v>0</v>
      </c>
    </row>
    <row r="11" spans="1:9" ht="53.25" customHeight="1" x14ac:dyDescent="0.25">
      <c r="A11" s="8" t="s">
        <v>3</v>
      </c>
      <c r="B11" s="42" t="s">
        <v>15</v>
      </c>
      <c r="C11" s="43"/>
      <c r="D11" s="9">
        <v>2</v>
      </c>
      <c r="E11" s="15"/>
      <c r="F11" s="12"/>
      <c r="G11" s="62"/>
      <c r="H11" s="15">
        <f t="shared" si="0"/>
        <v>0</v>
      </c>
      <c r="I11" s="15">
        <f t="shared" si="1"/>
        <v>0</v>
      </c>
    </row>
    <row r="12" spans="1:9" ht="53.25" customHeight="1" x14ac:dyDescent="0.25">
      <c r="A12" s="8" t="s">
        <v>4</v>
      </c>
      <c r="B12" s="42" t="s">
        <v>21</v>
      </c>
      <c r="C12" s="43"/>
      <c r="D12" s="9">
        <v>2</v>
      </c>
      <c r="E12" s="15"/>
      <c r="F12" s="12"/>
      <c r="G12" s="62"/>
      <c r="H12" s="15">
        <f t="shared" si="0"/>
        <v>0</v>
      </c>
      <c r="I12" s="15">
        <f t="shared" si="1"/>
        <v>0</v>
      </c>
    </row>
    <row r="13" spans="1:9" ht="33.75" customHeight="1" x14ac:dyDescent="0.25">
      <c r="A13" s="29" t="s">
        <v>34</v>
      </c>
      <c r="B13" s="55" t="s">
        <v>22</v>
      </c>
      <c r="C13" s="56"/>
      <c r="D13" s="56"/>
      <c r="E13" s="56"/>
      <c r="F13" s="56"/>
      <c r="G13" s="57"/>
      <c r="H13" s="15">
        <f>SUM(H9:H12)</f>
        <v>0</v>
      </c>
      <c r="I13" s="15">
        <f>SUM(I9:I12)</f>
        <v>0</v>
      </c>
    </row>
    <row r="14" spans="1:9" s="19" customFormat="1" ht="15" customHeight="1" x14ac:dyDescent="0.25">
      <c r="A14" s="16"/>
      <c r="B14" s="17"/>
      <c r="C14" s="17"/>
      <c r="D14" s="17"/>
      <c r="E14" s="17"/>
      <c r="F14" s="17"/>
      <c r="G14" s="17"/>
      <c r="H14" s="18"/>
      <c r="I14" s="18"/>
    </row>
    <row r="15" spans="1:9" ht="23.25" customHeight="1" x14ac:dyDescent="0.25">
      <c r="A15" s="55" t="s">
        <v>36</v>
      </c>
      <c r="B15" s="56"/>
      <c r="C15" s="56"/>
      <c r="D15" s="56"/>
      <c r="E15" s="56"/>
      <c r="F15" s="56"/>
      <c r="G15" s="56"/>
      <c r="H15" s="57"/>
      <c r="I15" s="15">
        <f>(G9+G10)*11</f>
        <v>0</v>
      </c>
    </row>
    <row r="16" spans="1:9" x14ac:dyDescent="0.25">
      <c r="A16" s="7"/>
      <c r="B16" s="5"/>
      <c r="C16" s="5"/>
      <c r="D16" s="5"/>
      <c r="E16" s="2"/>
      <c r="F16" s="2"/>
      <c r="G16" s="2"/>
      <c r="H16" s="2"/>
      <c r="I16" s="2"/>
    </row>
    <row r="17" spans="1:9" ht="44.25" customHeight="1" x14ac:dyDescent="0.25">
      <c r="A17" s="39" t="s">
        <v>0</v>
      </c>
      <c r="B17" s="40"/>
      <c r="C17" s="41"/>
      <c r="D17" s="31" t="s">
        <v>16</v>
      </c>
      <c r="E17" s="3" t="s">
        <v>42</v>
      </c>
      <c r="F17" s="3" t="s">
        <v>20</v>
      </c>
      <c r="G17" s="3" t="s">
        <v>43</v>
      </c>
      <c r="H17" s="3" t="s">
        <v>19</v>
      </c>
      <c r="I17" s="3" t="s">
        <v>18</v>
      </c>
    </row>
    <row r="18" spans="1:9" ht="55.15" customHeight="1" x14ac:dyDescent="0.25">
      <c r="A18" s="8" t="s">
        <v>5</v>
      </c>
      <c r="B18" s="42" t="s">
        <v>98</v>
      </c>
      <c r="C18" s="43"/>
      <c r="D18" s="10">
        <f>11*150</f>
        <v>1650</v>
      </c>
      <c r="E18" s="15"/>
      <c r="F18" s="12"/>
      <c r="G18" s="62"/>
      <c r="H18" s="25">
        <f>D18*E18</f>
        <v>0</v>
      </c>
      <c r="I18" s="25">
        <f>D18*G18</f>
        <v>0</v>
      </c>
    </row>
    <row r="19" spans="1:9" ht="55.15" customHeight="1" x14ac:dyDescent="0.25">
      <c r="A19" s="8" t="s">
        <v>6</v>
      </c>
      <c r="B19" s="42" t="s">
        <v>24</v>
      </c>
      <c r="C19" s="43"/>
      <c r="D19" s="10">
        <v>2</v>
      </c>
      <c r="E19" s="15"/>
      <c r="F19" s="12"/>
      <c r="G19" s="62"/>
      <c r="H19" s="25">
        <f t="shared" ref="H19:H25" si="2">D19*E19</f>
        <v>0</v>
      </c>
      <c r="I19" s="25">
        <f t="shared" ref="I19:I25" si="3">D19*G19</f>
        <v>0</v>
      </c>
    </row>
    <row r="20" spans="1:9" ht="55.15" customHeight="1" x14ac:dyDescent="0.25">
      <c r="A20" s="8" t="s">
        <v>7</v>
      </c>
      <c r="B20" s="42" t="s">
        <v>99</v>
      </c>
      <c r="C20" s="43"/>
      <c r="D20" s="10">
        <f>11*150</f>
        <v>1650</v>
      </c>
      <c r="E20" s="15"/>
      <c r="F20" s="12"/>
      <c r="G20" s="62"/>
      <c r="H20" s="25">
        <f t="shared" si="2"/>
        <v>0</v>
      </c>
      <c r="I20" s="25">
        <f t="shared" si="3"/>
        <v>0</v>
      </c>
    </row>
    <row r="21" spans="1:9" ht="55.15" customHeight="1" x14ac:dyDescent="0.25">
      <c r="A21" s="8" t="s">
        <v>8</v>
      </c>
      <c r="B21" s="42" t="s">
        <v>23</v>
      </c>
      <c r="C21" s="43"/>
      <c r="D21" s="10">
        <v>2</v>
      </c>
      <c r="E21" s="15"/>
      <c r="F21" s="12"/>
      <c r="G21" s="62"/>
      <c r="H21" s="25">
        <f t="shared" si="2"/>
        <v>0</v>
      </c>
      <c r="I21" s="25">
        <f t="shared" si="3"/>
        <v>0</v>
      </c>
    </row>
    <row r="22" spans="1:9" ht="55.15" customHeight="1" x14ac:dyDescent="0.25">
      <c r="A22" s="8" t="s">
        <v>9</v>
      </c>
      <c r="B22" s="42" t="s">
        <v>100</v>
      </c>
      <c r="C22" s="43"/>
      <c r="D22" s="10">
        <f>11*150</f>
        <v>1650</v>
      </c>
      <c r="E22" s="15"/>
      <c r="F22" s="12"/>
      <c r="G22" s="62"/>
      <c r="H22" s="25">
        <f t="shared" si="2"/>
        <v>0</v>
      </c>
      <c r="I22" s="25">
        <f t="shared" si="3"/>
        <v>0</v>
      </c>
    </row>
    <row r="23" spans="1:9" ht="55.15" customHeight="1" x14ac:dyDescent="0.25">
      <c r="A23" s="8" t="s">
        <v>10</v>
      </c>
      <c r="B23" s="42" t="s">
        <v>25</v>
      </c>
      <c r="C23" s="43"/>
      <c r="D23" s="10">
        <v>2</v>
      </c>
      <c r="E23" s="15"/>
      <c r="F23" s="12"/>
      <c r="G23" s="62"/>
      <c r="H23" s="25">
        <f t="shared" si="2"/>
        <v>0</v>
      </c>
      <c r="I23" s="25">
        <f t="shared" si="3"/>
        <v>0</v>
      </c>
    </row>
    <row r="24" spans="1:9" ht="55.15" customHeight="1" x14ac:dyDescent="0.25">
      <c r="A24" s="8" t="s">
        <v>11</v>
      </c>
      <c r="B24" s="42" t="s">
        <v>101</v>
      </c>
      <c r="C24" s="43"/>
      <c r="D24" s="10">
        <f>11*150</f>
        <v>1650</v>
      </c>
      <c r="E24" s="15"/>
      <c r="F24" s="12"/>
      <c r="G24" s="62"/>
      <c r="H24" s="25">
        <f t="shared" si="2"/>
        <v>0</v>
      </c>
      <c r="I24" s="25">
        <f>D24*G24</f>
        <v>0</v>
      </c>
    </row>
    <row r="25" spans="1:9" ht="51.95" customHeight="1" x14ac:dyDescent="0.25">
      <c r="A25" s="8" t="s">
        <v>12</v>
      </c>
      <c r="B25" s="42" t="s">
        <v>26</v>
      </c>
      <c r="C25" s="43"/>
      <c r="D25" s="10">
        <v>2</v>
      </c>
      <c r="E25" s="15"/>
      <c r="F25" s="12"/>
      <c r="G25" s="62"/>
      <c r="H25" s="25">
        <f t="shared" si="2"/>
        <v>0</v>
      </c>
      <c r="I25" s="25">
        <f t="shared" si="3"/>
        <v>0</v>
      </c>
    </row>
    <row r="26" spans="1:9" ht="30" customHeight="1" x14ac:dyDescent="0.25">
      <c r="A26" s="29" t="s">
        <v>35</v>
      </c>
      <c r="B26" s="55" t="s">
        <v>27</v>
      </c>
      <c r="C26" s="56"/>
      <c r="D26" s="56"/>
      <c r="E26" s="56"/>
      <c r="F26" s="56"/>
      <c r="G26" s="57"/>
      <c r="H26" s="26">
        <f>SUM(H18:H25)</f>
        <v>0</v>
      </c>
      <c r="I26" s="26">
        <f>SUM(I18:I25)</f>
        <v>0</v>
      </c>
    </row>
    <row r="27" spans="1:9" ht="30" customHeight="1" x14ac:dyDescent="0.25">
      <c r="A27" s="16"/>
      <c r="B27" s="17"/>
      <c r="C27" s="17"/>
      <c r="D27" s="17"/>
      <c r="E27" s="17"/>
      <c r="F27" s="17"/>
      <c r="G27" s="17"/>
      <c r="H27" s="18"/>
      <c r="I27" s="14"/>
    </row>
    <row r="28" spans="1:9" ht="30" customHeight="1" x14ac:dyDescent="0.25">
      <c r="A28" s="55" t="s">
        <v>37</v>
      </c>
      <c r="B28" s="56"/>
      <c r="C28" s="56"/>
      <c r="D28" s="56"/>
      <c r="E28" s="56"/>
      <c r="F28" s="56"/>
      <c r="G28" s="56"/>
      <c r="H28" s="57"/>
      <c r="I28" s="15">
        <f>(I18+I20+I22+I24)/150</f>
        <v>0</v>
      </c>
    </row>
    <row r="30" spans="1:9" x14ac:dyDescent="0.25">
      <c r="H30" s="13" t="s">
        <v>29</v>
      </c>
      <c r="I30" s="13" t="s">
        <v>30</v>
      </c>
    </row>
    <row r="31" spans="1:9" ht="25.5" customHeight="1" x14ac:dyDescent="0.25">
      <c r="A31" s="47" t="s">
        <v>28</v>
      </c>
      <c r="B31" s="48"/>
      <c r="C31" s="48"/>
      <c r="D31" s="48"/>
      <c r="E31" s="48"/>
      <c r="F31" s="48"/>
      <c r="G31" s="49"/>
      <c r="H31" s="22">
        <f>H13+H26</f>
        <v>0</v>
      </c>
      <c r="I31" s="22">
        <f>I13+I26</f>
        <v>0</v>
      </c>
    </row>
    <row r="32" spans="1:9" ht="12" customHeight="1" x14ac:dyDescent="0.25">
      <c r="A32" s="20"/>
      <c r="B32" s="20"/>
      <c r="C32" s="20"/>
      <c r="D32" s="20"/>
      <c r="E32" s="20"/>
      <c r="F32" s="20"/>
      <c r="G32" s="20"/>
      <c r="H32" s="21"/>
      <c r="I32" s="21"/>
    </row>
    <row r="33" spans="1:9" ht="25.5" customHeight="1" x14ac:dyDescent="0.25">
      <c r="A33" s="47" t="s">
        <v>55</v>
      </c>
      <c r="B33" s="48"/>
      <c r="C33" s="48"/>
      <c r="D33" s="48"/>
      <c r="E33" s="48"/>
      <c r="F33" s="48"/>
      <c r="G33" s="48"/>
      <c r="H33" s="49"/>
      <c r="I33" s="22">
        <f>I15+I28</f>
        <v>0</v>
      </c>
    </row>
    <row r="35" spans="1:9" ht="48" customHeight="1" x14ac:dyDescent="0.25">
      <c r="A35" s="39" t="s">
        <v>56</v>
      </c>
      <c r="B35" s="40"/>
      <c r="C35" s="41"/>
      <c r="D35" s="31" t="s">
        <v>16</v>
      </c>
      <c r="E35" s="3" t="s">
        <v>39</v>
      </c>
      <c r="F35" s="3" t="s">
        <v>20</v>
      </c>
      <c r="G35" s="3" t="s">
        <v>38</v>
      </c>
      <c r="H35" s="3" t="s">
        <v>19</v>
      </c>
      <c r="I35" s="3" t="s">
        <v>18</v>
      </c>
    </row>
    <row r="36" spans="1:9" ht="258" customHeight="1" x14ac:dyDescent="0.25">
      <c r="A36" s="8" t="s">
        <v>13</v>
      </c>
      <c r="B36" s="53" t="s">
        <v>52</v>
      </c>
      <c r="C36" s="54"/>
      <c r="D36" s="10">
        <v>150</v>
      </c>
      <c r="E36" s="15"/>
      <c r="F36" s="11">
        <v>0</v>
      </c>
      <c r="G36" s="15"/>
      <c r="H36" s="15">
        <f>D36*E36</f>
        <v>0</v>
      </c>
      <c r="I36" s="15">
        <f>D36*G36</f>
        <v>0</v>
      </c>
    </row>
    <row r="37" spans="1:9" ht="25.5" customHeight="1" x14ac:dyDescent="0.25">
      <c r="A37"/>
      <c r="B37"/>
      <c r="C37"/>
      <c r="D37"/>
    </row>
    <row r="38" spans="1:9" ht="60.75" customHeight="1" x14ac:dyDescent="0.25">
      <c r="A38" s="39" t="s">
        <v>57</v>
      </c>
      <c r="B38" s="40"/>
      <c r="C38" s="41"/>
      <c r="D38" s="31" t="s">
        <v>16</v>
      </c>
      <c r="E38" s="3" t="s">
        <v>39</v>
      </c>
      <c r="F38" s="3" t="s">
        <v>20</v>
      </c>
      <c r="G38" s="3" t="s">
        <v>38</v>
      </c>
      <c r="H38" s="3" t="s">
        <v>19</v>
      </c>
      <c r="I38" s="3" t="s">
        <v>18</v>
      </c>
    </row>
    <row r="39" spans="1:9" ht="100.5" customHeight="1" x14ac:dyDescent="0.25">
      <c r="A39" s="8" t="s">
        <v>14</v>
      </c>
      <c r="B39" s="42" t="s">
        <v>51</v>
      </c>
      <c r="C39" s="43"/>
      <c r="D39" s="10">
        <v>150</v>
      </c>
      <c r="E39" s="15"/>
      <c r="F39" s="12">
        <v>0</v>
      </c>
      <c r="G39" s="62"/>
      <c r="H39" s="15"/>
      <c r="I39" s="15">
        <f>D39*G39</f>
        <v>0</v>
      </c>
    </row>
    <row r="41" spans="1:9" x14ac:dyDescent="0.25">
      <c r="A41" s="44" t="s">
        <v>44</v>
      </c>
      <c r="B41" s="45"/>
      <c r="C41" s="45"/>
      <c r="D41" s="45"/>
      <c r="E41" s="45"/>
      <c r="F41" s="45"/>
      <c r="G41" s="45"/>
      <c r="H41" s="46"/>
      <c r="I41" s="23">
        <f>G36+G39</f>
        <v>0</v>
      </c>
    </row>
    <row r="43" spans="1:9" x14ac:dyDescent="0.25">
      <c r="H43" s="13" t="s">
        <v>29</v>
      </c>
      <c r="I43" s="13" t="s">
        <v>30</v>
      </c>
    </row>
    <row r="44" spans="1:9" ht="15.75" x14ac:dyDescent="0.25">
      <c r="A44" s="47" t="s">
        <v>31</v>
      </c>
      <c r="B44" s="48"/>
      <c r="C44" s="48"/>
      <c r="D44" s="48"/>
      <c r="E44" s="48"/>
      <c r="F44" s="48"/>
      <c r="G44" s="49"/>
      <c r="H44" s="22">
        <f>H36+H39</f>
        <v>0</v>
      </c>
      <c r="I44" s="22">
        <f>I36+I39</f>
        <v>0</v>
      </c>
    </row>
    <row r="46" spans="1:9" x14ac:dyDescent="0.25">
      <c r="H46" s="13" t="s">
        <v>29</v>
      </c>
      <c r="I46" s="13" t="s">
        <v>30</v>
      </c>
    </row>
    <row r="47" spans="1:9" ht="27.75" customHeight="1" x14ac:dyDescent="0.25">
      <c r="A47" s="50" t="s">
        <v>32</v>
      </c>
      <c r="B47" s="51"/>
      <c r="C47" s="51"/>
      <c r="D47" s="51"/>
      <c r="E47" s="51"/>
      <c r="F47" s="51"/>
      <c r="G47" s="52"/>
      <c r="H47" s="24">
        <f>H13+H26+H36+H39</f>
        <v>0</v>
      </c>
      <c r="I47" s="24">
        <f>I13+I26+I36+I39</f>
        <v>0</v>
      </c>
    </row>
    <row r="49" spans="1:9" x14ac:dyDescent="0.25">
      <c r="A49" s="34" t="s">
        <v>33</v>
      </c>
      <c r="B49" s="35"/>
      <c r="C49" s="35"/>
      <c r="D49" s="35"/>
      <c r="E49" s="35"/>
      <c r="F49" s="35"/>
      <c r="G49" s="36"/>
      <c r="H49" s="37">
        <f>I33+I41</f>
        <v>0</v>
      </c>
      <c r="I49" s="38"/>
    </row>
    <row r="53" spans="1:9" x14ac:dyDescent="0.25">
      <c r="A53" s="33" t="s">
        <v>58</v>
      </c>
      <c r="B53" s="33"/>
      <c r="C53" s="33"/>
      <c r="D53" s="33"/>
      <c r="E53" s="33"/>
      <c r="F53" s="33"/>
      <c r="H53" s="63">
        <f>I33+G39</f>
        <v>0</v>
      </c>
    </row>
  </sheetData>
  <mergeCells count="33">
    <mergeCell ref="A53:F53"/>
    <mergeCell ref="A33:H33"/>
    <mergeCell ref="A35:C35"/>
    <mergeCell ref="B36:C36"/>
    <mergeCell ref="A38:C38"/>
    <mergeCell ref="B39:C39"/>
    <mergeCell ref="A2:I2"/>
    <mergeCell ref="A4:I4"/>
    <mergeCell ref="A6:I6"/>
    <mergeCell ref="A8:C8"/>
    <mergeCell ref="B9:C9"/>
    <mergeCell ref="B10:C10"/>
    <mergeCell ref="B11:C11"/>
    <mergeCell ref="B12:C12"/>
    <mergeCell ref="B13:G13"/>
    <mergeCell ref="A15:H15"/>
    <mergeCell ref="B18:C18"/>
    <mergeCell ref="B19:C19"/>
    <mergeCell ref="B20:C20"/>
    <mergeCell ref="B21:C21"/>
    <mergeCell ref="A17:C17"/>
    <mergeCell ref="B22:C22"/>
    <mergeCell ref="B23:C23"/>
    <mergeCell ref="B24:C24"/>
    <mergeCell ref="B25:C25"/>
    <mergeCell ref="B26:G26"/>
    <mergeCell ref="A28:H28"/>
    <mergeCell ref="A31:G31"/>
    <mergeCell ref="A41:H41"/>
    <mergeCell ref="A44:G44"/>
    <mergeCell ref="A47:G47"/>
    <mergeCell ref="A49:G49"/>
    <mergeCell ref="H49:I49"/>
  </mergeCells>
  <printOptions horizontalCentered="1"/>
  <pageMargins left="0.31496062992125984" right="0.31496062992125984" top="0.35433070866141736" bottom="0.35433070866141736" header="0.31496062992125984" footer="0.31496062992125984"/>
  <pageSetup paperSize="9" scale="54"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LOT 1 </vt:lpstr>
      <vt:lpstr>LOT 2</vt:lpstr>
      <vt:lpstr>LOT 3</vt:lpstr>
      <vt:lpstr>LOT 4</vt:lpstr>
      <vt:lpstr>LOT 5</vt:lpstr>
      <vt:lpstr>LOT 6</vt:lpstr>
      <vt:lpstr>LOT 7</vt:lpstr>
      <vt:lpstr>'LOT 1 '!Zone_d_impression</vt:lpstr>
      <vt:lpstr>'LOT 2'!Zone_d_impression</vt:lpstr>
      <vt:lpstr>'LOT 3'!Zone_d_impression</vt:lpstr>
      <vt:lpstr>'LOT 4'!Zone_d_impression</vt:lpstr>
      <vt:lpstr>'LOT 5'!Zone_d_impression</vt:lpstr>
      <vt:lpstr>'LOT 6'!Zone_d_impression</vt:lpstr>
      <vt:lpstr>'LOT 7'!Zone_d_impression</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Virginie Martino</cp:lastModifiedBy>
  <cp:lastPrinted>2025-01-17T10:59:20Z</cp:lastPrinted>
  <dcterms:created xsi:type="dcterms:W3CDTF">2021-10-27T11:55:14Z</dcterms:created>
  <dcterms:modified xsi:type="dcterms:W3CDTF">2025-01-17T11:09:18Z</dcterms:modified>
</cp:coreProperties>
</file>