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clr1util\Groupware\PLACE\PHARMACIE\2025\25A0042 - AO LIGATURES SUT AGRAF\1- DCE\RC\"/>
    </mc:Choice>
  </mc:AlternateContent>
  <bookViews>
    <workbookView xWindow="240" yWindow="135" windowWidth="24795" windowHeight="10485"/>
  </bookViews>
  <sheets>
    <sheet name="DQE" sheetId="6" r:id="rId1"/>
  </sheets>
  <definedNames>
    <definedName name="_xlnm._FilterDatabase" localSheetId="0" hidden="1">DQE!$B$2:$I$45</definedName>
    <definedName name="_xlnm.Print_Area" localSheetId="0">DQE!$B$1:$H$29</definedName>
  </definedNames>
  <calcPr calcId="162913"/>
</workbook>
</file>

<file path=xl/calcChain.xml><?xml version="1.0" encoding="utf-8"?>
<calcChain xmlns="http://schemas.openxmlformats.org/spreadsheetml/2006/main">
  <c r="K30" i="6" l="1"/>
  <c r="L30" i="6" s="1"/>
  <c r="K31" i="6"/>
  <c r="L31" i="6" s="1"/>
  <c r="K32" i="6"/>
  <c r="L32" i="6" s="1"/>
  <c r="K33" i="6"/>
  <c r="L33" i="6" s="1"/>
  <c r="K34" i="6"/>
  <c r="L34" i="6" s="1"/>
  <c r="K35" i="6"/>
  <c r="L35" i="6" s="1"/>
  <c r="K36" i="6"/>
  <c r="L36" i="6" s="1"/>
  <c r="K37" i="6"/>
  <c r="L37" i="6" s="1"/>
  <c r="K38" i="6"/>
  <c r="L38" i="6" s="1"/>
  <c r="K39" i="6"/>
  <c r="L39" i="6" s="1"/>
  <c r="K40" i="6"/>
  <c r="L40" i="6" s="1"/>
  <c r="K41" i="6"/>
  <c r="L41" i="6" s="1"/>
  <c r="K42" i="6"/>
  <c r="L42" i="6" s="1"/>
  <c r="K43" i="6"/>
  <c r="L43" i="6" s="1"/>
  <c r="K44" i="6"/>
  <c r="L44" i="6" s="1"/>
  <c r="K45" i="6"/>
  <c r="L45" i="6" s="1"/>
  <c r="K10" i="6" l="1"/>
  <c r="L10" i="6" s="1"/>
  <c r="K3" i="6" l="1"/>
  <c r="L3" i="6" s="1"/>
  <c r="K4" i="6"/>
  <c r="L4" i="6" s="1"/>
  <c r="K5" i="6"/>
  <c r="L5" i="6" s="1"/>
  <c r="K6" i="6"/>
  <c r="L6" i="6" s="1"/>
  <c r="K7" i="6"/>
  <c r="L7" i="6" s="1"/>
  <c r="K8" i="6"/>
  <c r="L8" i="6" s="1"/>
  <c r="K9" i="6"/>
  <c r="L9" i="6" s="1"/>
  <c r="K11" i="6"/>
  <c r="L11" i="6" s="1"/>
  <c r="K12" i="6"/>
  <c r="L12" i="6" s="1"/>
  <c r="K13" i="6"/>
  <c r="L13" i="6" s="1"/>
  <c r="K14" i="6"/>
  <c r="L14" i="6" s="1"/>
  <c r="K15" i="6"/>
  <c r="L15" i="6" s="1"/>
  <c r="K16" i="6"/>
  <c r="L16" i="6" s="1"/>
  <c r="K17" i="6"/>
  <c r="L17" i="6" s="1"/>
  <c r="K18" i="6"/>
  <c r="L18" i="6" s="1"/>
  <c r="K19" i="6"/>
  <c r="L19" i="6" s="1"/>
  <c r="K20" i="6"/>
  <c r="L20" i="6" s="1"/>
  <c r="K21" i="6"/>
  <c r="L21" i="6" s="1"/>
  <c r="K22" i="6"/>
  <c r="L22" i="6" s="1"/>
  <c r="K23" i="6"/>
  <c r="L23" i="6" s="1"/>
  <c r="K24" i="6"/>
  <c r="L24" i="6" s="1"/>
  <c r="K25" i="6"/>
  <c r="L25" i="6" s="1"/>
  <c r="K26" i="6"/>
  <c r="L26" i="6" s="1"/>
  <c r="K27" i="6"/>
  <c r="L27" i="6" s="1"/>
  <c r="K28" i="6"/>
  <c r="L28" i="6" s="1"/>
  <c r="K29" i="6"/>
  <c r="L29" i="6" s="1"/>
  <c r="K46" i="6" l="1"/>
  <c r="L46" i="6"/>
</calcChain>
</file>

<file path=xl/sharedStrings.xml><?xml version="1.0" encoding="utf-8"?>
<sst xmlns="http://schemas.openxmlformats.org/spreadsheetml/2006/main" count="189" uniqueCount="80">
  <si>
    <t>QUANTITE  ANNUELLE ESTIMEE</t>
  </si>
  <si>
    <t xml:space="preserve">Libelle Lot </t>
  </si>
  <si>
    <t xml:space="preserve">N° LOT </t>
  </si>
  <si>
    <t>ATTRIBUTION</t>
  </si>
  <si>
    <t>SOUS LOT</t>
  </si>
  <si>
    <t>SPECIMEN</t>
  </si>
  <si>
    <t>MONO</t>
  </si>
  <si>
    <t>MONTANT ESTIMATIF HT PAR LOT POUR LA TOTALITE DU MARCHE</t>
  </si>
  <si>
    <t>MONTANT MAXIMUM HT PAR LOT POUR LA TOTALITE DU MARCHE</t>
  </si>
  <si>
    <t>DMS</t>
  </si>
  <si>
    <t>MONTANT ESTIMATIF 
HT PAR LOT 
ANNUEL</t>
  </si>
  <si>
    <t>INTITULE SOUS-LOT /DESCRIPTIF TECHNIQUE</t>
  </si>
  <si>
    <t>AFFAIRE N°25A0042
FOURNITURE DE DISPOSITIFS MEDICAUX LIGATURES, SUTURES, AGRAFAGE POUR LE CHU DE MONTPELLIER ETABLISSEMENT SUPPORT DU GHT EST HERAULT SUD AVEYRON 
Détail des Quantités Estimatives ( annexe au Règlement de consultation)</t>
  </si>
  <si>
    <t>AGRAFAGE MECANIQUE / AGRAFEUSE LINEAIRE DROITE COUPANTE POUR LAPAROTOMIE</t>
  </si>
  <si>
    <t xml:space="preserve">AGRAFAGE MECANIQUE / AGRAFEUSE LINEAIRE COUPANTE MOTORISEE POUR COELIOCHIRURGIE </t>
  </si>
  <si>
    <t xml:space="preserve">AGRAFAGE MECANIQUE / AGRAFEUSE LINEAIRE COUPANTE POUR COELIOCHIRURGIE </t>
  </si>
  <si>
    <t>AGRAFAGE MECANIQUE / AGRAFEUSE SOUS-CUTANEE AVEC AGRAFES RESORBABLES</t>
  </si>
  <si>
    <t>CHIRURGIE / GRATTOIR A BISTOURIS</t>
  </si>
  <si>
    <t>CHIRURGIE / TAMPON DISSECTEUR COELIOCHIRURGIE</t>
  </si>
  <si>
    <t>ELECTROCHIRURGIE / CISEAU MONOPOLAIRE - POUR COELIOSCOPIE - USAGE UNIQUE</t>
  </si>
  <si>
    <t xml:space="preserve">ELECTROCHIRURGIE / PINCE BIPOLAIRE ANTI-ADHERENTE USAGE UNIQUE STERILE     </t>
  </si>
  <si>
    <t>LIGATURE SUTURE / MONOFILAMENT NON RESORBABLE - POLYAMIDE</t>
  </si>
  <si>
    <t xml:space="preserve">LIGATURE SUTURE / MONOFILAMENT NON RESORBABLE - POLYAMIDE - POUR MICROCHIRURGIE </t>
  </si>
  <si>
    <t>LIGATURE SUTURE / MOFILAMENT NON RESORBABLE - POLYAMIDE - POUR OPHTALMOLOGIE</t>
  </si>
  <si>
    <t>LIGATURE SUTURE / MONOFILAMENT NON RESORBABLE - POLYPROPYLENE</t>
  </si>
  <si>
    <t>LIGATURE SUTURE / MONOFILAMENT NON RESORBABLE - PTFE</t>
  </si>
  <si>
    <t>LIGATURE SUTURE / MONOFILAMENT NON RESORBABLE - FIL CRANTE - AVEC BOUCLE</t>
  </si>
  <si>
    <t>LIGATURE SUTURE / TRESSE NON RESORBABLE - POLYESTER - ENDUITE</t>
  </si>
  <si>
    <t>LIGATURE SUTURE / TRESSE NON RESORBABLE NATURELLE  - SOIE</t>
  </si>
  <si>
    <t>LIGATURE SUTURE / TRESSE NON RESORBABLE NATURELLE  - SOIE - POUR NEUROCHIRURGIE</t>
  </si>
  <si>
    <t>LIGATURE SUTURE / TRESSE NON RESORBABLE NATURELLE  - SOIE - POUR OPHTALMOLOGIE</t>
  </si>
  <si>
    <t>LIGATURE SUTURE / TRESSE NON RESORBABLE - POLYESTER - SET DE CERCLAGE DU COL UTERIN</t>
  </si>
  <si>
    <t xml:space="preserve">LIGATURE SUTURE / MONOFILAMENT RESORBABLE - RESORPTION COURTE (56j environ) </t>
  </si>
  <si>
    <t xml:space="preserve">LIGATURE SUTURE / MONOFILAMENT RESORBABLE - RESORPTION MOYENNE (90-120j environ) </t>
  </si>
  <si>
    <t>LIGATURE SUTURE / MONOFILAMENT RESORBABLE - RESORPTION LONGUE (180 à 210j environ)</t>
  </si>
  <si>
    <t xml:space="preserve">LIGATURE SUTURE / MONOFILAMENT RESORBABLE - FIL CRANTE SPIRALE </t>
  </si>
  <si>
    <t>LIGATURE SUTURE / TRESSE RESORBABLE  - RESORPTION COURTE (env 42j)</t>
  </si>
  <si>
    <t xml:space="preserve">LIGATURE SUTURE / TRESSE RESORBABLE  - RESORPTION MOYENNE (60 à 90j environ) </t>
  </si>
  <si>
    <t>LIGATURE SUTURE / TRESSE RESORBABLE - RESORPTION MOYENNE (60 à 90j environ) - POUR OPHTALMOLOGIE</t>
  </si>
  <si>
    <t>LIGATURE SUTURE / TRESSE RESORBABLE-RESORPTION MOYENNE (60 à 90j environ) - LASSO PRENOUE POUR CHIRURGIE ENDOSCOPIQUE</t>
  </si>
  <si>
    <t>AGRAFEUSE - DIAMETRE 21 A 33MM</t>
  </si>
  <si>
    <t>AGRAFEUSE - TOUTES LONGUEURS</t>
  </si>
  <si>
    <t>CHARGEUR - TOUS TYPES DE TISSUS - TOUTES LONGUEURS</t>
  </si>
  <si>
    <t>AGRAFEUSE PRE-CHARGEE</t>
  </si>
  <si>
    <t>DIAMETRE 5MM</t>
  </si>
  <si>
    <t>5 x 5 CM</t>
  </si>
  <si>
    <t>LONGUEUR TOTALE : 18 A 23CM - TAILLE DES MORS : 0,5 A 1,5MM</t>
  </si>
  <si>
    <t>GUIDE SUTURE TYPE GABBAY-FRATER</t>
  </si>
  <si>
    <t>3 COULEURS DIFFERENTES AU MINIMUM</t>
  </si>
  <si>
    <t>FIL AVEC AIGUILLE SERTIE - TOUTES AIGUILLLES - TOUTES LONGUEURS -TOUS DIAMETRES</t>
  </si>
  <si>
    <t>BRIN - TOUS DIAMETRES</t>
  </si>
  <si>
    <t>FIL AVEC AIGUILLE SERTIE - POINTE SPATULEE</t>
  </si>
  <si>
    <t>FIL AVEC AIGUILLE SERTIE - TOUTES AIGUILLLES - TOUTES LONGUEURS - TOUS DIAMETRES</t>
  </si>
  <si>
    <t>FILS AVEC AIGUILLE SERTIE - TOUTES AIGUILLLES - TOUTES LONGUEURS -TOUS DIAMETRES</t>
  </si>
  <si>
    <t>BOBINE - TOUS DIAMETRES</t>
  </si>
  <si>
    <t>BANDE POLYESTER AVEC AIGUILLE SERTIE - AIGUILLE COURBE MOUSSE</t>
  </si>
  <si>
    <t>BRIN - D3,5 45CM</t>
  </si>
  <si>
    <t>MULTI 2</t>
  </si>
  <si>
    <t>MULTI 3</t>
  </si>
  <si>
    <t>0,70 ML</t>
  </si>
  <si>
    <t xml:space="preserve">CHIRURGIE / COLLE POUR SUTURE CUTANEE  </t>
  </si>
  <si>
    <t>CHIRURGIE / PINCE A PREHENSION POUR COELIOCHIRURGIE - FENETREE - AXE GRADUE</t>
  </si>
  <si>
    <t>LIGATURE SUTURE / ACCESSOIRES - GUIDE DE SUTURE POUR SEPARATION DE FILS LORS DE L'IMPLANTATION DES VALVES   -QUANTITE EXPRIMEE EN SACHET DE 3 UNITES</t>
  </si>
  <si>
    <t>LIGATURE SUTURE / LAC SUSPENSEUR COTON - SACHET DE 1 LAC - QUANTITE EXPRIMEE EN LAC</t>
  </si>
  <si>
    <t>2 COULEURS DIFFERENTES AU MINIMUM</t>
  </si>
  <si>
    <t>LIGATURE SUTURE / LAC SUSPENSEUR SILICONE - 1.5MM - SACHETS DE 2 LACS  - QUANTITE EXPRIMEE EN SACHET</t>
  </si>
  <si>
    <t>LIGATURE SUTURE / LAC SUSPENSEUR SILICONE - 2.5MM - SACHETS DE 2 LACS  - QUANTITE EXPRIMEE EN SACHET</t>
  </si>
  <si>
    <t>LIGATURE SUTURE / MONOFILAMENT NON RESORBABLE - ACIER -QUANTITE EXPRIMEE EN SACHET</t>
  </si>
  <si>
    <t>LIGATURE SUTURE / MONOFILAMENT NON RESORBABLE - QUANTITE EXPRIMEE EN SACHET</t>
  </si>
  <si>
    <t xml:space="preserve">BRIN - TOUS DIAMETRES - QUANTITEE </t>
  </si>
  <si>
    <t>FIL AVEC AIGUILLE SERTIE - AIGUILLE RONDE - DIAMETREDU FIL DE 5-0 A 11-0</t>
  </si>
  <si>
    <t>CHIRURGIE / EMBOUTS POUR COUVERTURE DE MORS - QUANTITE EXPRIMEE EN SACHET DE 10 UNITES</t>
  </si>
  <si>
    <t>TAMPON MONTE SUR UNE TIGE POUR ASSURER LA DISSECTION PAR ENDOCHIRURGIE; COMPATIBLE AVEC TROCARTS DE 5 ET 10MM</t>
  </si>
  <si>
    <r>
      <t xml:space="preserve">AGRAFAGE MECANIQUE / AGRAFEUSE CIRCULAIRE </t>
    </r>
    <r>
      <rPr>
        <sz val="11"/>
        <color theme="1"/>
        <rFont val="Calibri"/>
        <family val="2"/>
        <scheme val="minor"/>
      </rPr>
      <t xml:space="preserve">COUPANTE ENDOSCOPIQUE </t>
    </r>
  </si>
  <si>
    <t xml:space="preserve">ENSEMBLE DE LA GAMME </t>
  </si>
  <si>
    <t>Famille</t>
  </si>
  <si>
    <t>AGRAFAGE MECANIQUE</t>
  </si>
  <si>
    <t>DIVERS</t>
  </si>
  <si>
    <t>LACS SUSPENSEURS</t>
  </si>
  <si>
    <t>LIGATURES - SUTURES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</si>
</sst>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_-* #,##0\ _€_-;\-* #,##0\ _€_-;_-* &quot;-&quot;??\ _€_-;_-@_-"/>
    <numFmt numFmtId="166" formatCode="_-* #,##0\ &quot;€&quot;_-;\-* #,##0\ &quot;€&quot;_-;_-* &quot;-&quot;??\ &quot;€&quot;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name val="Calibri"/>
      <family val="2"/>
      <scheme val="minor"/>
    </font>
    <font>
      <sz val="12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theme="4" tint="0.79998168889431442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62">
    <xf numFmtId="0" fontId="0" fillId="0" borderId="0" xfId="0"/>
    <xf numFmtId="0" fontId="2" fillId="0" borderId="0" xfId="0" applyFont="1" applyAlignment="1">
      <alignment vertical="center" wrapText="1"/>
    </xf>
    <xf numFmtId="0" fontId="3" fillId="2" borderId="3" xfId="0" applyFont="1" applyFill="1" applyBorder="1" applyAlignment="1">
      <alignment horizontal="center" vertical="center" wrapText="1"/>
    </xf>
    <xf numFmtId="165" fontId="3" fillId="2" borderId="3" xfId="1" applyNumberFormat="1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49" fontId="2" fillId="0" borderId="6" xfId="0" applyNumberFormat="1" applyFont="1" applyBorder="1" applyAlignment="1">
      <alignment horizontal="center" vertical="center" wrapText="1"/>
    </xf>
    <xf numFmtId="165" fontId="2" fillId="0" borderId="0" xfId="1" applyNumberFormat="1" applyFont="1" applyAlignment="1">
      <alignment horizontal="center" vertical="center" wrapText="1"/>
    </xf>
    <xf numFmtId="166" fontId="2" fillId="0" borderId="1" xfId="2" applyNumberFormat="1" applyFont="1" applyBorder="1" applyAlignment="1">
      <alignment horizontal="center" vertical="center" wrapText="1"/>
    </xf>
    <xf numFmtId="166" fontId="2" fillId="0" borderId="6" xfId="2" applyNumberFormat="1" applyFont="1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166" fontId="5" fillId="0" borderId="1" xfId="2" applyNumberFormat="1" applyFont="1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0" fontId="0" fillId="0" borderId="6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8" xfId="0" applyFill="1" applyBorder="1" applyAlignment="1">
      <alignment horizontal="left" vertical="center" wrapText="1"/>
    </xf>
    <xf numFmtId="0" fontId="0" fillId="0" borderId="1" xfId="0" applyFill="1" applyBorder="1" applyAlignment="1">
      <alignment horizontal="left" vertical="center" wrapText="1"/>
    </xf>
    <xf numFmtId="0" fontId="0" fillId="0" borderId="3" xfId="0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center" vertical="center"/>
    </xf>
    <xf numFmtId="3" fontId="0" fillId="0" borderId="1" xfId="0" applyNumberFormat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3" fontId="0" fillId="0" borderId="3" xfId="0" applyNumberFormat="1" applyBorder="1" applyAlignment="1">
      <alignment horizontal="center" vertical="center"/>
    </xf>
    <xf numFmtId="3" fontId="0" fillId="0" borderId="1" xfId="0" applyNumberForma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166" fontId="5" fillId="0" borderId="6" xfId="2" applyNumberFormat="1" applyFont="1" applyBorder="1" applyAlignment="1">
      <alignment vertical="center" wrapText="1"/>
    </xf>
    <xf numFmtId="0" fontId="0" fillId="0" borderId="6" xfId="0" applyBorder="1" applyAlignment="1">
      <alignment horizontal="center" vertical="center"/>
    </xf>
    <xf numFmtId="3" fontId="0" fillId="0" borderId="6" xfId="0" applyNumberFormat="1" applyBorder="1" applyAlignment="1">
      <alignment horizontal="center" vertical="center"/>
    </xf>
    <xf numFmtId="0" fontId="5" fillId="0" borderId="10" xfId="0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center" vertical="center" wrapText="1"/>
    </xf>
    <xf numFmtId="0" fontId="5" fillId="0" borderId="10" xfId="0" applyFont="1" applyBorder="1" applyAlignment="1">
      <alignment horizontal="left" vertical="center" wrapText="1"/>
    </xf>
    <xf numFmtId="0" fontId="5" fillId="0" borderId="10" xfId="0" applyFont="1" applyBorder="1" applyAlignment="1">
      <alignment horizontal="center" vertical="center"/>
    </xf>
    <xf numFmtId="0" fontId="5" fillId="0" borderId="10" xfId="0" applyFont="1" applyBorder="1" applyAlignment="1">
      <alignment vertical="center" wrapText="1"/>
    </xf>
    <xf numFmtId="164" fontId="5" fillId="0" borderId="10" xfId="0" applyNumberFormat="1" applyFont="1" applyBorder="1" applyAlignment="1">
      <alignment horizontal="left" vertical="center" wrapText="1"/>
    </xf>
    <xf numFmtId="2" fontId="5" fillId="0" borderId="10" xfId="0" applyNumberFormat="1" applyFont="1" applyBorder="1" applyAlignment="1">
      <alignment horizontal="center" vertical="center"/>
    </xf>
    <xf numFmtId="3" fontId="5" fillId="0" borderId="9" xfId="0" applyNumberFormat="1" applyFont="1" applyBorder="1" applyAlignment="1">
      <alignment horizontal="center" vertical="center"/>
    </xf>
    <xf numFmtId="166" fontId="2" fillId="0" borderId="1" xfId="2" applyNumberFormat="1" applyFont="1" applyFill="1" applyBorder="1" applyAlignment="1">
      <alignment horizontal="center" vertical="center" wrapText="1"/>
    </xf>
    <xf numFmtId="166" fontId="2" fillId="0" borderId="5" xfId="2" applyNumberFormat="1" applyFont="1" applyFill="1" applyBorder="1" applyAlignment="1">
      <alignment horizontal="center" vertical="center" wrapText="1"/>
    </xf>
    <xf numFmtId="0" fontId="0" fillId="3" borderId="1" xfId="0" applyFill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166" fontId="5" fillId="2" borderId="12" xfId="0" applyNumberFormat="1" applyFont="1" applyFill="1" applyBorder="1" applyAlignment="1">
      <alignment vertical="center" wrapText="1"/>
    </xf>
    <xf numFmtId="166" fontId="5" fillId="2" borderId="11" xfId="0" applyNumberFormat="1" applyFont="1" applyFill="1" applyBorder="1" applyAlignment="1">
      <alignment vertical="center" wrapText="1"/>
    </xf>
    <xf numFmtId="166" fontId="2" fillId="0" borderId="7" xfId="2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0" fillId="0" borderId="13" xfId="0" applyBorder="1" applyAlignment="1">
      <alignment horizontal="center" vertical="center"/>
    </xf>
    <xf numFmtId="3" fontId="0" fillId="0" borderId="13" xfId="0" applyNumberFormat="1" applyBorder="1" applyAlignment="1">
      <alignment horizontal="center" vertical="center"/>
    </xf>
    <xf numFmtId="0" fontId="2" fillId="0" borderId="0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4" fillId="0" borderId="0" xfId="0" applyFont="1" applyFill="1" applyAlignment="1">
      <alignment horizontal="center" vertical="center" wrapText="1"/>
    </xf>
    <xf numFmtId="49" fontId="2" fillId="4" borderId="6" xfId="0" applyNumberFormat="1" applyFont="1" applyFill="1" applyBorder="1" applyAlignment="1">
      <alignment horizontal="center" vertical="center" wrapText="1"/>
    </xf>
    <xf numFmtId="49" fontId="2" fillId="4" borderId="8" xfId="0" applyNumberFormat="1" applyFont="1" applyFill="1" applyBorder="1" applyAlignment="1">
      <alignment horizontal="center" vertical="center" wrapText="1"/>
    </xf>
    <xf numFmtId="49" fontId="2" fillId="4" borderId="3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6" fontId="2" fillId="0" borderId="0" xfId="0" applyNumberFormat="1" applyFont="1" applyAlignment="1">
      <alignment vertical="center" wrapText="1"/>
    </xf>
    <xf numFmtId="0" fontId="2" fillId="0" borderId="0" xfId="0" applyFont="1" applyFill="1" applyAlignment="1">
      <alignment vertical="center" wrapText="1"/>
    </xf>
  </cellXfs>
  <cellStyles count="3">
    <cellStyle name="Milliers" xfId="1" builtinId="3"/>
    <cellStyle name="Monétaire" xfId="2" builtinId="4"/>
    <cellStyle name="Normal" xfId="0" builtinId="0"/>
  </cellStyles>
  <dxfs count="26">
    <dxf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166" formatCode="_-* #,##0\ &quot;€&quot;_-;\-* #,##0\ &quot;€&quot;_-;_-* &quot;-&quot;??\ &quot;€&quot;_-;_-@_-"/>
      <fill>
        <patternFill patternType="solid">
          <fgColor indexed="64"/>
          <bgColor theme="3" tint="0.79998168889431442"/>
        </patternFill>
      </fill>
      <alignment horizontal="general" vertical="center" textRotation="0" wrapText="1" indent="0" justifyLastLine="0" shrinkToFit="0" readingOrder="0"/>
      <border diagonalUp="0" diagonalDown="0" outline="0">
        <left/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 outline="0">
        <right style="thin">
          <color indexed="64"/>
        </righ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general" vertical="center" textRotation="0" wrapText="1" indent="0" justifyLastLine="0" shrinkToFit="0" readingOrder="0"/>
      <border diagonalUp="0" diagonalDown="0" outline="0">
        <left/>
        <right/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2"/>
        <name val="Calibri"/>
        <scheme val="minor"/>
      </font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2"/>
        <name val="Calibri"/>
        <scheme val="minor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2" formatCode="0.00"/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2" formatCode="0.0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164" formatCode="_-* #,##0.00\ _€_-;\-* #,##0.00\ _€_-;_-* &quot;-&quot;??\ _€_-;_-@_-"/>
      <alignment horizontal="left" vertical="center" textRotation="0" wrapText="1" indent="0" justifyLastLine="0" shrinkToFit="0" readingOrder="0"/>
      <border diagonalUp="0" diagonalDown="0" outline="0">
        <left/>
        <right/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2"/>
        <name val="Calibri"/>
        <scheme val="minor"/>
      </font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1" indent="0" justifyLastLine="0" shrinkToFit="0" readingOrder="0"/>
      <border diagonalUp="0" diagonalDown="0" outline="0">
        <left/>
        <right/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2"/>
        <name val="Calibri"/>
        <scheme val="minor"/>
      </font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left" vertical="center" textRotation="0" wrapText="1" indent="0" justifyLastLine="0" shrinkToFit="0" readingOrder="0"/>
      <border diagonalUp="0" diagonalDown="0">
        <left/>
        <right/>
        <top style="thin">
          <color indexed="64"/>
        </top>
        <bottom/>
        <vertical/>
        <horizontal/>
      </border>
    </dxf>
    <dxf>
      <font>
        <strike val="0"/>
        <outline val="0"/>
        <shadow val="0"/>
        <u val="none"/>
        <vertAlign val="baseline"/>
        <sz val="12"/>
        <name val="Calibri"/>
        <scheme val="minor"/>
      </font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30" formatCode="@"/>
      <alignment horizontal="center" vertical="center" textRotation="0" wrapText="1" indent="0" justifyLastLine="0" shrinkToFit="0" readingOrder="0"/>
      <border diagonalUp="0" diagonalDown="0">
        <left/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30" formatCode="@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1" indent="0" justifyLastLine="0" shrinkToFit="0" readingOrder="0"/>
      <border diagonalUp="0" diagonalDown="0">
        <left/>
        <right/>
        <top style="thin">
          <color indexed="64"/>
        </top>
        <bottom/>
        <vertical/>
        <horizontal/>
      </border>
    </dxf>
    <dxf>
      <font>
        <strike val="0"/>
        <outline val="0"/>
        <shadow val="0"/>
        <u val="none"/>
        <vertAlign val="baseline"/>
        <sz val="12"/>
        <name val="Calibri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name val="Calibri"/>
        <scheme val="minor"/>
      </font>
      <alignment horizontal="general" vertical="center" textRotation="0" wrapText="1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name val="Calibri"/>
        <scheme val="minor"/>
      </font>
      <fill>
        <patternFill patternType="solid">
          <fgColor indexed="64"/>
          <bgColor theme="3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au1" displayName="Tableau1" ref="B2:L46" totalsRowCount="1" headerRowDxfId="25" dataDxfId="23" headerRowBorderDxfId="24" tableBorderDxfId="22" totalsRowBorderDxfId="21">
  <autoFilter ref="B2:L45"/>
  <tableColumns count="11">
    <tableColumn id="1" name="N° LOT " dataDxfId="20" totalsRowDxfId="19"/>
    <tableColumn id="10" name="DMS" dataDxfId="18" totalsRowDxfId="17"/>
    <tableColumn id="2" name="Libelle Lot " dataDxfId="16" totalsRowDxfId="15"/>
    <tableColumn id="3" name="SOUS LOT" dataDxfId="14" totalsRowDxfId="13"/>
    <tableColumn id="4" name="INTITULE SOUS-LOT /DESCRIPTIF TECHNIQUE" dataDxfId="12" totalsRowDxfId="11" dataCellStyle="Milliers"/>
    <tableColumn id="5" name="QUANTITE  ANNUELLE ESTIMEE" dataDxfId="10" totalsRowDxfId="9" dataCellStyle="Milliers"/>
    <tableColumn id="6" name="ATTRIBUTION" dataDxfId="8" totalsRowDxfId="7"/>
    <tableColumn id="7" name="SPECIMEN" dataDxfId="6" totalsRowDxfId="5"/>
    <tableColumn id="11" name="MONTANT ESTIMATIF _x000a_HT PAR LOT _x000a_ANNUEL" dataDxfId="4" totalsRowDxfId="3" dataCellStyle="Monétaire"/>
    <tableColumn id="8" name="MONTANT ESTIMATIF HT PAR LOT POUR LA TOTALITE DU MARCHE" totalsRowFunction="custom" dataDxfId="2" totalsRowDxfId="1" dataCellStyle="Monétaire">
      <calculatedColumnFormula>SUM(Tableau1[[#This Row],[MONTANT ESTIMATIF 
HT PAR LOT 
ANNUEL]]*4)</calculatedColumnFormula>
      <totalsRowFormula>SUM(Tableau1[MONTANT ESTIMATIF HT PAR LOT POUR LA TOTALITE DU MARCHE])</totalsRowFormula>
    </tableColumn>
    <tableColumn id="9" name="MONTANT MAXIMUM HT PAR LOT POUR LA TOTALITE DU MARCHE" totalsRowFunction="sum" dataDxfId="0" dataCellStyle="Monétaire">
      <calculatedColumnFormula>Tableau1[[#This Row],[MONTANT ESTIMATIF HT PAR LOT POUR LA TOTALITE DU MARCHE]]*2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7"/>
  <sheetViews>
    <sheetView tabSelected="1" topLeftCell="E1" zoomScale="70" zoomScaleNormal="70" workbookViewId="0">
      <selection activeCell="N7" sqref="N7"/>
    </sheetView>
  </sheetViews>
  <sheetFormatPr baseColWidth="10" defaultColWidth="35.85546875" defaultRowHeight="15.75" x14ac:dyDescent="0.25"/>
  <cols>
    <col min="1" max="1" width="35.85546875" style="1"/>
    <col min="2" max="2" width="5" style="1" customWidth="1"/>
    <col min="3" max="3" width="11.85546875" style="1" customWidth="1"/>
    <col min="4" max="4" width="90.5703125" style="1" customWidth="1"/>
    <col min="5" max="5" width="11.42578125" style="1" customWidth="1"/>
    <col min="6" max="6" width="76.85546875" style="8" customWidth="1"/>
    <col min="7" max="7" width="11.7109375" style="1" customWidth="1"/>
    <col min="8" max="8" width="15.5703125" style="1" customWidth="1"/>
    <col min="9" max="9" width="16.85546875" style="1" customWidth="1"/>
    <col min="10" max="10" width="15.85546875" style="1" customWidth="1"/>
    <col min="11" max="11" width="23.85546875" style="1" customWidth="1"/>
    <col min="12" max="12" width="23" style="1" customWidth="1"/>
    <col min="13" max="16384" width="35.85546875" style="1"/>
  </cols>
  <sheetData>
    <row r="1" spans="1:14" ht="96" customHeight="1" x14ac:dyDescent="0.25">
      <c r="B1" s="55" t="s">
        <v>12</v>
      </c>
      <c r="C1" s="55"/>
      <c r="D1" s="55"/>
      <c r="E1" s="55"/>
      <c r="F1" s="55"/>
      <c r="G1" s="55"/>
      <c r="H1" s="55"/>
      <c r="I1" s="55"/>
      <c r="J1" s="55"/>
      <c r="K1" s="55"/>
      <c r="L1" s="55"/>
    </row>
    <row r="2" spans="1:14" ht="79.900000000000006" customHeight="1" x14ac:dyDescent="0.25">
      <c r="A2" s="48" t="s">
        <v>75</v>
      </c>
      <c r="B2" s="49" t="s">
        <v>2</v>
      </c>
      <c r="C2" s="50" t="s">
        <v>9</v>
      </c>
      <c r="D2" s="2" t="s">
        <v>1</v>
      </c>
      <c r="E2" s="2" t="s">
        <v>4</v>
      </c>
      <c r="F2" s="2" t="s">
        <v>11</v>
      </c>
      <c r="G2" s="3" t="s">
        <v>0</v>
      </c>
      <c r="H2" s="2" t="s">
        <v>3</v>
      </c>
      <c r="I2" s="2" t="s">
        <v>5</v>
      </c>
      <c r="J2" s="2" t="s">
        <v>10</v>
      </c>
      <c r="K2" s="2" t="s">
        <v>7</v>
      </c>
      <c r="L2" s="4" t="s">
        <v>8</v>
      </c>
    </row>
    <row r="3" spans="1:14" ht="40.15" customHeight="1" x14ac:dyDescent="0.25">
      <c r="A3" s="56" t="s">
        <v>76</v>
      </c>
      <c r="B3" s="51">
        <v>1</v>
      </c>
      <c r="C3" s="5" t="s">
        <v>9</v>
      </c>
      <c r="D3" s="17" t="s">
        <v>73</v>
      </c>
      <c r="E3" s="11"/>
      <c r="F3" s="17" t="s">
        <v>40</v>
      </c>
      <c r="G3" s="24">
        <v>110</v>
      </c>
      <c r="H3" s="24" t="s">
        <v>6</v>
      </c>
      <c r="I3" s="6">
        <v>0</v>
      </c>
      <c r="J3" s="25">
        <v>34000</v>
      </c>
      <c r="K3" s="9">
        <f>SUM(Tableau1[[#This Row],[MONTANT ESTIMATIF 
HT PAR LOT 
ANNUEL]]*4)</f>
        <v>136000</v>
      </c>
      <c r="L3" s="42">
        <f>Tableau1[[#This Row],[MONTANT ESTIMATIF HT PAR LOT POUR LA TOTALITE DU MARCHE]]*2</f>
        <v>272000</v>
      </c>
      <c r="N3" s="61"/>
    </row>
    <row r="4" spans="1:14" ht="40.15" customHeight="1" x14ac:dyDescent="0.25">
      <c r="A4" s="57"/>
      <c r="B4" s="52">
        <v>2</v>
      </c>
      <c r="C4" s="5" t="s">
        <v>9</v>
      </c>
      <c r="D4" s="17" t="s">
        <v>13</v>
      </c>
      <c r="E4" s="11">
        <v>1</v>
      </c>
      <c r="F4" s="17" t="s">
        <v>41</v>
      </c>
      <c r="G4" s="25">
        <v>450</v>
      </c>
      <c r="H4" s="24" t="s">
        <v>6</v>
      </c>
      <c r="I4" s="6">
        <v>0</v>
      </c>
      <c r="J4" s="25">
        <v>45000</v>
      </c>
      <c r="K4" s="9">
        <f>SUM(Tableau1[[#This Row],[MONTANT ESTIMATIF 
HT PAR LOT 
ANNUEL]]*4)</f>
        <v>180000</v>
      </c>
      <c r="L4" s="42">
        <f>Tableau1[[#This Row],[MONTANT ESTIMATIF HT PAR LOT POUR LA TOTALITE DU MARCHE]]*2</f>
        <v>360000</v>
      </c>
    </row>
    <row r="5" spans="1:14" ht="40.15" customHeight="1" x14ac:dyDescent="0.25">
      <c r="A5" s="57"/>
      <c r="B5" s="51">
        <v>2</v>
      </c>
      <c r="C5" s="5" t="s">
        <v>9</v>
      </c>
      <c r="D5" s="17" t="s">
        <v>13</v>
      </c>
      <c r="E5" s="11">
        <v>2</v>
      </c>
      <c r="F5" s="17" t="s">
        <v>42</v>
      </c>
      <c r="G5" s="25">
        <v>750</v>
      </c>
      <c r="H5" s="24" t="s">
        <v>6</v>
      </c>
      <c r="I5" s="6">
        <v>0</v>
      </c>
      <c r="J5" s="25">
        <v>60000</v>
      </c>
      <c r="K5" s="9">
        <f>SUM(Tableau1[[#This Row],[MONTANT ESTIMATIF 
HT PAR LOT 
ANNUEL]]*4)</f>
        <v>240000</v>
      </c>
      <c r="L5" s="42">
        <f>Tableau1[[#This Row],[MONTANT ESTIMATIF HT PAR LOT POUR LA TOTALITE DU MARCHE]]*2</f>
        <v>480000</v>
      </c>
    </row>
    <row r="6" spans="1:14" ht="40.15" customHeight="1" x14ac:dyDescent="0.25">
      <c r="A6" s="57"/>
      <c r="B6" s="52">
        <v>3</v>
      </c>
      <c r="C6" s="5" t="s">
        <v>9</v>
      </c>
      <c r="D6" s="17" t="s">
        <v>14</v>
      </c>
      <c r="E6" s="11">
        <v>1</v>
      </c>
      <c r="F6" s="17" t="s">
        <v>41</v>
      </c>
      <c r="G6" s="24">
        <v>700</v>
      </c>
      <c r="H6" s="24" t="s">
        <v>57</v>
      </c>
      <c r="I6" s="6">
        <v>0</v>
      </c>
      <c r="J6" s="25">
        <v>205000</v>
      </c>
      <c r="K6" s="9">
        <f>SUM(Tableau1[[#This Row],[MONTANT ESTIMATIF 
HT PAR LOT 
ANNUEL]]*4)</f>
        <v>820000</v>
      </c>
      <c r="L6" s="42">
        <f>Tableau1[[#This Row],[MONTANT ESTIMATIF HT PAR LOT POUR LA TOTALITE DU MARCHE]]*2</f>
        <v>1640000</v>
      </c>
    </row>
    <row r="7" spans="1:14" ht="40.15" customHeight="1" x14ac:dyDescent="0.25">
      <c r="A7" s="57"/>
      <c r="B7" s="51">
        <v>3</v>
      </c>
      <c r="C7" s="5" t="s">
        <v>9</v>
      </c>
      <c r="D7" s="17" t="s">
        <v>14</v>
      </c>
      <c r="E7" s="11">
        <v>2</v>
      </c>
      <c r="F7" s="17" t="s">
        <v>42</v>
      </c>
      <c r="G7" s="25">
        <v>2700</v>
      </c>
      <c r="H7" s="24" t="s">
        <v>57</v>
      </c>
      <c r="I7" s="6">
        <v>0</v>
      </c>
      <c r="J7" s="25">
        <v>410000</v>
      </c>
      <c r="K7" s="9">
        <f>SUM(Tableau1[[#This Row],[MONTANT ESTIMATIF 
HT PAR LOT 
ANNUEL]]*4)</f>
        <v>1640000</v>
      </c>
      <c r="L7" s="42">
        <f>Tableau1[[#This Row],[MONTANT ESTIMATIF HT PAR LOT POUR LA TOTALITE DU MARCHE]]*2</f>
        <v>3280000</v>
      </c>
    </row>
    <row r="8" spans="1:14" ht="40.15" customHeight="1" x14ac:dyDescent="0.25">
      <c r="A8" s="57"/>
      <c r="B8" s="52">
        <v>4</v>
      </c>
      <c r="C8" s="5" t="s">
        <v>9</v>
      </c>
      <c r="D8" s="17" t="s">
        <v>15</v>
      </c>
      <c r="E8" s="11">
        <v>1</v>
      </c>
      <c r="F8" s="17" t="s">
        <v>41</v>
      </c>
      <c r="G8" s="24">
        <v>600</v>
      </c>
      <c r="H8" s="24" t="s">
        <v>58</v>
      </c>
      <c r="I8" s="6">
        <v>0</v>
      </c>
      <c r="J8" s="25">
        <v>150000</v>
      </c>
      <c r="K8" s="9">
        <f>SUM(Tableau1[[#This Row],[MONTANT ESTIMATIF 
HT PAR LOT 
ANNUEL]]*4)</f>
        <v>600000</v>
      </c>
      <c r="L8" s="42">
        <f>Tableau1[[#This Row],[MONTANT ESTIMATIF HT PAR LOT POUR LA TOTALITE DU MARCHE]]*2</f>
        <v>1200000</v>
      </c>
    </row>
    <row r="9" spans="1:14" ht="40.15" customHeight="1" x14ac:dyDescent="0.25">
      <c r="A9" s="57"/>
      <c r="B9" s="51">
        <v>4</v>
      </c>
      <c r="C9" s="5" t="s">
        <v>9</v>
      </c>
      <c r="D9" s="17" t="s">
        <v>15</v>
      </c>
      <c r="E9" s="11">
        <v>2</v>
      </c>
      <c r="F9" s="17" t="s">
        <v>42</v>
      </c>
      <c r="G9" s="25">
        <v>3100</v>
      </c>
      <c r="H9" s="24" t="s">
        <v>58</v>
      </c>
      <c r="I9" s="6">
        <v>0</v>
      </c>
      <c r="J9" s="25">
        <v>360000</v>
      </c>
      <c r="K9" s="9">
        <f>SUM(Tableau1[[#This Row],[MONTANT ESTIMATIF 
HT PAR LOT 
ANNUEL]]*4)</f>
        <v>1440000</v>
      </c>
      <c r="L9" s="42">
        <f>Tableau1[[#This Row],[MONTANT ESTIMATIF HT PAR LOT POUR LA TOTALITE DU MARCHE]]*2</f>
        <v>2880000</v>
      </c>
    </row>
    <row r="10" spans="1:14" ht="40.15" customHeight="1" x14ac:dyDescent="0.25">
      <c r="A10" s="58"/>
      <c r="B10" s="52">
        <v>5</v>
      </c>
      <c r="C10" s="5" t="s">
        <v>9</v>
      </c>
      <c r="D10" s="17" t="s">
        <v>16</v>
      </c>
      <c r="E10" s="11"/>
      <c r="F10" s="17" t="s">
        <v>43</v>
      </c>
      <c r="G10" s="24">
        <v>150</v>
      </c>
      <c r="H10" s="24" t="s">
        <v>6</v>
      </c>
      <c r="I10" s="6">
        <v>0</v>
      </c>
      <c r="J10" s="28">
        <v>12000</v>
      </c>
      <c r="K10" s="9">
        <f>SUM(Tableau1[[#This Row],[MONTANT ESTIMATIF 
HT PAR LOT 
ANNUEL]]*4)</f>
        <v>48000</v>
      </c>
      <c r="L10" s="42">
        <f>Tableau1[[#This Row],[MONTANT ESTIMATIF HT PAR LOT POUR LA TOTALITE DU MARCHE]]*2</f>
        <v>96000</v>
      </c>
    </row>
    <row r="11" spans="1:14" ht="40.15" customHeight="1" x14ac:dyDescent="0.25">
      <c r="A11" s="59" t="s">
        <v>77</v>
      </c>
      <c r="B11" s="51">
        <v>6</v>
      </c>
      <c r="C11" s="5" t="s">
        <v>9</v>
      </c>
      <c r="D11" s="17" t="s">
        <v>60</v>
      </c>
      <c r="E11" s="11"/>
      <c r="F11" s="17" t="s">
        <v>59</v>
      </c>
      <c r="G11" s="25">
        <v>7000</v>
      </c>
      <c r="H11" s="24" t="s">
        <v>6</v>
      </c>
      <c r="I11" s="6">
        <v>0</v>
      </c>
      <c r="J11" s="25">
        <v>49000</v>
      </c>
      <c r="K11" s="9">
        <f>SUM(Tableau1[[#This Row],[MONTANT ESTIMATIF 
HT PAR LOT 
ANNUEL]]*4)</f>
        <v>196000</v>
      </c>
      <c r="L11" s="42">
        <f>Tableau1[[#This Row],[MONTANT ESTIMATIF HT PAR LOT POUR LA TOTALITE DU MARCHE]]*2</f>
        <v>392000</v>
      </c>
    </row>
    <row r="12" spans="1:14" ht="40.15" customHeight="1" x14ac:dyDescent="0.25">
      <c r="A12" s="59"/>
      <c r="B12" s="52">
        <v>7</v>
      </c>
      <c r="C12" s="5" t="s">
        <v>9</v>
      </c>
      <c r="D12" s="19" t="s">
        <v>71</v>
      </c>
      <c r="E12" s="12"/>
      <c r="F12" s="22" t="s">
        <v>74</v>
      </c>
      <c r="G12" s="27">
        <v>5000</v>
      </c>
      <c r="H12" s="29" t="s">
        <v>6</v>
      </c>
      <c r="I12" s="6">
        <v>0</v>
      </c>
      <c r="J12" s="25">
        <v>6500</v>
      </c>
      <c r="K12" s="9">
        <f>SUM(Tableau1[[#This Row],[MONTANT ESTIMATIF 
HT PAR LOT 
ANNUEL]]*4)</f>
        <v>26000</v>
      </c>
      <c r="L12" s="42">
        <f>Tableau1[[#This Row],[MONTANT ESTIMATIF HT PAR LOT POUR LA TOTALITE DU MARCHE]]*2</f>
        <v>52000</v>
      </c>
    </row>
    <row r="13" spans="1:14" ht="40.15" customHeight="1" x14ac:dyDescent="0.25">
      <c r="A13" s="59"/>
      <c r="B13" s="51">
        <v>8</v>
      </c>
      <c r="C13" s="5" t="s">
        <v>9</v>
      </c>
      <c r="D13" s="17" t="s">
        <v>61</v>
      </c>
      <c r="E13" s="11"/>
      <c r="F13" s="23" t="s">
        <v>44</v>
      </c>
      <c r="G13" s="26">
        <v>100</v>
      </c>
      <c r="H13" s="26" t="s">
        <v>6</v>
      </c>
      <c r="I13" s="6">
        <v>0</v>
      </c>
      <c r="J13" s="28">
        <v>6000</v>
      </c>
      <c r="K13" s="41">
        <f>SUM(Tableau1[[#This Row],[MONTANT ESTIMATIF 
HT PAR LOT 
ANNUEL]]*4)</f>
        <v>24000</v>
      </c>
      <c r="L13" s="42">
        <f>Tableau1[[#This Row],[MONTANT ESTIMATIF HT PAR LOT POUR LA TOTALITE DU MARCHE]]*2</f>
        <v>48000</v>
      </c>
    </row>
    <row r="14" spans="1:14" ht="40.15" customHeight="1" x14ac:dyDescent="0.25">
      <c r="A14" s="59"/>
      <c r="B14" s="52">
        <v>9</v>
      </c>
      <c r="C14" s="5" t="s">
        <v>9</v>
      </c>
      <c r="D14" s="17" t="s">
        <v>17</v>
      </c>
      <c r="E14" s="11"/>
      <c r="F14" s="23" t="s">
        <v>45</v>
      </c>
      <c r="G14" s="26">
        <v>5000</v>
      </c>
      <c r="H14" s="26" t="s">
        <v>6</v>
      </c>
      <c r="I14" s="6">
        <v>0</v>
      </c>
      <c r="J14" s="28">
        <v>1200</v>
      </c>
      <c r="K14" s="9">
        <f>SUM(Tableau1[[#This Row],[MONTANT ESTIMATIF 
HT PAR LOT 
ANNUEL]]*4)</f>
        <v>4800</v>
      </c>
      <c r="L14" s="42">
        <f>Tableau1[[#This Row],[MONTANT ESTIMATIF HT PAR LOT POUR LA TOTALITE DU MARCHE]]*2</f>
        <v>9600</v>
      </c>
    </row>
    <row r="15" spans="1:14" ht="40.15" customHeight="1" x14ac:dyDescent="0.25">
      <c r="A15" s="59"/>
      <c r="B15" s="51">
        <v>10</v>
      </c>
      <c r="C15" s="5" t="s">
        <v>9</v>
      </c>
      <c r="D15" s="20" t="s">
        <v>18</v>
      </c>
      <c r="E15" s="15"/>
      <c r="F15" s="17" t="s">
        <v>72</v>
      </c>
      <c r="G15" s="24">
        <v>100</v>
      </c>
      <c r="H15" s="24" t="s">
        <v>6</v>
      </c>
      <c r="I15" s="6">
        <v>0</v>
      </c>
      <c r="J15" s="25">
        <v>7500</v>
      </c>
      <c r="K15" s="9">
        <f>SUM(Tableau1[[#This Row],[MONTANT ESTIMATIF 
HT PAR LOT 
ANNUEL]]*4)</f>
        <v>30000</v>
      </c>
      <c r="L15" s="42">
        <f>Tableau1[[#This Row],[MONTANT ESTIMATIF HT PAR LOT POUR LA TOTALITE DU MARCHE]]*2</f>
        <v>60000</v>
      </c>
    </row>
    <row r="16" spans="1:14" ht="40.15" customHeight="1" x14ac:dyDescent="0.25">
      <c r="A16" s="59"/>
      <c r="B16" s="52">
        <v>11</v>
      </c>
      <c r="C16" s="5" t="s">
        <v>9</v>
      </c>
      <c r="D16" s="43" t="s">
        <v>19</v>
      </c>
      <c r="E16" s="11"/>
      <c r="F16" s="17" t="s">
        <v>44</v>
      </c>
      <c r="G16" s="24">
        <v>350</v>
      </c>
      <c r="H16" s="24" t="s">
        <v>6</v>
      </c>
      <c r="I16" s="6">
        <v>0</v>
      </c>
      <c r="J16" s="25">
        <v>5500</v>
      </c>
      <c r="K16" s="9">
        <f>SUM(Tableau1[[#This Row],[MONTANT ESTIMATIF 
HT PAR LOT 
ANNUEL]]*4)</f>
        <v>22000</v>
      </c>
      <c r="L16" s="42">
        <f>Tableau1[[#This Row],[MONTANT ESTIMATIF HT PAR LOT POUR LA TOTALITE DU MARCHE]]*2</f>
        <v>44000</v>
      </c>
    </row>
    <row r="17" spans="1:14" ht="40.15" customHeight="1" x14ac:dyDescent="0.25">
      <c r="A17" s="59"/>
      <c r="B17" s="51">
        <v>12</v>
      </c>
      <c r="C17" s="5" t="s">
        <v>9</v>
      </c>
      <c r="D17" s="17" t="s">
        <v>20</v>
      </c>
      <c r="E17" s="11"/>
      <c r="F17" s="17" t="s">
        <v>46</v>
      </c>
      <c r="G17" s="24">
        <v>100</v>
      </c>
      <c r="H17" s="24" t="s">
        <v>6</v>
      </c>
      <c r="I17" s="6">
        <v>0</v>
      </c>
      <c r="J17" s="25">
        <v>17000</v>
      </c>
      <c r="K17" s="9">
        <f>SUM(Tableau1[[#This Row],[MONTANT ESTIMATIF 
HT PAR LOT 
ANNUEL]]*4)</f>
        <v>68000</v>
      </c>
      <c r="L17" s="42">
        <f>Tableau1[[#This Row],[MONTANT ESTIMATIF HT PAR LOT POUR LA TOTALITE DU MARCHE]]*2</f>
        <v>136000</v>
      </c>
    </row>
    <row r="18" spans="1:14" ht="49.5" customHeight="1" x14ac:dyDescent="0.25">
      <c r="A18" s="59"/>
      <c r="B18" s="52">
        <v>13</v>
      </c>
      <c r="C18" s="5" t="s">
        <v>9</v>
      </c>
      <c r="D18" s="17" t="s">
        <v>62</v>
      </c>
      <c r="E18" s="11"/>
      <c r="F18" s="17" t="s">
        <v>47</v>
      </c>
      <c r="G18" s="24">
        <v>300</v>
      </c>
      <c r="H18" s="24" t="s">
        <v>6</v>
      </c>
      <c r="I18" s="6">
        <v>0</v>
      </c>
      <c r="J18" s="25">
        <v>3500</v>
      </c>
      <c r="K18" s="9">
        <f>SUM(Tableau1[[#This Row],[MONTANT ESTIMATIF 
HT PAR LOT 
ANNUEL]]*4)</f>
        <v>14000</v>
      </c>
      <c r="L18" s="42">
        <f>Tableau1[[#This Row],[MONTANT ESTIMATIF HT PAR LOT POUR LA TOTALITE DU MARCHE]]*2</f>
        <v>28000</v>
      </c>
    </row>
    <row r="19" spans="1:14" ht="40.15" customHeight="1" x14ac:dyDescent="0.25">
      <c r="A19" s="56" t="s">
        <v>78</v>
      </c>
      <c r="B19" s="51">
        <v>14</v>
      </c>
      <c r="C19" s="5" t="s">
        <v>9</v>
      </c>
      <c r="D19" s="44" t="s">
        <v>63</v>
      </c>
      <c r="E19" s="11"/>
      <c r="F19" s="17" t="s">
        <v>64</v>
      </c>
      <c r="G19" s="25">
        <v>2500</v>
      </c>
      <c r="H19" s="24" t="s">
        <v>6</v>
      </c>
      <c r="I19" s="6">
        <v>0</v>
      </c>
      <c r="J19" s="25">
        <v>2500</v>
      </c>
      <c r="K19" s="9">
        <f>SUM(Tableau1[[#This Row],[MONTANT ESTIMATIF 
HT PAR LOT 
ANNUEL]]*4)</f>
        <v>10000</v>
      </c>
      <c r="L19" s="42">
        <f>Tableau1[[#This Row],[MONTANT ESTIMATIF HT PAR LOT POUR LA TOTALITE DU MARCHE]]*2</f>
        <v>20000</v>
      </c>
    </row>
    <row r="20" spans="1:14" ht="40.15" customHeight="1" x14ac:dyDescent="0.25">
      <c r="A20" s="57"/>
      <c r="B20" s="52">
        <v>15</v>
      </c>
      <c r="C20" s="5" t="s">
        <v>9</v>
      </c>
      <c r="D20" s="17" t="s">
        <v>65</v>
      </c>
      <c r="E20" s="11"/>
      <c r="F20" s="17" t="s">
        <v>48</v>
      </c>
      <c r="G20" s="25">
        <v>3000</v>
      </c>
      <c r="H20" s="24" t="s">
        <v>6</v>
      </c>
      <c r="I20" s="6">
        <v>0</v>
      </c>
      <c r="J20" s="25">
        <v>9200</v>
      </c>
      <c r="K20" s="9">
        <f>SUM(Tableau1[[#This Row],[MONTANT ESTIMATIF 
HT PAR LOT 
ANNUEL]]*4)</f>
        <v>36800</v>
      </c>
      <c r="L20" s="42">
        <f>Tableau1[[#This Row],[MONTANT ESTIMATIF HT PAR LOT POUR LA TOTALITE DU MARCHE]]*2</f>
        <v>73600</v>
      </c>
    </row>
    <row r="21" spans="1:14" ht="40.15" customHeight="1" x14ac:dyDescent="0.25">
      <c r="A21" s="57"/>
      <c r="B21" s="51">
        <v>16</v>
      </c>
      <c r="C21" s="5" t="s">
        <v>9</v>
      </c>
      <c r="D21" s="17" t="s">
        <v>66</v>
      </c>
      <c r="E21" s="11"/>
      <c r="F21" s="17" t="s">
        <v>48</v>
      </c>
      <c r="G21" s="25">
        <v>2000</v>
      </c>
      <c r="H21" s="24" t="s">
        <v>6</v>
      </c>
      <c r="I21" s="6">
        <v>0</v>
      </c>
      <c r="J21" s="25">
        <v>6500</v>
      </c>
      <c r="K21" s="9">
        <f>SUM(Tableau1[[#This Row],[MONTANT ESTIMATIF 
HT PAR LOT 
ANNUEL]]*4)</f>
        <v>26000</v>
      </c>
      <c r="L21" s="42">
        <f>Tableau1[[#This Row],[MONTANT ESTIMATIF HT PAR LOT POUR LA TOTALITE DU MARCHE]]*2</f>
        <v>52000</v>
      </c>
    </row>
    <row r="22" spans="1:14" ht="40.15" customHeight="1" x14ac:dyDescent="0.25">
      <c r="A22" s="59" t="s">
        <v>79</v>
      </c>
      <c r="B22" s="52">
        <v>17</v>
      </c>
      <c r="C22" s="5" t="s">
        <v>9</v>
      </c>
      <c r="D22" s="17" t="s">
        <v>67</v>
      </c>
      <c r="E22" s="11">
        <v>1</v>
      </c>
      <c r="F22" s="17" t="s">
        <v>49</v>
      </c>
      <c r="G22" s="25">
        <v>800</v>
      </c>
      <c r="H22" s="24" t="s">
        <v>6</v>
      </c>
      <c r="I22" s="6">
        <v>0</v>
      </c>
      <c r="J22" s="25">
        <v>14000</v>
      </c>
      <c r="K22" s="9">
        <f>SUM(Tableau1[[#This Row],[MONTANT ESTIMATIF 
HT PAR LOT 
ANNUEL]]*4)</f>
        <v>56000</v>
      </c>
      <c r="L22" s="42">
        <f>Tableau1[[#This Row],[MONTANT ESTIMATIF HT PAR LOT POUR LA TOTALITE DU MARCHE]]*2</f>
        <v>112000</v>
      </c>
    </row>
    <row r="23" spans="1:14" ht="40.15" customHeight="1" x14ac:dyDescent="0.25">
      <c r="A23" s="59"/>
      <c r="B23" s="51">
        <v>17</v>
      </c>
      <c r="C23" s="5" t="s">
        <v>9</v>
      </c>
      <c r="D23" s="17" t="s">
        <v>68</v>
      </c>
      <c r="E23" s="11">
        <v>2</v>
      </c>
      <c r="F23" s="17" t="s">
        <v>50</v>
      </c>
      <c r="G23" s="25">
        <v>450</v>
      </c>
      <c r="H23" s="24" t="s">
        <v>6</v>
      </c>
      <c r="I23" s="6">
        <v>0</v>
      </c>
      <c r="J23" s="25">
        <v>1000</v>
      </c>
      <c r="K23" s="9">
        <f>SUM(Tableau1[[#This Row],[MONTANT ESTIMATIF 
HT PAR LOT 
ANNUEL]]*4)</f>
        <v>4000</v>
      </c>
      <c r="L23" s="42">
        <f>Tableau1[[#This Row],[MONTANT ESTIMATIF HT PAR LOT POUR LA TOTALITE DU MARCHE]]*2</f>
        <v>8000</v>
      </c>
      <c r="N23" s="60"/>
    </row>
    <row r="24" spans="1:14" ht="40.15" customHeight="1" x14ac:dyDescent="0.25">
      <c r="A24" s="59"/>
      <c r="B24" s="52">
        <v>18</v>
      </c>
      <c r="C24" s="5" t="s">
        <v>9</v>
      </c>
      <c r="D24" s="17" t="s">
        <v>21</v>
      </c>
      <c r="E24" s="11">
        <v>1</v>
      </c>
      <c r="F24" s="17" t="s">
        <v>49</v>
      </c>
      <c r="G24" s="25">
        <v>35000</v>
      </c>
      <c r="H24" s="24" t="s">
        <v>6</v>
      </c>
      <c r="I24" s="6">
        <v>0</v>
      </c>
      <c r="J24" s="25">
        <v>24000</v>
      </c>
      <c r="K24" s="9">
        <f>SUM(Tableau1[[#This Row],[MONTANT ESTIMATIF 
HT PAR LOT 
ANNUEL]]*4)</f>
        <v>96000</v>
      </c>
      <c r="L24" s="42">
        <f>Tableau1[[#This Row],[MONTANT ESTIMATIF HT PAR LOT POUR LA TOTALITE DU MARCHE]]*2</f>
        <v>192000</v>
      </c>
    </row>
    <row r="25" spans="1:14" ht="40.15" customHeight="1" x14ac:dyDescent="0.25">
      <c r="A25" s="59"/>
      <c r="B25" s="51">
        <v>18</v>
      </c>
      <c r="C25" s="5" t="s">
        <v>9</v>
      </c>
      <c r="D25" s="17" t="s">
        <v>21</v>
      </c>
      <c r="E25" s="11">
        <v>2</v>
      </c>
      <c r="F25" s="17" t="s">
        <v>69</v>
      </c>
      <c r="G25" s="25">
        <v>250</v>
      </c>
      <c r="H25" s="24" t="s">
        <v>6</v>
      </c>
      <c r="I25" s="6">
        <v>0</v>
      </c>
      <c r="J25" s="25">
        <v>1000</v>
      </c>
      <c r="K25" s="9">
        <f>SUM(Tableau1[[#This Row],[MONTANT ESTIMATIF 
HT PAR LOT 
ANNUEL]]*4)</f>
        <v>4000</v>
      </c>
      <c r="L25" s="42">
        <f>Tableau1[[#This Row],[MONTANT ESTIMATIF HT PAR LOT POUR LA TOTALITE DU MARCHE]]*2</f>
        <v>8000</v>
      </c>
    </row>
    <row r="26" spans="1:14" ht="40.15" customHeight="1" x14ac:dyDescent="0.25">
      <c r="A26" s="59"/>
      <c r="B26" s="52">
        <v>19</v>
      </c>
      <c r="C26" s="5" t="s">
        <v>9</v>
      </c>
      <c r="D26" s="17" t="s">
        <v>22</v>
      </c>
      <c r="E26" s="11"/>
      <c r="F26" s="17" t="s">
        <v>70</v>
      </c>
      <c r="G26" s="25">
        <v>1100</v>
      </c>
      <c r="H26" s="24" t="s">
        <v>6</v>
      </c>
      <c r="I26" s="6">
        <v>0</v>
      </c>
      <c r="J26" s="25">
        <v>15000</v>
      </c>
      <c r="K26" s="9">
        <f>SUM(Tableau1[[#This Row],[MONTANT ESTIMATIF 
HT PAR LOT 
ANNUEL]]*4)</f>
        <v>60000</v>
      </c>
      <c r="L26" s="42">
        <f>Tableau1[[#This Row],[MONTANT ESTIMATIF HT PAR LOT POUR LA TOTALITE DU MARCHE]]*2</f>
        <v>120000</v>
      </c>
    </row>
    <row r="27" spans="1:14" ht="40.15" customHeight="1" x14ac:dyDescent="0.25">
      <c r="A27" s="59"/>
      <c r="B27" s="51">
        <v>20</v>
      </c>
      <c r="C27" s="5" t="s">
        <v>9</v>
      </c>
      <c r="D27" s="17" t="s">
        <v>23</v>
      </c>
      <c r="E27" s="11"/>
      <c r="F27" s="17" t="s">
        <v>51</v>
      </c>
      <c r="G27" s="24">
        <v>800</v>
      </c>
      <c r="H27" s="24" t="s">
        <v>6</v>
      </c>
      <c r="I27" s="6">
        <v>0</v>
      </c>
      <c r="J27" s="25">
        <v>9000</v>
      </c>
      <c r="K27" s="9">
        <f>SUM(Tableau1[[#This Row],[MONTANT ESTIMATIF 
HT PAR LOT 
ANNUEL]]*4)</f>
        <v>36000</v>
      </c>
      <c r="L27" s="42">
        <f>Tableau1[[#This Row],[MONTANT ESTIMATIF HT PAR LOT POUR LA TOTALITE DU MARCHE]]*2</f>
        <v>72000</v>
      </c>
    </row>
    <row r="28" spans="1:14" ht="40.15" customHeight="1" x14ac:dyDescent="0.25">
      <c r="A28" s="59"/>
      <c r="B28" s="52">
        <v>21</v>
      </c>
      <c r="C28" s="5" t="s">
        <v>9</v>
      </c>
      <c r="D28" s="17" t="s">
        <v>24</v>
      </c>
      <c r="E28" s="11"/>
      <c r="F28" s="17" t="s">
        <v>52</v>
      </c>
      <c r="G28" s="25">
        <v>52000</v>
      </c>
      <c r="H28" s="24" t="s">
        <v>6</v>
      </c>
      <c r="I28" s="6">
        <v>0</v>
      </c>
      <c r="J28" s="25">
        <v>210000</v>
      </c>
      <c r="K28" s="9">
        <f>SUM(Tableau1[[#This Row],[MONTANT ESTIMATIF 
HT PAR LOT 
ANNUEL]]*4)</f>
        <v>840000</v>
      </c>
      <c r="L28" s="42">
        <f>Tableau1[[#This Row],[MONTANT ESTIMATIF HT PAR LOT POUR LA TOTALITE DU MARCHE]]*2</f>
        <v>1680000</v>
      </c>
    </row>
    <row r="29" spans="1:14" ht="40.15" customHeight="1" x14ac:dyDescent="0.25">
      <c r="A29" s="59"/>
      <c r="B29" s="51">
        <v>22</v>
      </c>
      <c r="C29" s="5" t="s">
        <v>9</v>
      </c>
      <c r="D29" s="17" t="s">
        <v>25</v>
      </c>
      <c r="E29" s="11"/>
      <c r="F29" s="17" t="s">
        <v>52</v>
      </c>
      <c r="G29" s="24">
        <v>500</v>
      </c>
      <c r="H29" s="24" t="s">
        <v>6</v>
      </c>
      <c r="I29" s="6">
        <v>0</v>
      </c>
      <c r="J29" s="25">
        <v>9000</v>
      </c>
      <c r="K29" s="10">
        <f>SUM(Tableau1[[#This Row],[MONTANT ESTIMATIF 
HT PAR LOT 
ANNUEL]]*4)</f>
        <v>36000</v>
      </c>
      <c r="L29" s="42">
        <f>Tableau1[[#This Row],[MONTANT ESTIMATIF HT PAR LOT POUR LA TOTALITE DU MARCHE]]*2</f>
        <v>72000</v>
      </c>
    </row>
    <row r="30" spans="1:14" ht="40.15" customHeight="1" x14ac:dyDescent="0.25">
      <c r="A30" s="59"/>
      <c r="B30" s="52">
        <v>23</v>
      </c>
      <c r="C30" s="5" t="s">
        <v>9</v>
      </c>
      <c r="D30" s="17" t="s">
        <v>26</v>
      </c>
      <c r="E30" s="11"/>
      <c r="F30" s="17" t="s">
        <v>53</v>
      </c>
      <c r="G30" s="24">
        <v>100</v>
      </c>
      <c r="H30" s="24" t="s">
        <v>6</v>
      </c>
      <c r="I30" s="6">
        <v>0</v>
      </c>
      <c r="J30" s="25">
        <v>3500</v>
      </c>
      <c r="K30" s="14">
        <f>SUM(Tableau1[[#This Row],[MONTANT ESTIMATIF 
HT PAR LOT 
ANNUEL]]*4)</f>
        <v>14000</v>
      </c>
      <c r="L30" s="42">
        <f>Tableau1[[#This Row],[MONTANT ESTIMATIF HT PAR LOT POUR LA TOTALITE DU MARCHE]]*2</f>
        <v>28000</v>
      </c>
    </row>
    <row r="31" spans="1:14" ht="40.15" customHeight="1" x14ac:dyDescent="0.25">
      <c r="A31" s="59"/>
      <c r="B31" s="51">
        <v>24</v>
      </c>
      <c r="C31" s="5" t="s">
        <v>9</v>
      </c>
      <c r="D31" s="17" t="s">
        <v>27</v>
      </c>
      <c r="E31" s="11"/>
      <c r="F31" s="17" t="s">
        <v>49</v>
      </c>
      <c r="G31" s="25">
        <v>44000</v>
      </c>
      <c r="H31" s="24" t="s">
        <v>58</v>
      </c>
      <c r="I31" s="6">
        <v>0</v>
      </c>
      <c r="J31" s="25">
        <v>125000</v>
      </c>
      <c r="K31" s="14">
        <f>SUM(Tableau1[[#This Row],[MONTANT ESTIMATIF 
HT PAR LOT 
ANNUEL]]*4)</f>
        <v>500000</v>
      </c>
      <c r="L31" s="42">
        <f>Tableau1[[#This Row],[MONTANT ESTIMATIF HT PAR LOT POUR LA TOTALITE DU MARCHE]]*2</f>
        <v>1000000</v>
      </c>
    </row>
    <row r="32" spans="1:14" ht="40.15" customHeight="1" x14ac:dyDescent="0.25">
      <c r="A32" s="59"/>
      <c r="B32" s="52">
        <v>25</v>
      </c>
      <c r="C32" s="5" t="s">
        <v>9</v>
      </c>
      <c r="D32" s="17" t="s">
        <v>28</v>
      </c>
      <c r="E32" s="11">
        <v>1</v>
      </c>
      <c r="F32" s="17" t="s">
        <v>49</v>
      </c>
      <c r="G32" s="25">
        <v>6000</v>
      </c>
      <c r="H32" s="24" t="s">
        <v>6</v>
      </c>
      <c r="I32" s="6">
        <v>0</v>
      </c>
      <c r="J32" s="25">
        <v>7000</v>
      </c>
      <c r="K32" s="14">
        <f>SUM(Tableau1[[#This Row],[MONTANT ESTIMATIF 
HT PAR LOT 
ANNUEL]]*4)</f>
        <v>28000</v>
      </c>
      <c r="L32" s="42">
        <f>Tableau1[[#This Row],[MONTANT ESTIMATIF HT PAR LOT POUR LA TOTALITE DU MARCHE]]*2</f>
        <v>56000</v>
      </c>
    </row>
    <row r="33" spans="1:12" ht="40.15" customHeight="1" x14ac:dyDescent="0.25">
      <c r="A33" s="59"/>
      <c r="B33" s="51">
        <v>25</v>
      </c>
      <c r="C33" s="5" t="s">
        <v>9</v>
      </c>
      <c r="D33" s="17" t="s">
        <v>28</v>
      </c>
      <c r="E33" s="11">
        <v>2</v>
      </c>
      <c r="F33" s="17" t="s">
        <v>54</v>
      </c>
      <c r="G33" s="24">
        <v>1000</v>
      </c>
      <c r="H33" s="24" t="s">
        <v>6</v>
      </c>
      <c r="I33" s="6">
        <v>0</v>
      </c>
      <c r="J33" s="25">
        <v>1250</v>
      </c>
      <c r="K33" s="14">
        <f>SUM(Tableau1[[#This Row],[MONTANT ESTIMATIF 
HT PAR LOT 
ANNUEL]]*4)</f>
        <v>5000</v>
      </c>
      <c r="L33" s="42">
        <f>Tableau1[[#This Row],[MONTANT ESTIMATIF HT PAR LOT POUR LA TOTALITE DU MARCHE]]*2</f>
        <v>10000</v>
      </c>
    </row>
    <row r="34" spans="1:12" ht="40.15" customHeight="1" x14ac:dyDescent="0.25">
      <c r="A34" s="59"/>
      <c r="B34" s="52">
        <v>26</v>
      </c>
      <c r="C34" s="5" t="s">
        <v>9</v>
      </c>
      <c r="D34" s="17" t="s">
        <v>29</v>
      </c>
      <c r="E34" s="11"/>
      <c r="F34" s="17" t="s">
        <v>49</v>
      </c>
      <c r="G34" s="24">
        <v>900</v>
      </c>
      <c r="H34" s="24" t="s">
        <v>6</v>
      </c>
      <c r="I34" s="6">
        <v>0</v>
      </c>
      <c r="J34" s="25">
        <v>1000</v>
      </c>
      <c r="K34" s="14">
        <f>SUM(Tableau1[[#This Row],[MONTANT ESTIMATIF 
HT PAR LOT 
ANNUEL]]*4)</f>
        <v>4000</v>
      </c>
      <c r="L34" s="42">
        <f>Tableau1[[#This Row],[MONTANT ESTIMATIF HT PAR LOT POUR LA TOTALITE DU MARCHE]]*2</f>
        <v>8000</v>
      </c>
    </row>
    <row r="35" spans="1:12" ht="40.15" customHeight="1" x14ac:dyDescent="0.25">
      <c r="A35" s="59"/>
      <c r="B35" s="51">
        <v>27</v>
      </c>
      <c r="C35" s="5" t="s">
        <v>9</v>
      </c>
      <c r="D35" s="17" t="s">
        <v>30</v>
      </c>
      <c r="E35" s="11"/>
      <c r="F35" s="17" t="s">
        <v>49</v>
      </c>
      <c r="G35" s="24">
        <v>200</v>
      </c>
      <c r="H35" s="24" t="s">
        <v>6</v>
      </c>
      <c r="I35" s="6">
        <v>0</v>
      </c>
      <c r="J35" s="25">
        <v>1200</v>
      </c>
      <c r="K35" s="14">
        <f>SUM(Tableau1[[#This Row],[MONTANT ESTIMATIF 
HT PAR LOT 
ANNUEL]]*4)</f>
        <v>4800</v>
      </c>
      <c r="L35" s="42">
        <f>Tableau1[[#This Row],[MONTANT ESTIMATIF HT PAR LOT POUR LA TOTALITE DU MARCHE]]*2</f>
        <v>9600</v>
      </c>
    </row>
    <row r="36" spans="1:12" ht="40.15" customHeight="1" x14ac:dyDescent="0.25">
      <c r="A36" s="59"/>
      <c r="B36" s="52">
        <v>28</v>
      </c>
      <c r="C36" s="5" t="s">
        <v>9</v>
      </c>
      <c r="D36" s="17" t="s">
        <v>31</v>
      </c>
      <c r="E36" s="11"/>
      <c r="F36" s="17" t="s">
        <v>55</v>
      </c>
      <c r="G36" s="24">
        <v>20</v>
      </c>
      <c r="H36" s="24" t="s">
        <v>6</v>
      </c>
      <c r="I36" s="6">
        <v>0</v>
      </c>
      <c r="J36" s="25">
        <v>500</v>
      </c>
      <c r="K36" s="14">
        <f>SUM(Tableau1[[#This Row],[MONTANT ESTIMATIF 
HT PAR LOT 
ANNUEL]]*4)</f>
        <v>2000</v>
      </c>
      <c r="L36" s="42">
        <f>Tableau1[[#This Row],[MONTANT ESTIMATIF HT PAR LOT POUR LA TOTALITE DU MARCHE]]*2</f>
        <v>4000</v>
      </c>
    </row>
    <row r="37" spans="1:12" ht="40.15" customHeight="1" x14ac:dyDescent="0.25">
      <c r="A37" s="59"/>
      <c r="B37" s="51">
        <v>29</v>
      </c>
      <c r="C37" s="5" t="s">
        <v>9</v>
      </c>
      <c r="D37" s="17" t="s">
        <v>32</v>
      </c>
      <c r="E37" s="11"/>
      <c r="F37" s="17" t="s">
        <v>52</v>
      </c>
      <c r="G37" s="25">
        <v>2700</v>
      </c>
      <c r="H37" s="24" t="s">
        <v>6</v>
      </c>
      <c r="I37" s="6">
        <v>0</v>
      </c>
      <c r="J37" s="25">
        <v>11000</v>
      </c>
      <c r="K37" s="14">
        <f>SUM(Tableau1[[#This Row],[MONTANT ESTIMATIF 
HT PAR LOT 
ANNUEL]]*4)</f>
        <v>44000</v>
      </c>
      <c r="L37" s="42">
        <f>Tableau1[[#This Row],[MONTANT ESTIMATIF HT PAR LOT POUR LA TOTALITE DU MARCHE]]*2</f>
        <v>88000</v>
      </c>
    </row>
    <row r="38" spans="1:12" ht="40.15" customHeight="1" x14ac:dyDescent="0.25">
      <c r="A38" s="59"/>
      <c r="B38" s="52">
        <v>30</v>
      </c>
      <c r="C38" s="5" t="s">
        <v>9</v>
      </c>
      <c r="D38" s="21" t="s">
        <v>33</v>
      </c>
      <c r="E38" s="16"/>
      <c r="F38" s="21" t="s">
        <v>52</v>
      </c>
      <c r="G38" s="28">
        <v>17000</v>
      </c>
      <c r="H38" s="24" t="s">
        <v>6</v>
      </c>
      <c r="I38" s="6">
        <v>0</v>
      </c>
      <c r="J38" s="28">
        <v>46000</v>
      </c>
      <c r="K38" s="14">
        <f>SUM(Tableau1[[#This Row],[MONTANT ESTIMATIF 
HT PAR LOT 
ANNUEL]]*4)</f>
        <v>184000</v>
      </c>
      <c r="L38" s="42">
        <f>Tableau1[[#This Row],[MONTANT ESTIMATIF HT PAR LOT POUR LA TOTALITE DU MARCHE]]*2</f>
        <v>368000</v>
      </c>
    </row>
    <row r="39" spans="1:12" ht="40.15" customHeight="1" x14ac:dyDescent="0.25">
      <c r="A39" s="59"/>
      <c r="B39" s="51">
        <v>31</v>
      </c>
      <c r="C39" s="5" t="s">
        <v>9</v>
      </c>
      <c r="D39" s="17" t="s">
        <v>34</v>
      </c>
      <c r="E39" s="11"/>
      <c r="F39" s="17" t="s">
        <v>49</v>
      </c>
      <c r="G39" s="25">
        <v>25000</v>
      </c>
      <c r="H39" s="24" t="s">
        <v>6</v>
      </c>
      <c r="I39" s="6">
        <v>0</v>
      </c>
      <c r="J39" s="25">
        <v>97000</v>
      </c>
      <c r="K39" s="14">
        <f>SUM(Tableau1[[#This Row],[MONTANT ESTIMATIF 
HT PAR LOT 
ANNUEL]]*4)</f>
        <v>388000</v>
      </c>
      <c r="L39" s="42">
        <f>Tableau1[[#This Row],[MONTANT ESTIMATIF HT PAR LOT POUR LA TOTALITE DU MARCHE]]*2</f>
        <v>776000</v>
      </c>
    </row>
    <row r="40" spans="1:12" ht="40.15" customHeight="1" x14ac:dyDescent="0.25">
      <c r="A40" s="59"/>
      <c r="B40" s="52">
        <v>32</v>
      </c>
      <c r="C40" s="5" t="s">
        <v>9</v>
      </c>
      <c r="D40" s="17" t="s">
        <v>35</v>
      </c>
      <c r="E40" s="11"/>
      <c r="F40" s="17" t="s">
        <v>49</v>
      </c>
      <c r="G40" s="24">
        <v>1500</v>
      </c>
      <c r="H40" s="24" t="s">
        <v>57</v>
      </c>
      <c r="I40" s="6">
        <v>0</v>
      </c>
      <c r="J40" s="25">
        <v>30000</v>
      </c>
      <c r="K40" s="14">
        <f>SUM(Tableau1[[#This Row],[MONTANT ESTIMATIF 
HT PAR LOT 
ANNUEL]]*4)</f>
        <v>120000</v>
      </c>
      <c r="L40" s="42">
        <f>Tableau1[[#This Row],[MONTANT ESTIMATIF HT PAR LOT POUR LA TOTALITE DU MARCHE]]*2</f>
        <v>240000</v>
      </c>
    </row>
    <row r="41" spans="1:12" ht="40.15" customHeight="1" x14ac:dyDescent="0.25">
      <c r="A41" s="59"/>
      <c r="B41" s="51">
        <v>33</v>
      </c>
      <c r="C41" s="5" t="s">
        <v>9</v>
      </c>
      <c r="D41" s="17" t="s">
        <v>36</v>
      </c>
      <c r="E41" s="11"/>
      <c r="F41" s="17" t="s">
        <v>49</v>
      </c>
      <c r="G41" s="25">
        <v>15000</v>
      </c>
      <c r="H41" s="24" t="s">
        <v>6</v>
      </c>
      <c r="I41" s="6">
        <v>0</v>
      </c>
      <c r="J41" s="25">
        <v>57000</v>
      </c>
      <c r="K41" s="14">
        <f>SUM(Tableau1[[#This Row],[MONTANT ESTIMATIF 
HT PAR LOT 
ANNUEL]]*4)</f>
        <v>228000</v>
      </c>
      <c r="L41" s="42">
        <f>Tableau1[[#This Row],[MONTANT ESTIMATIF HT PAR LOT POUR LA TOTALITE DU MARCHE]]*2</f>
        <v>456000</v>
      </c>
    </row>
    <row r="42" spans="1:12" ht="40.15" customHeight="1" x14ac:dyDescent="0.25">
      <c r="A42" s="59"/>
      <c r="B42" s="52">
        <v>34</v>
      </c>
      <c r="C42" s="5" t="s">
        <v>9</v>
      </c>
      <c r="D42" s="17" t="s">
        <v>37</v>
      </c>
      <c r="E42" s="11">
        <v>1</v>
      </c>
      <c r="F42" s="17" t="s">
        <v>49</v>
      </c>
      <c r="G42" s="25">
        <v>95000</v>
      </c>
      <c r="H42" s="24" t="s">
        <v>6</v>
      </c>
      <c r="I42" s="6">
        <v>0</v>
      </c>
      <c r="J42" s="25">
        <v>250000</v>
      </c>
      <c r="K42" s="14">
        <f>SUM(Tableau1[[#This Row],[MONTANT ESTIMATIF 
HT PAR LOT 
ANNUEL]]*4)</f>
        <v>1000000</v>
      </c>
      <c r="L42" s="42">
        <f>Tableau1[[#This Row],[MONTANT ESTIMATIF HT PAR LOT POUR LA TOTALITE DU MARCHE]]*2</f>
        <v>2000000</v>
      </c>
    </row>
    <row r="43" spans="1:12" ht="40.15" customHeight="1" x14ac:dyDescent="0.25">
      <c r="A43" s="59"/>
      <c r="B43" s="51">
        <v>34</v>
      </c>
      <c r="C43" s="5" t="s">
        <v>9</v>
      </c>
      <c r="D43" s="17" t="s">
        <v>37</v>
      </c>
      <c r="E43" s="11">
        <v>2</v>
      </c>
      <c r="F43" s="17" t="s">
        <v>54</v>
      </c>
      <c r="G43" s="24">
        <v>5000</v>
      </c>
      <c r="H43" s="24" t="s">
        <v>6</v>
      </c>
      <c r="I43" s="6">
        <v>0</v>
      </c>
      <c r="J43" s="25">
        <v>15000</v>
      </c>
      <c r="K43" s="14">
        <f>SUM(Tableau1[[#This Row],[MONTANT ESTIMATIF 
HT PAR LOT 
ANNUEL]]*4)</f>
        <v>60000</v>
      </c>
      <c r="L43" s="42">
        <f>Tableau1[[#This Row],[MONTANT ESTIMATIF HT PAR LOT POUR LA TOTALITE DU MARCHE]]*2</f>
        <v>120000</v>
      </c>
    </row>
    <row r="44" spans="1:12" ht="40.15" customHeight="1" x14ac:dyDescent="0.25">
      <c r="A44" s="59"/>
      <c r="B44" s="52">
        <v>35</v>
      </c>
      <c r="C44" s="5" t="s">
        <v>9</v>
      </c>
      <c r="D44" s="17" t="s">
        <v>38</v>
      </c>
      <c r="E44" s="11"/>
      <c r="F44" s="17" t="s">
        <v>51</v>
      </c>
      <c r="G44" s="24">
        <v>550</v>
      </c>
      <c r="H44" s="24" t="s">
        <v>6</v>
      </c>
      <c r="I44" s="6">
        <v>0</v>
      </c>
      <c r="J44" s="25">
        <v>4000</v>
      </c>
      <c r="K44" s="14">
        <f>SUM(Tableau1[[#This Row],[MONTANT ESTIMATIF 
HT PAR LOT 
ANNUEL]]*4)</f>
        <v>16000</v>
      </c>
      <c r="L44" s="42">
        <f>Tableau1[[#This Row],[MONTANT ESTIMATIF HT PAR LOT POUR LA TOTALITE DU MARCHE]]*2</f>
        <v>32000</v>
      </c>
    </row>
    <row r="45" spans="1:12" ht="40.15" customHeight="1" thickBot="1" x14ac:dyDescent="0.3">
      <c r="A45" s="59"/>
      <c r="B45" s="51">
        <v>36</v>
      </c>
      <c r="C45" s="7" t="s">
        <v>9</v>
      </c>
      <c r="D45" s="18" t="s">
        <v>39</v>
      </c>
      <c r="E45" s="13"/>
      <c r="F45" s="18" t="s">
        <v>56</v>
      </c>
      <c r="G45" s="31">
        <v>800</v>
      </c>
      <c r="H45" s="31" t="s">
        <v>6</v>
      </c>
      <c r="I45" s="6">
        <v>0</v>
      </c>
      <c r="J45" s="32">
        <v>16000</v>
      </c>
      <c r="K45" s="30">
        <f>SUM(Tableau1[[#This Row],[MONTANT ESTIMATIF 
HT PAR LOT 
ANNUEL]]*4)</f>
        <v>64000</v>
      </c>
      <c r="L45" s="47">
        <f>Tableau1[[#This Row],[MONTANT ESTIMATIF HT PAR LOT POUR LA TOTALITE DU MARCHE]]*2</f>
        <v>128000</v>
      </c>
    </row>
    <row r="46" spans="1:12" ht="16.5" thickBot="1" x14ac:dyDescent="0.3">
      <c r="A46" s="54"/>
      <c r="B46" s="33"/>
      <c r="C46" s="34"/>
      <c r="D46" s="35"/>
      <c r="E46" s="33"/>
      <c r="F46" s="38"/>
      <c r="G46" s="39"/>
      <c r="H46" s="36"/>
      <c r="I46" s="37"/>
      <c r="J46" s="40"/>
      <c r="K46" s="45">
        <f>SUM(Tableau1[MONTANT ESTIMATIF HT PAR LOT POUR LA TOTALITE DU MARCHE])</f>
        <v>9355400</v>
      </c>
      <c r="L46" s="46">
        <f>SUBTOTAL(109,Tableau1[MONTANT MAXIMUM HT PAR LOT POUR LA TOTALITE DU MARCHE])</f>
        <v>18710800</v>
      </c>
    </row>
    <row r="47" spans="1:12" x14ac:dyDescent="0.25">
      <c r="A47" s="53"/>
      <c r="B47" s="53"/>
      <c r="C47" s="53"/>
      <c r="D47" s="53"/>
    </row>
    <row r="57" spans="4:4" x14ac:dyDescent="0.25">
      <c r="D57" s="53"/>
    </row>
  </sheetData>
  <mergeCells count="5">
    <mergeCell ref="B1:L1"/>
    <mergeCell ref="A3:A10"/>
    <mergeCell ref="A11:A18"/>
    <mergeCell ref="A19:A21"/>
    <mergeCell ref="A22:A45"/>
  </mergeCells>
  <pageMargins left="0.23622047244094491" right="3.937007874015748E-2" top="0.15748031496062992" bottom="0.15748031496062992" header="0" footer="0.11811023622047245"/>
  <pageSetup paperSize="8" orientation="portrait"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330257822C7DE408DADD2FA12188882" ma:contentTypeVersion="7" ma:contentTypeDescription="Crée un document." ma:contentTypeScope="" ma:versionID="9fef0582d7559e385c1d416cb77a17f4">
  <xsd:schema xmlns:xsd="http://www.w3.org/2001/XMLSchema" xmlns:xs="http://www.w3.org/2001/XMLSchema" xmlns:p="http://schemas.microsoft.com/office/2006/metadata/properties" xmlns:ns2="d5c491d0-7bc6-4879-91bd-f53a359733c9" xmlns:ns3="609410e9-60fb-4935-839e-64a5395204bd" targetNamespace="http://schemas.microsoft.com/office/2006/metadata/properties" ma:root="true" ma:fieldsID="d881701aa1537d3f3cbb73eee9a09b27" ns2:_="" ns3:_="">
    <xsd:import namespace="d5c491d0-7bc6-4879-91bd-f53a359733c9"/>
    <xsd:import namespace="609410e9-60fb-4935-839e-64a5395204b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LengthInSecond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5c491d0-7bc6-4879-91bd-f53a359733c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3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1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09410e9-60fb-4935-839e-64a5395204bd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4194330-3D44-4858-AA7D-F788BEC42AA0}">
  <ds:schemaRefs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609410e9-60fb-4935-839e-64a5395204bd"/>
    <ds:schemaRef ds:uri="d5c491d0-7bc6-4879-91bd-f53a359733c9"/>
    <ds:schemaRef ds:uri="http://purl.org/dc/terms/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C40346A0-E22A-45B0-B2FB-3C54F9AD424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5c491d0-7bc6-4879-91bd-f53a359733c9"/>
    <ds:schemaRef ds:uri="609410e9-60fb-4935-839e-64a5395204b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4A3981EC-AB04-4989-A432-4D531E87AE3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DQE</vt:lpstr>
      <vt:lpstr>DQE!Zone_d_impression</vt:lpstr>
    </vt:vector>
  </TitlesOfParts>
  <Company>CHRU de Montpellier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MILHAVET MARIE-NOELLE</dc:creator>
  <cp:lastModifiedBy>CLAPAREDE METILDE</cp:lastModifiedBy>
  <cp:lastPrinted>2015-04-23T10:13:10Z</cp:lastPrinted>
  <dcterms:created xsi:type="dcterms:W3CDTF">2015-01-30T12:45:19Z</dcterms:created>
  <dcterms:modified xsi:type="dcterms:W3CDTF">2025-01-30T11:19:37Z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0x0101002330257822C7DE408DADD2FA12188882</vt:lpwstr>
  </property>
</Properties>
</file>