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dificem.sharepoint.com/sites/Aedificem/Documents partages/02 2020/2020-60 Ministere justice TC Chaumont/16 Consultation entreprises/02 Préparation du DCE/08 DCE V4/03 b Annexes au CCAP/"/>
    </mc:Choice>
  </mc:AlternateContent>
  <xr:revisionPtr revIDLastSave="2" documentId="13_ncr:1_{51682122-0C88-4B71-A050-B2957BDCA7EF}" xr6:coauthVersionLast="47" xr6:coauthVersionMax="47" xr10:uidLastSave="{9552676E-6A73-496A-AFFE-33840D3E2AF3}"/>
  <bookViews>
    <workbookView xWindow="28680" yWindow="-120" windowWidth="38640" windowHeight="21120" activeTab="1" xr2:uid="{891F049C-1010-4AED-A9C5-5753FCEA55B9}"/>
  </bookViews>
  <sheets>
    <sheet name="Révisions marché de travaux" sheetId="6" r:id="rId1"/>
    <sheet name="Révisions marché de prestations" sheetId="7" r:id="rId2"/>
  </sheets>
  <definedNames>
    <definedName name="_xlnm.Print_Area" localSheetId="1">'Révisions marché de prestations'!$A$1:$I$29</definedName>
    <definedName name="_xlnm.Print_Area" localSheetId="0">'Révisions marché de travaux'!$A$1:$I$27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6" l="1"/>
  <c r="I17" i="6" s="1"/>
  <c r="H20" i="6"/>
  <c r="I20" i="6" s="1"/>
  <c r="G16" i="6"/>
  <c r="H16" i="6" s="1"/>
  <c r="I16" i="6" s="1"/>
  <c r="G17" i="6"/>
  <c r="G18" i="6"/>
  <c r="H18" i="6" s="1"/>
  <c r="I18" i="6" s="1"/>
  <c r="G19" i="6"/>
  <c r="H19" i="6" s="1"/>
  <c r="I19" i="6" s="1"/>
  <c r="G20" i="6"/>
  <c r="G21" i="6"/>
  <c r="H21" i="6" s="1"/>
  <c r="I21" i="6" s="1"/>
  <c r="G22" i="6"/>
  <c r="H22" i="6" s="1"/>
  <c r="I22" i="6" s="1"/>
  <c r="G23" i="6"/>
  <c r="G24" i="6"/>
  <c r="G12" i="6"/>
  <c r="H12" i="6" s="1"/>
  <c r="I12" i="6" s="1"/>
  <c r="G13" i="6"/>
  <c r="H13" i="6" s="1"/>
  <c r="I13" i="6" s="1"/>
  <c r="G14" i="6"/>
  <c r="H14" i="6" s="1"/>
  <c r="I14" i="6" s="1"/>
  <c r="G15" i="6"/>
  <c r="H15" i="6" s="1"/>
  <c r="G17" i="7"/>
  <c r="H17" i="7" s="1"/>
  <c r="I17" i="7" s="1"/>
  <c r="G18" i="7"/>
  <c r="H18" i="7" s="1"/>
  <c r="I18" i="7" s="1"/>
  <c r="G19" i="7"/>
  <c r="H19" i="7" s="1"/>
  <c r="I19" i="7" s="1"/>
  <c r="G20" i="7"/>
  <c r="H20" i="7" s="1"/>
  <c r="I20" i="7" s="1"/>
  <c r="G21" i="7"/>
  <c r="H21" i="7" s="1"/>
  <c r="I21" i="7" s="1"/>
  <c r="G22" i="7"/>
  <c r="H22" i="7" s="1"/>
  <c r="I22" i="7" s="1"/>
  <c r="G23" i="7"/>
  <c r="H23" i="7" s="1"/>
  <c r="I23" i="7" s="1"/>
  <c r="G12" i="7"/>
  <c r="H12" i="7" s="1"/>
  <c r="G13" i="7"/>
  <c r="H13" i="7" s="1"/>
  <c r="I13" i="7" s="1"/>
  <c r="G14" i="7"/>
  <c r="H14" i="7" s="1"/>
  <c r="I14" i="7" s="1"/>
  <c r="G15" i="7"/>
  <c r="H15" i="7" s="1"/>
  <c r="I15" i="7" s="1"/>
  <c r="G16" i="7"/>
  <c r="H16" i="7" s="1"/>
  <c r="I16" i="7" s="1"/>
  <c r="G24" i="7"/>
  <c r="H24" i="7" s="1"/>
  <c r="I24" i="7" s="1"/>
  <c r="G25" i="7"/>
  <c r="H25" i="7" s="1"/>
  <c r="I25" i="7" s="1"/>
  <c r="G26" i="7"/>
  <c r="H26" i="7" s="1"/>
  <c r="I26" i="7" s="1"/>
  <c r="D27" i="7"/>
  <c r="G11" i="7"/>
  <c r="H11" i="7" s="1"/>
  <c r="G10" i="7"/>
  <c r="H10" i="7" s="1"/>
  <c r="I10" i="7" s="1"/>
  <c r="G10" i="6"/>
  <c r="I11" i="7" l="1"/>
  <c r="I12" i="7"/>
  <c r="I15" i="6"/>
  <c r="H23" i="6"/>
  <c r="I23" i="6" s="1"/>
  <c r="H24" i="6"/>
  <c r="I24" i="6" s="1"/>
  <c r="H10" i="6"/>
  <c r="I10" i="6" s="1"/>
  <c r="G11" i="6"/>
  <c r="H11" i="6" s="1"/>
  <c r="I11" i="6" s="1"/>
  <c r="D25" i="6"/>
  <c r="I27" i="7" l="1"/>
  <c r="I29" i="7" s="1"/>
  <c r="I25" i="6"/>
  <c r="I27" i="6" s="1"/>
</calcChain>
</file>

<file path=xl/sharedStrings.xml><?xml version="1.0" encoding="utf-8"?>
<sst xmlns="http://schemas.openxmlformats.org/spreadsheetml/2006/main" count="95" uniqueCount="39">
  <si>
    <t>Index d'origine (Io)</t>
  </si>
  <si>
    <t>Index</t>
  </si>
  <si>
    <t>Mois Mo</t>
  </si>
  <si>
    <t>Formule :</t>
  </si>
  <si>
    <t>R
Révisions
HT</t>
  </si>
  <si>
    <t>Total HT</t>
  </si>
  <si>
    <t>Opération  :</t>
  </si>
  <si>
    <t>Lot n° :</t>
  </si>
  <si>
    <t>Entreprise :</t>
  </si>
  <si>
    <t>A
Montant de l'acompte HT</t>
  </si>
  <si>
    <t>Mois d'exé</t>
  </si>
  <si>
    <t>Provisoire mois/année
ou
Définitif</t>
  </si>
  <si>
    <t>Im
Index du mois d'exé</t>
  </si>
  <si>
    <t>À compléter</t>
  </si>
  <si>
    <t>CUMUL HT</t>
  </si>
  <si>
    <t>Cumul N-1 des révisions(payée ou en cours de paiement)</t>
  </si>
  <si>
    <t>Révisions HT à payer pour la situation N</t>
  </si>
  <si>
    <t>À compléter chaque mois</t>
  </si>
  <si>
    <t>N° d'acompte</t>
  </si>
  <si>
    <t>Elément de mission facturé</t>
  </si>
  <si>
    <t>Calcul des variations de prix</t>
  </si>
  <si>
    <t>…</t>
  </si>
  <si>
    <t>BT42</t>
  </si>
  <si>
    <t>D</t>
  </si>
  <si>
    <t xml:space="preserve">À compléter et à adapter à votre marché lors de votre 1ère facture(se reporter à votre CCAP) </t>
  </si>
  <si>
    <t>80 % ESQ</t>
  </si>
  <si>
    <t>ING</t>
  </si>
  <si>
    <t>20 % ESQ</t>
  </si>
  <si>
    <t>Tableau de Calcul des variations de prix à utiliser dans le cadre de marché de travaux</t>
  </si>
  <si>
    <t>P 01/22</t>
  </si>
  <si>
    <r>
      <t>Coef avant arrondi au 1000</t>
    </r>
    <r>
      <rPr>
        <vertAlign val="superscript"/>
        <sz val="12"/>
        <color theme="1"/>
        <rFont val="Century Gothic"/>
        <family val="2"/>
      </rPr>
      <t>ème</t>
    </r>
    <r>
      <rPr>
        <sz val="12"/>
        <color theme="1"/>
        <rFont val="Century Gothic"/>
        <family val="2"/>
      </rPr>
      <t xml:space="preserve"> sup</t>
    </r>
  </si>
  <si>
    <r>
      <t>Coefficient arrondi au
1000</t>
    </r>
    <r>
      <rPr>
        <vertAlign val="superscript"/>
        <sz val="12"/>
        <color theme="1"/>
        <rFont val="Century Gothic"/>
        <family val="2"/>
      </rPr>
      <t>ème</t>
    </r>
    <r>
      <rPr>
        <sz val="12"/>
        <color theme="1"/>
        <rFont val="Century Gothic"/>
        <family val="2"/>
      </rPr>
      <t xml:space="preserve"> sup</t>
    </r>
  </si>
  <si>
    <t>Tableau de Calcul des variations de prix à utiliser dans le cadre de marché de prestations (MOE, CT, SPS…)</t>
  </si>
  <si>
    <t>Prestation</t>
  </si>
  <si>
    <t>Cumul N-1 HT des révisions(payée ou en cours de paiement)</t>
  </si>
  <si>
    <r>
      <t>Cumul N-1 HT : à partir de la de la 2ème facture,</t>
    </r>
    <r>
      <rPr>
        <b/>
        <u/>
        <sz val="14"/>
        <color rgb="FFFF0000"/>
        <rFont val="Century Gothic"/>
        <family val="2"/>
      </rPr>
      <t xml:space="preserve"> tous les mois avant de compléter le tableau</t>
    </r>
    <r>
      <rPr>
        <b/>
        <sz val="14"/>
        <color rgb="FFFF0000"/>
        <rFont val="Century Gothic"/>
        <family val="2"/>
      </rPr>
      <t>, il faut reporter le montant du "CUMUL N HT" dans la cellule du "CUMUL N-1 HT"</t>
    </r>
  </si>
  <si>
    <r>
      <t xml:space="preserve">Cumul N-1 HT : à partir de la de la 2ème facture, </t>
    </r>
    <r>
      <rPr>
        <b/>
        <u/>
        <sz val="14"/>
        <color rgb="FFFF0000"/>
        <rFont val="Century Gothic"/>
        <family val="2"/>
      </rPr>
      <t>tous les mois avant de compléter le tableau</t>
    </r>
    <r>
      <rPr>
        <b/>
        <sz val="14"/>
        <color rgb="FFFF0000"/>
        <rFont val="Century Gothic"/>
        <family val="2"/>
      </rPr>
      <t>, il faut reporter le montant du "CUMUL N HT" dans la cellule du "CUMUL N-1 HT"</t>
    </r>
  </si>
  <si>
    <t>OPERATION DE RELOGEMENT DU TRIBUNAL DE COMMERCE ET REORGANISATION DES ESPACES pour MINISTERE DE LA JUSTICE</t>
  </si>
  <si>
    <t>R = A x (0,15 + 0,85 Im-3 / Io - 3)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</si>
</sst>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40C]_-;\-* #,##0.00\ [$€-40C]_-;_-* &quot;-&quot;??\ [$€-40C]_-;_-@_-"/>
    <numFmt numFmtId="165" formatCode="[$-40C]mmm\-yy;@"/>
    <numFmt numFmtId="166" formatCode="0.000"/>
    <numFmt numFmtId="167" formatCode="0.00000"/>
    <numFmt numFmtId="168" formatCode="[$-40C]mmmm\-yy;@"/>
    <numFmt numFmtId="169" formatCode="#,##0.00_ ;\-#,##0.00\ "/>
  </numFmts>
  <fonts count="18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4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Thryomanes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14"/>
      <color rgb="FFFF0000"/>
      <name val="Century Gothic"/>
      <family val="2"/>
    </font>
    <font>
      <vertAlign val="superscript"/>
      <sz val="12"/>
      <color theme="1"/>
      <name val="Century Gothic"/>
      <family val="2"/>
    </font>
    <font>
      <b/>
      <sz val="12"/>
      <name val="Century Gothic"/>
      <family val="2"/>
    </font>
    <font>
      <sz val="11"/>
      <color theme="1"/>
      <name val="Century Gothic"/>
      <family val="2"/>
    </font>
    <font>
      <sz val="12"/>
      <name val="Century Gothic"/>
      <family val="2"/>
    </font>
    <font>
      <sz val="16"/>
      <name val="Century Gothic"/>
      <family val="2"/>
    </font>
    <font>
      <b/>
      <u/>
      <sz val="14"/>
      <color rgb="FFFF0000"/>
      <name val="Century Gothic"/>
      <family val="2"/>
    </font>
    <font>
      <sz val="14"/>
      <color rgb="FFFF0000"/>
      <name val="Century Gothic"/>
      <family val="2"/>
    </font>
    <font>
      <b/>
      <sz val="22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C9BB7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9BB7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93">
    <xf numFmtId="0" fontId="0" fillId="0" borderId="0" xfId="0"/>
    <xf numFmtId="0" fontId="8" fillId="0" borderId="0" xfId="1" applyFont="1" applyAlignment="1">
      <alignment vertical="center"/>
    </xf>
    <xf numFmtId="0" fontId="8" fillId="0" borderId="12" xfId="1" applyFont="1" applyBorder="1" applyAlignment="1">
      <alignment horizontal="center"/>
    </xf>
    <xf numFmtId="0" fontId="4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1" applyFont="1"/>
    <xf numFmtId="165" fontId="8" fillId="0" borderId="0" xfId="1" applyNumberFormat="1" applyFont="1"/>
    <xf numFmtId="0" fontId="4" fillId="0" borderId="0" xfId="2" applyFont="1" applyAlignment="1">
      <alignment vertical="center" wrapText="1"/>
    </xf>
    <xf numFmtId="0" fontId="8" fillId="0" borderId="0" xfId="1" applyFont="1" applyAlignment="1">
      <alignment wrapText="1"/>
    </xf>
    <xf numFmtId="0" fontId="8" fillId="0" borderId="1" xfId="1" applyFont="1" applyBorder="1" applyAlignment="1">
      <alignment horizontal="center"/>
    </xf>
    <xf numFmtId="2" fontId="8" fillId="0" borderId="1" xfId="1" applyNumberFormat="1" applyFont="1" applyBorder="1" applyAlignment="1">
      <alignment horizontal="center"/>
    </xf>
    <xf numFmtId="0" fontId="8" fillId="0" borderId="15" xfId="1" applyFont="1" applyBorder="1" applyAlignment="1">
      <alignment horizontal="center"/>
    </xf>
    <xf numFmtId="2" fontId="8" fillId="0" borderId="15" xfId="1" applyNumberFormat="1" applyFont="1" applyBorder="1" applyAlignment="1">
      <alignment horizontal="center"/>
    </xf>
    <xf numFmtId="164" fontId="8" fillId="0" borderId="13" xfId="2" applyNumberFormat="1" applyFont="1" applyBorder="1" applyAlignment="1">
      <alignment vertical="center" wrapText="1"/>
    </xf>
    <xf numFmtId="164" fontId="8" fillId="0" borderId="4" xfId="2" applyNumberFormat="1" applyFont="1" applyBorder="1" applyAlignment="1">
      <alignment vertical="center" wrapText="1"/>
    </xf>
    <xf numFmtId="0" fontId="8" fillId="0" borderId="4" xfId="1" applyFont="1" applyBorder="1" applyAlignment="1">
      <alignment horizontal="right"/>
    </xf>
    <xf numFmtId="0" fontId="8" fillId="0" borderId="2" xfId="2" applyFont="1" applyBorder="1" applyAlignment="1">
      <alignment horizontal="center" vertical="center"/>
    </xf>
    <xf numFmtId="0" fontId="8" fillId="5" borderId="1" xfId="1" applyFont="1" applyFill="1" applyBorder="1" applyAlignment="1">
      <alignment horizontal="center"/>
    </xf>
    <xf numFmtId="165" fontId="8" fillId="5" borderId="1" xfId="1" applyNumberFormat="1" applyFont="1" applyFill="1" applyBorder="1" applyAlignment="1">
      <alignment horizontal="center"/>
    </xf>
    <xf numFmtId="2" fontId="8" fillId="5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/>
    </xf>
    <xf numFmtId="165" fontId="8" fillId="4" borderId="14" xfId="1" applyNumberFormat="1" applyFont="1" applyFill="1" applyBorder="1" applyAlignment="1">
      <alignment horizontal="center" vertical="center"/>
    </xf>
    <xf numFmtId="167" fontId="8" fillId="7" borderId="1" xfId="1" applyNumberFormat="1" applyFont="1" applyFill="1" applyBorder="1" applyAlignment="1">
      <alignment horizontal="center"/>
    </xf>
    <xf numFmtId="166" fontId="8" fillId="7" borderId="1" xfId="1" applyNumberFormat="1" applyFont="1" applyFill="1" applyBorder="1" applyAlignment="1">
      <alignment horizontal="center"/>
    </xf>
    <xf numFmtId="166" fontId="8" fillId="7" borderId="16" xfId="1" applyNumberFormat="1" applyFont="1" applyFill="1" applyBorder="1" applyAlignment="1">
      <alignment horizontal="center"/>
    </xf>
    <xf numFmtId="167" fontId="8" fillId="7" borderId="15" xfId="1" applyNumberFormat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168" fontId="8" fillId="5" borderId="1" xfId="1" applyNumberFormat="1" applyFont="1" applyFill="1" applyBorder="1" applyAlignment="1">
      <alignment horizontal="center"/>
    </xf>
    <xf numFmtId="168" fontId="8" fillId="0" borderId="1" xfId="1" applyNumberFormat="1" applyFont="1" applyBorder="1" applyAlignment="1">
      <alignment horizontal="center"/>
    </xf>
    <xf numFmtId="168" fontId="8" fillId="0" borderId="15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169" fontId="8" fillId="5" borderId="1" xfId="2" applyNumberFormat="1" applyFont="1" applyFill="1" applyBorder="1" applyAlignment="1">
      <alignment vertical="center" wrapText="1"/>
    </xf>
    <xf numFmtId="169" fontId="8" fillId="0" borderId="1" xfId="2" applyNumberFormat="1" applyFont="1" applyBorder="1" applyAlignment="1">
      <alignment vertical="center" wrapText="1"/>
    </xf>
    <xf numFmtId="169" fontId="8" fillId="0" borderId="15" xfId="2" applyNumberFormat="1" applyFont="1" applyBorder="1" applyAlignment="1">
      <alignment vertical="center" wrapText="1"/>
    </xf>
    <xf numFmtId="169" fontId="4" fillId="0" borderId="13" xfId="2" applyNumberFormat="1" applyFont="1" applyBorder="1" applyAlignment="1">
      <alignment vertical="center" wrapText="1"/>
    </xf>
    <xf numFmtId="169" fontId="4" fillId="0" borderId="14" xfId="2" applyNumberFormat="1" applyFont="1" applyBorder="1" applyAlignment="1">
      <alignment vertical="center" wrapText="1"/>
    </xf>
    <xf numFmtId="169" fontId="8" fillId="3" borderId="14" xfId="2" applyNumberFormat="1" applyFont="1" applyFill="1" applyBorder="1" applyAlignment="1">
      <alignment vertical="center" wrapText="1"/>
    </xf>
    <xf numFmtId="169" fontId="8" fillId="0" borderId="14" xfId="2" applyNumberFormat="1" applyFont="1" applyBorder="1" applyAlignment="1">
      <alignment vertical="center" wrapText="1"/>
    </xf>
    <xf numFmtId="165" fontId="8" fillId="0" borderId="1" xfId="1" applyNumberFormat="1" applyFont="1" applyBorder="1" applyAlignment="1">
      <alignment horizontal="center"/>
    </xf>
    <xf numFmtId="165" fontId="8" fillId="0" borderId="15" xfId="1" applyNumberFormat="1" applyFont="1" applyBorder="1" applyAlignment="1">
      <alignment horizontal="center"/>
    </xf>
    <xf numFmtId="166" fontId="8" fillId="7" borderId="15" xfId="1" applyNumberFormat="1" applyFont="1" applyFill="1" applyBorder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7" fillId="6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8" fillId="0" borderId="0" xfId="1" applyFont="1" applyAlignment="1">
      <alignment horizontal="left"/>
    </xf>
    <xf numFmtId="0" fontId="16" fillId="0" borderId="0" xfId="1" applyFont="1"/>
    <xf numFmtId="0" fontId="16" fillId="0" borderId="0" xfId="1" applyFont="1" applyAlignment="1">
      <alignment wrapText="1"/>
    </xf>
    <xf numFmtId="0" fontId="17" fillId="0" borderId="0" xfId="1" applyFont="1"/>
    <xf numFmtId="0" fontId="8" fillId="0" borderId="17" xfId="1" applyFont="1" applyBorder="1" applyAlignment="1">
      <alignment horizontal="center"/>
    </xf>
    <xf numFmtId="0" fontId="8" fillId="0" borderId="18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0" fontId="11" fillId="6" borderId="7" xfId="1" applyFont="1" applyFill="1" applyBorder="1" applyAlignment="1">
      <alignment horizontal="center" vertical="center" wrapText="1"/>
    </xf>
    <xf numFmtId="0" fontId="11" fillId="6" borderId="8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4" fillId="6" borderId="7" xfId="1" applyFont="1" applyFill="1" applyBorder="1" applyAlignment="1">
      <alignment horizontal="left" vertical="center"/>
    </xf>
    <xf numFmtId="0" fontId="14" fillId="6" borderId="8" xfId="1" applyFont="1" applyFill="1" applyBorder="1" applyAlignment="1">
      <alignment horizontal="left" vertical="center"/>
    </xf>
    <xf numFmtId="0" fontId="14" fillId="6" borderId="9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/>
    </xf>
    <xf numFmtId="0" fontId="7" fillId="2" borderId="9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horizontal="left"/>
    </xf>
    <xf numFmtId="0" fontId="9" fillId="3" borderId="1" xfId="1" applyFont="1" applyFill="1" applyBorder="1" applyAlignment="1">
      <alignment horizontal="left" vertical="center" wrapText="1"/>
    </xf>
    <xf numFmtId="0" fontId="8" fillId="5" borderId="1" xfId="1" applyFont="1" applyFill="1" applyBorder="1" applyAlignment="1">
      <alignment horizontal="left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2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2" fontId="8" fillId="4" borderId="5" xfId="2" applyNumberFormat="1" applyFont="1" applyFill="1" applyBorder="1" applyAlignment="1">
      <alignment horizontal="center" vertical="center"/>
    </xf>
    <xf numFmtId="2" fontId="8" fillId="4" borderId="6" xfId="2" applyNumberFormat="1" applyFont="1" applyFill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0" fontId="8" fillId="0" borderId="11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7" fillId="8" borderId="1" xfId="1" applyFont="1" applyFill="1" applyBorder="1" applyAlignment="1">
      <alignment horizontal="center" vertical="center" wrapText="1"/>
    </xf>
    <xf numFmtId="17" fontId="4" fillId="0" borderId="0" xfId="1" applyNumberFormat="1" applyFont="1" applyAlignment="1">
      <alignment horizontal="center"/>
    </xf>
    <xf numFmtId="17" fontId="4" fillId="0" borderId="4" xfId="1" applyNumberFormat="1" applyFont="1" applyBorder="1" applyAlignment="1">
      <alignment horizontal="center"/>
    </xf>
    <xf numFmtId="0" fontId="8" fillId="0" borderId="7" xfId="1" applyFont="1" applyBorder="1" applyAlignment="1">
      <alignment horizontal="right"/>
    </xf>
    <xf numFmtId="0" fontId="8" fillId="0" borderId="8" xfId="1" applyFont="1" applyBorder="1" applyAlignment="1">
      <alignment horizontal="right"/>
    </xf>
    <xf numFmtId="0" fontId="8" fillId="0" borderId="9" xfId="1" applyFont="1" applyBorder="1" applyAlignment="1">
      <alignment horizontal="right"/>
    </xf>
    <xf numFmtId="0" fontId="4" fillId="0" borderId="7" xfId="1" applyFont="1" applyBorder="1" applyAlignment="1">
      <alignment horizontal="right"/>
    </xf>
    <xf numFmtId="0" fontId="4" fillId="0" borderId="8" xfId="1" applyFont="1" applyBorder="1" applyAlignment="1">
      <alignment horizontal="right"/>
    </xf>
    <xf numFmtId="0" fontId="4" fillId="0" borderId="9" xfId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8" fillId="5" borderId="7" xfId="1" applyFont="1" applyFill="1" applyBorder="1" applyAlignment="1">
      <alignment horizontal="center"/>
    </xf>
    <xf numFmtId="0" fontId="8" fillId="5" borderId="9" xfId="1" applyFont="1" applyFill="1" applyBorder="1" applyAlignment="1">
      <alignment horizontal="center"/>
    </xf>
    <xf numFmtId="0" fontId="13" fillId="6" borderId="7" xfId="1" applyFont="1" applyFill="1" applyBorder="1" applyAlignment="1">
      <alignment horizontal="left" vertical="center"/>
    </xf>
    <xf numFmtId="0" fontId="13" fillId="6" borderId="8" xfId="1" applyFont="1" applyFill="1" applyBorder="1" applyAlignment="1">
      <alignment horizontal="left" vertical="center"/>
    </xf>
    <xf numFmtId="0" fontId="13" fillId="6" borderId="9" xfId="1" applyFont="1" applyFill="1" applyBorder="1" applyAlignment="1">
      <alignment horizontal="left" vertical="center"/>
    </xf>
    <xf numFmtId="0" fontId="11" fillId="8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 2" xfId="2" xr:uid="{33A554E8-86B0-4A5D-88C7-BC7A65B9F6A3}"/>
    <cellStyle name="Normal 2 3" xfId="1" xr:uid="{8867DBF4-9BE9-4719-BCF1-53B048CF0116}"/>
  </cellStyles>
  <dxfs count="0"/>
  <tableStyles count="0" defaultTableStyle="TableStyleMedium2" defaultPivotStyle="PivotStyleLight16"/>
  <colors>
    <mruColors>
      <color rgb="FFC9BB7F"/>
      <color rgb="FF584E26"/>
      <color rgb="FF6C60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10</xdr:row>
      <xdr:rowOff>76200</xdr:rowOff>
    </xdr:from>
    <xdr:to>
      <xdr:col>6</xdr:col>
      <xdr:colOff>790576</xdr:colOff>
      <xdr:row>13</xdr:row>
      <xdr:rowOff>114301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6B60217-DCCE-47A6-BEB9-455879A8A64F}"/>
            </a:ext>
          </a:extLst>
        </xdr:cNvPr>
        <xdr:cNvSpPr txBox="1">
          <a:spLocks noChangeArrowheads="1"/>
        </xdr:cNvSpPr>
      </xdr:nvSpPr>
      <xdr:spPr bwMode="auto">
        <a:xfrm>
          <a:off x="1838325" y="3219450"/>
          <a:ext cx="4210051" cy="7239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FR" sz="2800" b="1" i="0" u="none" strike="noStrike" baseline="0">
              <a:solidFill>
                <a:srgbClr val="FF0000"/>
              </a:solidFill>
              <a:latin typeface="Calibri"/>
              <a:ea typeface="Calibri"/>
              <a:cs typeface="Calibri"/>
            </a:rPr>
            <a:t>Propriété de AEDICIEM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8</xdr:row>
      <xdr:rowOff>314325</xdr:rowOff>
    </xdr:from>
    <xdr:to>
      <xdr:col>15</xdr:col>
      <xdr:colOff>752475</xdr:colOff>
      <xdr:row>9</xdr:row>
      <xdr:rowOff>114301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1725C79-32F1-7541-52BE-F57DF622FE76}"/>
            </a:ext>
          </a:extLst>
        </xdr:cNvPr>
        <xdr:cNvSpPr/>
      </xdr:nvSpPr>
      <xdr:spPr>
        <a:xfrm>
          <a:off x="9886950" y="2133600"/>
          <a:ext cx="4238625" cy="92392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371475</xdr:colOff>
      <xdr:row>8</xdr:row>
      <xdr:rowOff>304800</xdr:rowOff>
    </xdr:from>
    <xdr:to>
      <xdr:col>17</xdr:col>
      <xdr:colOff>304800</xdr:colOff>
      <xdr:row>13</xdr:row>
      <xdr:rowOff>161925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8820011-33AD-F6C5-8475-732DE9B8F895}"/>
            </a:ext>
          </a:extLst>
        </xdr:cNvPr>
        <xdr:cNvSpPr txBox="1"/>
      </xdr:nvSpPr>
      <xdr:spPr>
        <a:xfrm>
          <a:off x="9886950" y="2124075"/>
          <a:ext cx="5334000" cy="202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>
    <xdr:from>
      <xdr:col>2</xdr:col>
      <xdr:colOff>428624</xdr:colOff>
      <xdr:row>9</xdr:row>
      <xdr:rowOff>219074</xdr:rowOff>
    </xdr:from>
    <xdr:to>
      <xdr:col>6</xdr:col>
      <xdr:colOff>600075</xdr:colOff>
      <xdr:row>12</xdr:row>
      <xdr:rowOff>123825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4CB0539-68D9-4BC7-A684-4627F20EF843}"/>
            </a:ext>
          </a:extLst>
        </xdr:cNvPr>
        <xdr:cNvSpPr txBox="1">
          <a:spLocks noChangeArrowheads="1"/>
        </xdr:cNvSpPr>
      </xdr:nvSpPr>
      <xdr:spPr bwMode="auto">
        <a:xfrm>
          <a:off x="2219324" y="3162299"/>
          <a:ext cx="4210051" cy="7239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FR" sz="2800" b="1" i="0" u="none" strike="noStrike" baseline="0">
              <a:solidFill>
                <a:srgbClr val="FF0000"/>
              </a:solidFill>
              <a:latin typeface="Calibri"/>
              <a:ea typeface="Calibri"/>
              <a:cs typeface="Calibri"/>
            </a:rPr>
            <a:t>Propriété de AEDICIEM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A3FA-5567-4F89-AAD1-22B5F252206A}">
  <dimension ref="A1:P33"/>
  <sheetViews>
    <sheetView showGridLines="0" zoomScaleNormal="100" zoomScaleSheetLayoutView="70" workbookViewId="0">
      <selection activeCell="C39" sqref="C39"/>
    </sheetView>
  </sheetViews>
  <sheetFormatPr baseColWidth="10" defaultColWidth="11.5546875" defaultRowHeight="16.8"/>
  <cols>
    <col min="1" max="1" width="9" style="5" customWidth="1"/>
    <col min="2" max="2" width="12" style="5" bestFit="1" customWidth="1"/>
    <col min="3" max="3" width="12.33203125" style="5" bestFit="1" customWidth="1"/>
    <col min="4" max="4" width="17.88671875" style="5" customWidth="1"/>
    <col min="5" max="5" width="13.44140625" style="5" customWidth="1"/>
    <col min="6" max="6" width="14.33203125" style="5" customWidth="1"/>
    <col min="7" max="7" width="14.5546875" style="5" customWidth="1"/>
    <col min="8" max="8" width="13.6640625" style="5" customWidth="1"/>
    <col min="9" max="9" width="17.6640625" style="5" customWidth="1"/>
    <col min="10" max="10" width="13.109375" style="5" customWidth="1"/>
    <col min="11" max="16384" width="11.5546875" style="5"/>
  </cols>
  <sheetData>
    <row r="1" spans="1:16" s="1" customFormat="1" ht="17.399999999999999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6" s="1" customFormat="1" ht="34.799999999999997" customHeight="1">
      <c r="A2" s="44" t="s">
        <v>6</v>
      </c>
      <c r="B2" s="44"/>
      <c r="C2" s="55" t="s">
        <v>37</v>
      </c>
      <c r="D2" s="56"/>
      <c r="E2" s="56"/>
      <c r="F2" s="56"/>
      <c r="G2" s="56"/>
      <c r="H2" s="56"/>
      <c r="I2" s="57"/>
    </row>
    <row r="3" spans="1:16" s="1" customFormat="1" ht="19.95" customHeight="1">
      <c r="A3" s="45" t="s">
        <v>8</v>
      </c>
      <c r="B3" s="45"/>
      <c r="C3" s="58" t="s">
        <v>13</v>
      </c>
      <c r="D3" s="59" t="s">
        <v>13</v>
      </c>
      <c r="E3" s="59"/>
      <c r="F3" s="59"/>
      <c r="G3" s="59"/>
      <c r="H3" s="59"/>
      <c r="I3" s="60"/>
    </row>
    <row r="4" spans="1:16" s="1" customFormat="1" ht="19.95" customHeight="1">
      <c r="A4" s="61" t="s">
        <v>7</v>
      </c>
      <c r="B4" s="62"/>
      <c r="C4" s="58" t="s">
        <v>13</v>
      </c>
      <c r="D4" s="59" t="s">
        <v>13</v>
      </c>
      <c r="E4" s="59"/>
      <c r="F4" s="59"/>
      <c r="G4" s="59"/>
      <c r="H4" s="59"/>
      <c r="I4" s="60"/>
    </row>
    <row r="6" spans="1:16" s="4" customFormat="1" ht="17.399999999999999">
      <c r="A6" s="16" t="s">
        <v>1</v>
      </c>
      <c r="B6" s="2" t="s">
        <v>2</v>
      </c>
      <c r="C6" s="66" t="s">
        <v>0</v>
      </c>
      <c r="D6" s="67"/>
      <c r="E6" s="68" t="s">
        <v>3</v>
      </c>
      <c r="F6" s="69"/>
      <c r="G6" s="69"/>
      <c r="H6" s="69"/>
      <c r="I6" s="70"/>
      <c r="J6" s="3"/>
    </row>
    <row r="7" spans="1:16" s="4" customFormat="1" ht="13.2" customHeight="1">
      <c r="A7" s="22" t="s">
        <v>22</v>
      </c>
      <c r="B7" s="23">
        <v>44228</v>
      </c>
      <c r="C7" s="71">
        <v>117.7</v>
      </c>
      <c r="D7" s="72"/>
      <c r="E7" s="73" t="s">
        <v>38</v>
      </c>
      <c r="F7" s="74"/>
      <c r="G7" s="74"/>
      <c r="H7" s="74"/>
      <c r="I7" s="75"/>
      <c r="J7" s="3"/>
    </row>
    <row r="8" spans="1:16" ht="17.399999999999999">
      <c r="C8" s="6"/>
      <c r="J8" s="3"/>
      <c r="K8" s="47"/>
    </row>
    <row r="9" spans="1:16" s="8" customFormat="1" ht="60">
      <c r="A9" s="85" t="s">
        <v>18</v>
      </c>
      <c r="B9" s="86"/>
      <c r="C9" s="21" t="s">
        <v>10</v>
      </c>
      <c r="D9" s="20" t="s">
        <v>9</v>
      </c>
      <c r="E9" s="20" t="s">
        <v>12</v>
      </c>
      <c r="F9" s="20" t="s">
        <v>11</v>
      </c>
      <c r="G9" s="32" t="s">
        <v>30</v>
      </c>
      <c r="H9" s="32" t="s">
        <v>31</v>
      </c>
      <c r="I9" s="20" t="s">
        <v>4</v>
      </c>
      <c r="J9" s="7"/>
      <c r="K9" s="49"/>
      <c r="L9" s="48"/>
      <c r="M9" s="48"/>
      <c r="N9" s="48"/>
      <c r="O9" s="48"/>
      <c r="P9" s="48"/>
    </row>
    <row r="10" spans="1:16" ht="17.399999999999999">
      <c r="A10" s="87">
        <v>1</v>
      </c>
      <c r="B10" s="88"/>
      <c r="C10" s="29">
        <v>44621</v>
      </c>
      <c r="D10" s="33">
        <v>145219.17000000001</v>
      </c>
      <c r="E10" s="19">
        <v>134.69999999999999</v>
      </c>
      <c r="F10" s="17" t="s">
        <v>29</v>
      </c>
      <c r="G10" s="24">
        <f>0.15+0.85*(E10/$C$7)-1</f>
        <v>0.12277</v>
      </c>
      <c r="H10" s="25">
        <f t="shared" ref="H10:H24" si="0">ROUNDUP(G10,3)</f>
        <v>0.123</v>
      </c>
      <c r="I10" s="34">
        <f t="shared" ref="I10:I24" si="1">+D10*H10</f>
        <v>17861.96</v>
      </c>
      <c r="J10" s="3"/>
      <c r="K10" s="47"/>
      <c r="L10" s="47"/>
      <c r="M10" s="47"/>
      <c r="N10" s="47"/>
      <c r="O10" s="47"/>
      <c r="P10" s="47"/>
    </row>
    <row r="11" spans="1:16" ht="17.399999999999999">
      <c r="A11" s="52">
        <v>2</v>
      </c>
      <c r="B11" s="53"/>
      <c r="C11" s="30"/>
      <c r="D11" s="34"/>
      <c r="E11" s="10"/>
      <c r="F11" s="9"/>
      <c r="G11" s="24">
        <f t="shared" ref="G11:G24" si="2">0.15+0.85*(E11/$C$7)-1</f>
        <v>-0.85</v>
      </c>
      <c r="H11" s="25">
        <f t="shared" si="0"/>
        <v>-0.85</v>
      </c>
      <c r="I11" s="34">
        <f t="shared" si="1"/>
        <v>0</v>
      </c>
      <c r="J11" s="3"/>
      <c r="K11" s="47"/>
      <c r="L11" s="47"/>
      <c r="M11" s="47"/>
      <c r="N11" s="47"/>
      <c r="O11" s="47"/>
      <c r="P11" s="47"/>
    </row>
    <row r="12" spans="1:16" ht="17.399999999999999">
      <c r="A12" s="52">
        <v>3</v>
      </c>
      <c r="B12" s="53"/>
      <c r="C12" s="30"/>
      <c r="D12" s="34"/>
      <c r="E12" s="10"/>
      <c r="F12" s="9"/>
      <c r="G12" s="24">
        <f t="shared" si="2"/>
        <v>-0.85</v>
      </c>
      <c r="H12" s="25">
        <f t="shared" si="0"/>
        <v>-0.85</v>
      </c>
      <c r="I12" s="34">
        <f t="shared" si="1"/>
        <v>0</v>
      </c>
      <c r="J12" s="3"/>
      <c r="K12" s="47"/>
      <c r="L12" s="47"/>
      <c r="M12" s="47"/>
      <c r="N12" s="47"/>
      <c r="O12" s="47"/>
      <c r="P12" s="47"/>
    </row>
    <row r="13" spans="1:16" ht="17.399999999999999">
      <c r="A13" s="52" t="s">
        <v>21</v>
      </c>
      <c r="B13" s="53"/>
      <c r="C13" s="30"/>
      <c r="D13" s="34"/>
      <c r="E13" s="10"/>
      <c r="F13" s="9"/>
      <c r="G13" s="24">
        <f t="shared" si="2"/>
        <v>-0.85</v>
      </c>
      <c r="H13" s="25">
        <f t="shared" si="0"/>
        <v>-0.85</v>
      </c>
      <c r="I13" s="34">
        <f t="shared" si="1"/>
        <v>0</v>
      </c>
      <c r="J13" s="3"/>
      <c r="K13" s="47"/>
      <c r="L13" s="47"/>
      <c r="M13" s="47"/>
      <c r="N13" s="47"/>
      <c r="O13" s="47"/>
      <c r="P13" s="47"/>
    </row>
    <row r="14" spans="1:16" ht="17.399999999999999">
      <c r="A14" s="52" t="s">
        <v>21</v>
      </c>
      <c r="B14" s="53"/>
      <c r="C14" s="30"/>
      <c r="D14" s="34"/>
      <c r="E14" s="10"/>
      <c r="F14" s="9"/>
      <c r="G14" s="24">
        <f t="shared" si="2"/>
        <v>-0.85</v>
      </c>
      <c r="H14" s="25">
        <f t="shared" si="0"/>
        <v>-0.85</v>
      </c>
      <c r="I14" s="34">
        <f t="shared" si="1"/>
        <v>0</v>
      </c>
      <c r="J14" s="3"/>
      <c r="K14" s="47"/>
      <c r="L14" s="47"/>
      <c r="M14" s="47"/>
      <c r="N14" s="47"/>
      <c r="O14" s="47"/>
      <c r="P14" s="47"/>
    </row>
    <row r="15" spans="1:16" ht="17.399999999999999">
      <c r="A15" s="52" t="s">
        <v>21</v>
      </c>
      <c r="B15" s="53"/>
      <c r="C15" s="30"/>
      <c r="D15" s="34"/>
      <c r="E15" s="10"/>
      <c r="F15" s="9"/>
      <c r="G15" s="24">
        <f t="shared" si="2"/>
        <v>-0.85</v>
      </c>
      <c r="H15" s="25">
        <f t="shared" si="0"/>
        <v>-0.85</v>
      </c>
      <c r="I15" s="34">
        <f t="shared" si="1"/>
        <v>0</v>
      </c>
      <c r="J15" s="3"/>
      <c r="K15" s="47"/>
      <c r="L15" s="47"/>
      <c r="M15" s="47"/>
      <c r="N15" s="47"/>
      <c r="O15" s="47"/>
      <c r="P15" s="47"/>
    </row>
    <row r="16" spans="1:16" ht="17.399999999999999">
      <c r="A16" s="52" t="s">
        <v>21</v>
      </c>
      <c r="B16" s="53"/>
      <c r="C16" s="30"/>
      <c r="D16" s="34"/>
      <c r="E16" s="10"/>
      <c r="F16" s="9"/>
      <c r="G16" s="24">
        <f t="shared" si="2"/>
        <v>-0.85</v>
      </c>
      <c r="H16" s="25">
        <f t="shared" si="0"/>
        <v>-0.85</v>
      </c>
      <c r="I16" s="34">
        <f t="shared" si="1"/>
        <v>0</v>
      </c>
      <c r="J16" s="3"/>
    </row>
    <row r="17" spans="1:14" ht="17.399999999999999">
      <c r="A17" s="52" t="s">
        <v>21</v>
      </c>
      <c r="B17" s="53"/>
      <c r="C17" s="30"/>
      <c r="D17" s="34"/>
      <c r="E17" s="10"/>
      <c r="F17" s="9"/>
      <c r="G17" s="24">
        <f t="shared" si="2"/>
        <v>-0.85</v>
      </c>
      <c r="H17" s="25">
        <f t="shared" si="0"/>
        <v>-0.85</v>
      </c>
      <c r="I17" s="34">
        <f t="shared" si="1"/>
        <v>0</v>
      </c>
      <c r="J17" s="3"/>
    </row>
    <row r="18" spans="1:14" ht="17.399999999999999">
      <c r="A18" s="52" t="s">
        <v>21</v>
      </c>
      <c r="B18" s="53"/>
      <c r="C18" s="30"/>
      <c r="D18" s="34"/>
      <c r="E18" s="10"/>
      <c r="F18" s="9"/>
      <c r="G18" s="24">
        <f t="shared" si="2"/>
        <v>-0.85</v>
      </c>
      <c r="H18" s="25">
        <f t="shared" si="0"/>
        <v>-0.85</v>
      </c>
      <c r="I18" s="34">
        <f t="shared" si="1"/>
        <v>0</v>
      </c>
      <c r="J18" s="3"/>
    </row>
    <row r="19" spans="1:14" ht="17.399999999999999">
      <c r="A19" s="52" t="s">
        <v>21</v>
      </c>
      <c r="B19" s="53"/>
      <c r="C19" s="30"/>
      <c r="D19" s="34"/>
      <c r="E19" s="10"/>
      <c r="F19" s="9"/>
      <c r="G19" s="24">
        <f t="shared" si="2"/>
        <v>-0.85</v>
      </c>
      <c r="H19" s="25">
        <f t="shared" si="0"/>
        <v>-0.85</v>
      </c>
      <c r="I19" s="34">
        <f t="shared" si="1"/>
        <v>0</v>
      </c>
      <c r="J19" s="3"/>
    </row>
    <row r="20" spans="1:14" ht="17.399999999999999">
      <c r="A20" s="52" t="s">
        <v>21</v>
      </c>
      <c r="B20" s="53"/>
      <c r="C20" s="30"/>
      <c r="D20" s="34"/>
      <c r="E20" s="10"/>
      <c r="F20" s="9"/>
      <c r="G20" s="24">
        <f t="shared" si="2"/>
        <v>-0.85</v>
      </c>
      <c r="H20" s="25">
        <f t="shared" si="0"/>
        <v>-0.85</v>
      </c>
      <c r="I20" s="34">
        <f t="shared" si="1"/>
        <v>0</v>
      </c>
      <c r="J20" s="3"/>
    </row>
    <row r="21" spans="1:14" ht="17.399999999999999">
      <c r="A21" s="52" t="s">
        <v>21</v>
      </c>
      <c r="B21" s="53"/>
      <c r="C21" s="30"/>
      <c r="D21" s="34"/>
      <c r="E21" s="10"/>
      <c r="F21" s="9"/>
      <c r="G21" s="24">
        <f t="shared" si="2"/>
        <v>-0.85</v>
      </c>
      <c r="H21" s="25">
        <f t="shared" si="0"/>
        <v>-0.85</v>
      </c>
      <c r="I21" s="34">
        <f t="shared" si="1"/>
        <v>0</v>
      </c>
      <c r="J21" s="3"/>
      <c r="N21" s="28"/>
    </row>
    <row r="22" spans="1:14" ht="17.399999999999999">
      <c r="A22" s="52" t="s">
        <v>21</v>
      </c>
      <c r="B22" s="53"/>
      <c r="C22" s="30"/>
      <c r="D22" s="34"/>
      <c r="E22" s="10"/>
      <c r="F22" s="9"/>
      <c r="G22" s="24">
        <f t="shared" si="2"/>
        <v>-0.85</v>
      </c>
      <c r="H22" s="25">
        <f t="shared" si="0"/>
        <v>-0.85</v>
      </c>
      <c r="I22" s="34">
        <f t="shared" si="1"/>
        <v>0</v>
      </c>
      <c r="J22" s="3"/>
    </row>
    <row r="23" spans="1:14" ht="17.399999999999999">
      <c r="A23" s="52" t="s">
        <v>21</v>
      </c>
      <c r="B23" s="53"/>
      <c r="C23" s="30"/>
      <c r="D23" s="34"/>
      <c r="E23" s="10"/>
      <c r="F23" s="9"/>
      <c r="G23" s="24">
        <f t="shared" si="2"/>
        <v>-0.85</v>
      </c>
      <c r="H23" s="25">
        <f t="shared" si="0"/>
        <v>-0.85</v>
      </c>
      <c r="I23" s="34">
        <f t="shared" si="1"/>
        <v>0</v>
      </c>
      <c r="J23" s="3"/>
    </row>
    <row r="24" spans="1:14" ht="18" thickBot="1">
      <c r="A24" s="50" t="s">
        <v>21</v>
      </c>
      <c r="B24" s="51"/>
      <c r="C24" s="31"/>
      <c r="D24" s="35"/>
      <c r="E24" s="12"/>
      <c r="F24" s="11"/>
      <c r="G24" s="27">
        <f t="shared" si="2"/>
        <v>-0.85</v>
      </c>
      <c r="H24" s="26">
        <f t="shared" si="0"/>
        <v>-0.85</v>
      </c>
      <c r="I24" s="35">
        <f t="shared" si="1"/>
        <v>0</v>
      </c>
      <c r="J24" s="3"/>
    </row>
    <row r="25" spans="1:14" ht="18" thickTop="1">
      <c r="A25" s="77" t="s">
        <v>5</v>
      </c>
      <c r="B25" s="77"/>
      <c r="C25" s="78"/>
      <c r="D25" s="36">
        <f>SUM(D10:D24)</f>
        <v>145219.17000000001</v>
      </c>
      <c r="E25" s="13"/>
      <c r="F25" s="14"/>
      <c r="G25" s="14"/>
      <c r="H25" s="15" t="s">
        <v>14</v>
      </c>
      <c r="I25" s="37">
        <f>SUM(I10:I24)</f>
        <v>17861.96</v>
      </c>
    </row>
    <row r="26" spans="1:14" ht="17.399999999999999" customHeight="1">
      <c r="A26" s="79" t="s">
        <v>34</v>
      </c>
      <c r="B26" s="80"/>
      <c r="C26" s="80"/>
      <c r="D26" s="80"/>
      <c r="E26" s="80"/>
      <c r="F26" s="80"/>
      <c r="G26" s="80"/>
      <c r="H26" s="81"/>
      <c r="I26" s="38">
        <v>0</v>
      </c>
    </row>
    <row r="27" spans="1:14" ht="17.399999999999999">
      <c r="A27" s="82" t="s">
        <v>16</v>
      </c>
      <c r="B27" s="83"/>
      <c r="C27" s="83"/>
      <c r="D27" s="83"/>
      <c r="E27" s="83"/>
      <c r="F27" s="83"/>
      <c r="G27" s="83"/>
      <c r="H27" s="84"/>
      <c r="I27" s="37">
        <f>+I25-I26</f>
        <v>17861.96</v>
      </c>
    </row>
    <row r="29" spans="1:14" ht="31.2" customHeight="1">
      <c r="A29" s="76" t="s">
        <v>28</v>
      </c>
      <c r="B29" s="76"/>
      <c r="C29" s="76"/>
      <c r="D29" s="76"/>
      <c r="E29" s="76"/>
      <c r="F29" s="76"/>
      <c r="G29" s="76"/>
      <c r="H29" s="76"/>
      <c r="I29" s="76"/>
    </row>
    <row r="31" spans="1:14">
      <c r="A31" s="63" t="s">
        <v>24</v>
      </c>
      <c r="B31" s="63"/>
      <c r="C31" s="63"/>
      <c r="D31" s="63"/>
      <c r="E31" s="63"/>
      <c r="F31" s="63"/>
      <c r="G31" s="63"/>
      <c r="H31" s="63"/>
      <c r="I31" s="63"/>
    </row>
    <row r="32" spans="1:14" ht="46.95" customHeight="1">
      <c r="A32" s="64" t="s">
        <v>35</v>
      </c>
      <c r="B32" s="64"/>
      <c r="C32" s="64"/>
      <c r="D32" s="64"/>
      <c r="E32" s="64"/>
      <c r="F32" s="64"/>
      <c r="G32" s="64"/>
      <c r="H32" s="64"/>
      <c r="I32" s="64"/>
    </row>
    <row r="33" spans="1:9">
      <c r="A33" s="65" t="s">
        <v>17</v>
      </c>
      <c r="B33" s="65"/>
      <c r="C33" s="65"/>
      <c r="D33" s="65"/>
      <c r="E33" s="65"/>
      <c r="F33" s="65"/>
      <c r="G33" s="65"/>
      <c r="H33" s="65"/>
      <c r="I33" s="65"/>
    </row>
  </sheetData>
  <mergeCells count="32">
    <mergeCell ref="A31:I31"/>
    <mergeCell ref="A32:I32"/>
    <mergeCell ref="A33:I33"/>
    <mergeCell ref="C6:D6"/>
    <mergeCell ref="E6:I6"/>
    <mergeCell ref="C7:D7"/>
    <mergeCell ref="E7:I7"/>
    <mergeCell ref="A29:I29"/>
    <mergeCell ref="A25:C25"/>
    <mergeCell ref="A26:H26"/>
    <mergeCell ref="A27:H27"/>
    <mergeCell ref="A9:B9"/>
    <mergeCell ref="A10:B10"/>
    <mergeCell ref="A11:B11"/>
    <mergeCell ref="A12:B12"/>
    <mergeCell ref="A13:B13"/>
    <mergeCell ref="A1:I1"/>
    <mergeCell ref="C2:I2"/>
    <mergeCell ref="C3:I3"/>
    <mergeCell ref="C4:I4"/>
    <mergeCell ref="A4:B4"/>
    <mergeCell ref="A14:B14"/>
    <mergeCell ref="A15:B15"/>
    <mergeCell ref="A16:B16"/>
    <mergeCell ref="A17:B17"/>
    <mergeCell ref="A23:B23"/>
    <mergeCell ref="A24:B24"/>
    <mergeCell ref="A18:B18"/>
    <mergeCell ref="A19:B19"/>
    <mergeCell ref="A20:B20"/>
    <mergeCell ref="A21:B21"/>
    <mergeCell ref="A22:B22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  <headerFooter>
    <oddFooter>&amp;L&amp;"Century Gothic,Normal"&amp;8&amp;F&amp;C&amp;"Century Gothic,Normal"&amp;8&amp;D&amp;R&amp;"Century Gothic,Normal"&amp;8&amp;A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D3FAE-EF73-42F5-853D-50C69CAF5BD9}">
  <dimension ref="A1:J40"/>
  <sheetViews>
    <sheetView showGridLines="0" tabSelected="1" zoomScaleNormal="100" workbookViewId="0">
      <selection activeCell="E7" sqref="E7:I7"/>
    </sheetView>
  </sheetViews>
  <sheetFormatPr baseColWidth="10" defaultColWidth="11.5546875" defaultRowHeight="16.8"/>
  <cols>
    <col min="1" max="1" width="13.44140625" style="5" bestFit="1" customWidth="1"/>
    <col min="2" max="2" width="13.44140625" style="5" customWidth="1"/>
    <col min="3" max="3" width="16.109375" style="5" bestFit="1" customWidth="1"/>
    <col min="4" max="4" width="15.44140625" style="5" bestFit="1" customWidth="1"/>
    <col min="5" max="5" width="13.88671875" style="5" bestFit="1" customWidth="1"/>
    <col min="6" max="6" width="15.109375" style="5" customWidth="1"/>
    <col min="7" max="7" width="13.88671875" style="5" bestFit="1" customWidth="1"/>
    <col min="8" max="8" width="14.33203125" style="5" bestFit="1" customWidth="1"/>
    <col min="9" max="9" width="14" style="5" bestFit="1" customWidth="1"/>
    <col min="10" max="10" width="13.109375" style="5" customWidth="1"/>
    <col min="11" max="16384" width="11.5546875" style="5"/>
  </cols>
  <sheetData>
    <row r="1" spans="1:10" s="1" customFormat="1" ht="17.399999999999999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0" s="1" customFormat="1" ht="19.95" customHeight="1">
      <c r="A2" s="44" t="s">
        <v>6</v>
      </c>
      <c r="B2" s="44"/>
      <c r="C2" s="89" t="s">
        <v>13</v>
      </c>
      <c r="D2" s="90"/>
      <c r="E2" s="90"/>
      <c r="F2" s="90"/>
      <c r="G2" s="90"/>
      <c r="H2" s="90"/>
      <c r="I2" s="91"/>
    </row>
    <row r="3" spans="1:10" s="1" customFormat="1" ht="19.95" customHeight="1">
      <c r="A3" s="45" t="s">
        <v>8</v>
      </c>
      <c r="B3" s="45"/>
      <c r="C3" s="58" t="s">
        <v>13</v>
      </c>
      <c r="D3" s="59" t="s">
        <v>13</v>
      </c>
      <c r="E3" s="59"/>
      <c r="F3" s="59"/>
      <c r="G3" s="59"/>
      <c r="H3" s="59"/>
      <c r="I3" s="60"/>
    </row>
    <row r="4" spans="1:10" s="1" customFormat="1" ht="19.95" customHeight="1">
      <c r="A4" s="61" t="s">
        <v>33</v>
      </c>
      <c r="B4" s="62"/>
      <c r="C4" s="58" t="s">
        <v>13</v>
      </c>
      <c r="D4" s="59" t="s">
        <v>13</v>
      </c>
      <c r="E4" s="59"/>
      <c r="F4" s="59"/>
      <c r="G4" s="59"/>
      <c r="H4" s="59"/>
      <c r="I4" s="60"/>
    </row>
    <row r="6" spans="1:10" s="4" customFormat="1" ht="17.399999999999999">
      <c r="A6" s="16" t="s">
        <v>1</v>
      </c>
      <c r="B6" s="2" t="s">
        <v>2</v>
      </c>
      <c r="C6" s="66" t="s">
        <v>0</v>
      </c>
      <c r="D6" s="67"/>
      <c r="E6" s="68" t="s">
        <v>3</v>
      </c>
      <c r="F6" s="69"/>
      <c r="G6" s="69"/>
      <c r="H6" s="69"/>
      <c r="I6" s="70"/>
      <c r="J6" s="3"/>
    </row>
    <row r="7" spans="1:10" s="4" customFormat="1" ht="13.2" customHeight="1">
      <c r="A7" s="22" t="s">
        <v>26</v>
      </c>
      <c r="B7" s="23">
        <v>44531</v>
      </c>
      <c r="C7" s="71">
        <v>115.2</v>
      </c>
      <c r="D7" s="72"/>
      <c r="E7" s="73" t="s">
        <v>38</v>
      </c>
      <c r="F7" s="74"/>
      <c r="G7" s="74"/>
      <c r="H7" s="74"/>
      <c r="I7" s="75"/>
      <c r="J7" s="3"/>
    </row>
    <row r="8" spans="1:10" ht="17.399999999999999">
      <c r="C8" s="6"/>
      <c r="J8" s="3"/>
    </row>
    <row r="9" spans="1:10" s="8" customFormat="1" ht="60">
      <c r="A9" s="20" t="s">
        <v>18</v>
      </c>
      <c r="B9" s="43" t="s">
        <v>19</v>
      </c>
      <c r="C9" s="21" t="s">
        <v>10</v>
      </c>
      <c r="D9" s="20" t="s">
        <v>9</v>
      </c>
      <c r="E9" s="20" t="s">
        <v>12</v>
      </c>
      <c r="F9" s="20" t="s">
        <v>11</v>
      </c>
      <c r="G9" s="32" t="s">
        <v>30</v>
      </c>
      <c r="H9" s="32" t="s">
        <v>31</v>
      </c>
      <c r="I9" s="20" t="s">
        <v>4</v>
      </c>
      <c r="J9" s="7"/>
    </row>
    <row r="10" spans="1:10" ht="17.399999999999999">
      <c r="A10" s="17">
        <v>1</v>
      </c>
      <c r="B10" s="17" t="s">
        <v>25</v>
      </c>
      <c r="C10" s="18">
        <v>44621</v>
      </c>
      <c r="D10" s="33">
        <v>51225.47</v>
      </c>
      <c r="E10" s="19">
        <v>127.7</v>
      </c>
      <c r="F10" s="17" t="s">
        <v>23</v>
      </c>
      <c r="G10" s="24">
        <f>0.15+0.85*(E10/$C$7)-1</f>
        <v>9.2230000000000006E-2</v>
      </c>
      <c r="H10" s="25">
        <f t="shared" ref="H10:H26" si="0">ROUNDUP(G10,3)</f>
        <v>9.2999999999999999E-2</v>
      </c>
      <c r="I10" s="34">
        <f t="shared" ref="I10:I26" si="1">+D10*H10</f>
        <v>4763.97</v>
      </c>
      <c r="J10" s="3"/>
    </row>
    <row r="11" spans="1:10" ht="17.399999999999999">
      <c r="A11" s="17">
        <v>2</v>
      </c>
      <c r="B11" s="17" t="s">
        <v>27</v>
      </c>
      <c r="C11" s="18">
        <v>44652</v>
      </c>
      <c r="D11" s="33">
        <v>63407.23</v>
      </c>
      <c r="E11" s="19">
        <v>130</v>
      </c>
      <c r="F11" s="17" t="s">
        <v>29</v>
      </c>
      <c r="G11" s="24">
        <f t="shared" ref="G11:G26" si="2">0.15+0.85*(E11/$C$7)-1</f>
        <v>0.10920000000000001</v>
      </c>
      <c r="H11" s="25">
        <f t="shared" si="0"/>
        <v>0.11</v>
      </c>
      <c r="I11" s="34">
        <f t="shared" si="1"/>
        <v>6974.8</v>
      </c>
      <c r="J11" s="3"/>
    </row>
    <row r="12" spans="1:10" ht="27.6">
      <c r="A12" s="9" t="s">
        <v>21</v>
      </c>
      <c r="B12" s="9"/>
      <c r="C12" s="40"/>
      <c r="D12" s="34"/>
      <c r="E12" s="10"/>
      <c r="F12" s="9"/>
      <c r="G12" s="24">
        <f t="shared" si="2"/>
        <v>-0.85</v>
      </c>
      <c r="H12" s="25">
        <f t="shared" si="0"/>
        <v>-0.85</v>
      </c>
      <c r="I12" s="34">
        <f t="shared" si="1"/>
        <v>0</v>
      </c>
      <c r="J12" s="49"/>
    </row>
    <row r="13" spans="1:10" ht="17.399999999999999">
      <c r="A13" s="9" t="s">
        <v>21</v>
      </c>
      <c r="B13" s="9"/>
      <c r="C13" s="40"/>
      <c r="D13" s="34"/>
      <c r="E13" s="10"/>
      <c r="F13" s="9"/>
      <c r="G13" s="24">
        <f t="shared" si="2"/>
        <v>-0.85</v>
      </c>
      <c r="H13" s="25">
        <f t="shared" si="0"/>
        <v>-0.85</v>
      </c>
      <c r="I13" s="34">
        <f t="shared" si="1"/>
        <v>0</v>
      </c>
      <c r="J13" s="3"/>
    </row>
    <row r="14" spans="1:10" ht="17.399999999999999">
      <c r="A14" s="9" t="s">
        <v>21</v>
      </c>
      <c r="B14" s="9"/>
      <c r="C14" s="40"/>
      <c r="D14" s="34"/>
      <c r="E14" s="10"/>
      <c r="F14" s="9"/>
      <c r="G14" s="24">
        <f t="shared" si="2"/>
        <v>-0.85</v>
      </c>
      <c r="H14" s="25">
        <f t="shared" si="0"/>
        <v>-0.85</v>
      </c>
      <c r="I14" s="34">
        <f t="shared" si="1"/>
        <v>0</v>
      </c>
      <c r="J14" s="3"/>
    </row>
    <row r="15" spans="1:10" ht="17.399999999999999">
      <c r="A15" s="9" t="s">
        <v>21</v>
      </c>
      <c r="B15" s="9"/>
      <c r="C15" s="40"/>
      <c r="D15" s="34"/>
      <c r="E15" s="10"/>
      <c r="F15" s="9"/>
      <c r="G15" s="24">
        <f t="shared" si="2"/>
        <v>-0.85</v>
      </c>
      <c r="H15" s="25">
        <f t="shared" si="0"/>
        <v>-0.85</v>
      </c>
      <c r="I15" s="34">
        <f t="shared" si="1"/>
        <v>0</v>
      </c>
      <c r="J15" s="3"/>
    </row>
    <row r="16" spans="1:10" ht="17.399999999999999">
      <c r="A16" s="9" t="s">
        <v>21</v>
      </c>
      <c r="B16" s="9"/>
      <c r="C16" s="40"/>
      <c r="D16" s="34"/>
      <c r="E16" s="10"/>
      <c r="F16" s="9"/>
      <c r="G16" s="24">
        <f t="shared" si="2"/>
        <v>-0.85</v>
      </c>
      <c r="H16" s="25">
        <f t="shared" si="0"/>
        <v>-0.85</v>
      </c>
      <c r="I16" s="34">
        <f t="shared" si="1"/>
        <v>0</v>
      </c>
      <c r="J16" s="3"/>
    </row>
    <row r="17" spans="1:10" ht="17.399999999999999">
      <c r="A17" s="9" t="s">
        <v>21</v>
      </c>
      <c r="B17" s="9"/>
      <c r="C17" s="40"/>
      <c r="D17" s="34"/>
      <c r="E17" s="10"/>
      <c r="F17" s="9"/>
      <c r="G17" s="24">
        <f t="shared" si="2"/>
        <v>-0.85</v>
      </c>
      <c r="H17" s="25">
        <f t="shared" si="0"/>
        <v>-0.85</v>
      </c>
      <c r="I17" s="34">
        <f t="shared" si="1"/>
        <v>0</v>
      </c>
      <c r="J17" s="3"/>
    </row>
    <row r="18" spans="1:10" ht="17.399999999999999">
      <c r="A18" s="9" t="s">
        <v>21</v>
      </c>
      <c r="B18" s="9"/>
      <c r="C18" s="40"/>
      <c r="D18" s="34"/>
      <c r="E18" s="10"/>
      <c r="F18" s="9"/>
      <c r="G18" s="24">
        <f t="shared" si="2"/>
        <v>-0.85</v>
      </c>
      <c r="H18" s="25">
        <f t="shared" si="0"/>
        <v>-0.85</v>
      </c>
      <c r="I18" s="34">
        <f t="shared" si="1"/>
        <v>0</v>
      </c>
      <c r="J18" s="3"/>
    </row>
    <row r="19" spans="1:10" ht="17.399999999999999">
      <c r="A19" s="9" t="s">
        <v>21</v>
      </c>
      <c r="B19" s="9"/>
      <c r="C19" s="40"/>
      <c r="D19" s="34"/>
      <c r="E19" s="10"/>
      <c r="F19" s="9"/>
      <c r="G19" s="24">
        <f t="shared" si="2"/>
        <v>-0.85</v>
      </c>
      <c r="H19" s="25">
        <f t="shared" si="0"/>
        <v>-0.85</v>
      </c>
      <c r="I19" s="34">
        <f t="shared" si="1"/>
        <v>0</v>
      </c>
      <c r="J19" s="3"/>
    </row>
    <row r="20" spans="1:10" ht="17.399999999999999">
      <c r="A20" s="9" t="s">
        <v>21</v>
      </c>
      <c r="B20" s="9"/>
      <c r="C20" s="40"/>
      <c r="D20" s="34"/>
      <c r="E20" s="10"/>
      <c r="F20" s="9"/>
      <c r="G20" s="24">
        <f t="shared" si="2"/>
        <v>-0.85</v>
      </c>
      <c r="H20" s="25">
        <f t="shared" si="0"/>
        <v>-0.85</v>
      </c>
      <c r="I20" s="34">
        <f t="shared" si="1"/>
        <v>0</v>
      </c>
      <c r="J20" s="3"/>
    </row>
    <row r="21" spans="1:10" ht="17.399999999999999">
      <c r="A21" s="9" t="s">
        <v>21</v>
      </c>
      <c r="B21" s="9"/>
      <c r="C21" s="40"/>
      <c r="D21" s="34"/>
      <c r="E21" s="10"/>
      <c r="F21" s="9"/>
      <c r="G21" s="24">
        <f t="shared" si="2"/>
        <v>-0.85</v>
      </c>
      <c r="H21" s="25">
        <f t="shared" si="0"/>
        <v>-0.85</v>
      </c>
      <c r="I21" s="34">
        <f t="shared" si="1"/>
        <v>0</v>
      </c>
      <c r="J21" s="3"/>
    </row>
    <row r="22" spans="1:10" ht="17.399999999999999">
      <c r="A22" s="9" t="s">
        <v>21</v>
      </c>
      <c r="B22" s="9"/>
      <c r="C22" s="40"/>
      <c r="D22" s="34"/>
      <c r="E22" s="10"/>
      <c r="F22" s="9"/>
      <c r="G22" s="24">
        <f t="shared" si="2"/>
        <v>-0.85</v>
      </c>
      <c r="H22" s="25">
        <f t="shared" si="0"/>
        <v>-0.85</v>
      </c>
      <c r="I22" s="34">
        <f t="shared" si="1"/>
        <v>0</v>
      </c>
      <c r="J22" s="3"/>
    </row>
    <row r="23" spans="1:10" ht="17.399999999999999">
      <c r="A23" s="9" t="s">
        <v>21</v>
      </c>
      <c r="B23" s="9"/>
      <c r="C23" s="40"/>
      <c r="D23" s="34"/>
      <c r="E23" s="10"/>
      <c r="F23" s="9"/>
      <c r="G23" s="24">
        <f t="shared" si="2"/>
        <v>-0.85</v>
      </c>
      <c r="H23" s="25">
        <f t="shared" si="0"/>
        <v>-0.85</v>
      </c>
      <c r="I23" s="34">
        <f t="shared" si="1"/>
        <v>0</v>
      </c>
      <c r="J23" s="3"/>
    </row>
    <row r="24" spans="1:10" ht="17.399999999999999">
      <c r="A24" s="9" t="s">
        <v>21</v>
      </c>
      <c r="B24" s="9"/>
      <c r="C24" s="40"/>
      <c r="D24" s="34"/>
      <c r="E24" s="10"/>
      <c r="F24" s="9"/>
      <c r="G24" s="24">
        <f t="shared" si="2"/>
        <v>-0.85</v>
      </c>
      <c r="H24" s="25">
        <f t="shared" si="0"/>
        <v>-0.85</v>
      </c>
      <c r="I24" s="34">
        <f t="shared" si="1"/>
        <v>0</v>
      </c>
      <c r="J24" s="3"/>
    </row>
    <row r="25" spans="1:10" ht="17.399999999999999">
      <c r="A25" s="9" t="s">
        <v>21</v>
      </c>
      <c r="B25" s="9"/>
      <c r="C25" s="40"/>
      <c r="D25" s="34"/>
      <c r="E25" s="10"/>
      <c r="F25" s="9"/>
      <c r="G25" s="24">
        <f t="shared" si="2"/>
        <v>-0.85</v>
      </c>
      <c r="H25" s="25">
        <f t="shared" si="0"/>
        <v>-0.85</v>
      </c>
      <c r="I25" s="34">
        <f t="shared" si="1"/>
        <v>0</v>
      </c>
      <c r="J25" s="3"/>
    </row>
    <row r="26" spans="1:10" ht="18" thickBot="1">
      <c r="A26" s="11" t="s">
        <v>21</v>
      </c>
      <c r="B26" s="11"/>
      <c r="C26" s="41"/>
      <c r="D26" s="35"/>
      <c r="E26" s="12"/>
      <c r="F26" s="11"/>
      <c r="G26" s="27">
        <f t="shared" si="2"/>
        <v>-0.85</v>
      </c>
      <c r="H26" s="42">
        <f t="shared" si="0"/>
        <v>-0.85</v>
      </c>
      <c r="I26" s="35">
        <f t="shared" si="1"/>
        <v>0</v>
      </c>
      <c r="J26" s="3"/>
    </row>
    <row r="27" spans="1:10" ht="18" thickTop="1">
      <c r="A27" s="77" t="s">
        <v>5</v>
      </c>
      <c r="B27" s="77"/>
      <c r="C27" s="78"/>
      <c r="D27" s="36">
        <f>SUM(D10:D26)</f>
        <v>114632.7</v>
      </c>
      <c r="E27" s="13"/>
      <c r="F27" s="14"/>
      <c r="G27" s="14"/>
      <c r="H27" s="15" t="s">
        <v>14</v>
      </c>
      <c r="I27" s="39">
        <f>SUM(I10:I26)</f>
        <v>11738.77</v>
      </c>
    </row>
    <row r="28" spans="1:10" ht="17.399999999999999" customHeight="1">
      <c r="A28" s="79" t="s">
        <v>15</v>
      </c>
      <c r="B28" s="80"/>
      <c r="C28" s="80"/>
      <c r="D28" s="80"/>
      <c r="E28" s="80"/>
      <c r="F28" s="80"/>
      <c r="G28" s="80"/>
      <c r="H28" s="81"/>
      <c r="I28" s="38">
        <v>492</v>
      </c>
    </row>
    <row r="29" spans="1:10" ht="17.399999999999999">
      <c r="A29" s="82" t="s">
        <v>16</v>
      </c>
      <c r="B29" s="83"/>
      <c r="C29" s="83"/>
      <c r="D29" s="83"/>
      <c r="E29" s="83"/>
      <c r="F29" s="83"/>
      <c r="G29" s="83"/>
      <c r="H29" s="84"/>
      <c r="I29" s="37">
        <f>+I27-I28</f>
        <v>11246.77</v>
      </c>
    </row>
    <row r="31" spans="1:10" ht="31.2" customHeight="1">
      <c r="A31" s="92" t="s">
        <v>32</v>
      </c>
      <c r="B31" s="92"/>
      <c r="C31" s="92"/>
      <c r="D31" s="92"/>
      <c r="E31" s="92"/>
      <c r="F31" s="92"/>
      <c r="G31" s="92"/>
      <c r="H31" s="92"/>
      <c r="I31" s="92"/>
    </row>
    <row r="33" spans="1:9">
      <c r="A33" s="63" t="s">
        <v>24</v>
      </c>
      <c r="B33" s="63"/>
      <c r="C33" s="63"/>
      <c r="D33" s="63"/>
      <c r="E33" s="63"/>
      <c r="F33" s="63"/>
      <c r="G33" s="63"/>
      <c r="H33" s="63"/>
      <c r="I33" s="63"/>
    </row>
    <row r="34" spans="1:9" ht="46.95" customHeight="1">
      <c r="A34" s="64" t="s">
        <v>36</v>
      </c>
      <c r="B34" s="64"/>
      <c r="C34" s="64"/>
      <c r="D34" s="64"/>
      <c r="E34" s="64"/>
      <c r="F34" s="64"/>
      <c r="G34" s="64"/>
      <c r="H34" s="64"/>
      <c r="I34" s="64"/>
    </row>
    <row r="35" spans="1:9">
      <c r="A35" s="65" t="s">
        <v>17</v>
      </c>
      <c r="B35" s="65"/>
      <c r="C35" s="65"/>
      <c r="D35" s="65"/>
      <c r="E35" s="65"/>
      <c r="F35" s="65"/>
      <c r="G35" s="65"/>
      <c r="H35" s="65"/>
      <c r="I35" s="65"/>
    </row>
    <row r="40" spans="1:9">
      <c r="H40" s="46"/>
    </row>
  </sheetData>
  <mergeCells count="16">
    <mergeCell ref="A35:I35"/>
    <mergeCell ref="C6:D6"/>
    <mergeCell ref="E6:I6"/>
    <mergeCell ref="C7:D7"/>
    <mergeCell ref="E7:I7"/>
    <mergeCell ref="A27:C27"/>
    <mergeCell ref="A28:H28"/>
    <mergeCell ref="A29:H29"/>
    <mergeCell ref="A31:I31"/>
    <mergeCell ref="A33:I33"/>
    <mergeCell ref="A34:I34"/>
    <mergeCell ref="A1:I1"/>
    <mergeCell ref="C2:I2"/>
    <mergeCell ref="C3:I3"/>
    <mergeCell ref="A4:B4"/>
    <mergeCell ref="C4:I4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  <headerFooter>
    <oddFooter>&amp;L&amp;"Century Gothic,Normal"&amp;8&amp;F&amp;C&amp;"Century Gothic,Normal"&amp;8&amp;D&amp;R&amp;"Century Gothic,Normal"&amp;8&amp;A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a18549-ca83-461f-8fd7-28266b8860bd" xsi:nil="true"/>
    <lcf76f155ced4ddcb4097134ff3c332f xmlns="25307eb1-7141-47ca-ac43-68ed475355db">
      <Terms xmlns="http://schemas.microsoft.com/office/infopath/2007/PartnerControls"/>
    </lcf76f155ced4ddcb4097134ff3c332f>
    <_Flow_SignoffStatus xmlns="25307eb1-7141-47ca-ac43-68ed475355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455D7875C7543BF994043B85C3DAE" ma:contentTypeVersion="16" ma:contentTypeDescription="Crée un document." ma:contentTypeScope="" ma:versionID="f6d991cbc5654378077714c29f748624">
  <xsd:schema xmlns:xsd="http://www.w3.org/2001/XMLSchema" xmlns:xs="http://www.w3.org/2001/XMLSchema" xmlns:p="http://schemas.microsoft.com/office/2006/metadata/properties" xmlns:ns2="a5a18549-ca83-461f-8fd7-28266b8860bd" xmlns:ns3="25307eb1-7141-47ca-ac43-68ed475355db" targetNamespace="http://schemas.microsoft.com/office/2006/metadata/properties" ma:root="true" ma:fieldsID="ed3455d6b90d25bb04c90043305b4dda" ns2:_="" ns3:_="">
    <xsd:import namespace="a5a18549-ca83-461f-8fd7-28266b8860bd"/>
    <xsd:import namespace="25307eb1-7141-47ca-ac43-68ed475355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a18549-ca83-461f-8fd7-28266b8860b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080f808-68cc-465a-baa5-7ff36074f9f3}" ma:internalName="TaxCatchAll" ma:showField="CatchAllData" ma:web="a5a18549-ca83-461f-8fd7-28266b886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307eb1-7141-47ca-ac43-68ed475355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da574f86-a2b8-4342-bb45-197f3b0854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3" nillable="true" ma:displayName="État de validation" ma:internalName="_x00c9_tat_x0020_de_x0020_validat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05726C-6077-4881-81E5-758951E276EE}">
  <ds:schemaRefs>
    <ds:schemaRef ds:uri="http://schemas.microsoft.com/office/2006/metadata/properties"/>
    <ds:schemaRef ds:uri="http://schemas.microsoft.com/office/infopath/2007/PartnerControls"/>
    <ds:schemaRef ds:uri="a5a18549-ca83-461f-8fd7-28266b8860bd"/>
    <ds:schemaRef ds:uri="25307eb1-7141-47ca-ac43-68ed475355db"/>
  </ds:schemaRefs>
</ds:datastoreItem>
</file>

<file path=customXml/itemProps2.xml><?xml version="1.0" encoding="utf-8"?>
<ds:datastoreItem xmlns:ds="http://schemas.openxmlformats.org/officeDocument/2006/customXml" ds:itemID="{A1FA051D-D9B2-4209-97B6-E92F713C91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A81D2B-8C07-4081-9A33-E6CA1D5BE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a18549-ca83-461f-8fd7-28266b8860bd"/>
    <ds:schemaRef ds:uri="25307eb1-7141-47ca-ac43-68ed475355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Révisions marché de travaux</vt:lpstr>
      <vt:lpstr>Révisions marché de prestations</vt:lpstr>
      <vt:lpstr>'Révisions marché de prestations'!Zone_d_impression</vt:lpstr>
      <vt:lpstr>'Révisions marché de travaux'!Zone_d_impression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</dc:creator>
  <cp:lastModifiedBy>Benjamin LAGNEAUX</cp:lastModifiedBy>
  <cp:lastPrinted>2022-11-29T10:04:02Z</cp:lastPrinted>
  <dcterms:created xsi:type="dcterms:W3CDTF">2020-03-04T13:43:43Z</dcterms:created>
  <dcterms:modified xsi:type="dcterms:W3CDTF">2024-05-29T13:06:55Z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0x010100CFE455D7875C7543BF994043B85C3DAE</vt:lpwstr>
  </property>
  <property fmtid="{D5CDD505-2E9C-101B-9397-08002B2CF9AE}" pid="3" name="MediaServiceImageTags">
    <vt:lpwstr/>
  </property>
</Properties>
</file>