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PAL\3-DPAL\3- SECTEURS D'ACTIVITES\3.4- Marchés\Filière restauration\2025AM01_Marché Pain frais_GHT\6-DCE\V5\"/>
    </mc:Choice>
  </mc:AlternateContent>
  <bookViews>
    <workbookView xWindow="0" yWindow="0" windowWidth="19440" windowHeight="6885" tabRatio="823" firstSheet="9" activeTab="11"/>
  </bookViews>
  <sheets>
    <sheet name="Lot 1 DQE" sheetId="44" r:id="rId1"/>
    <sheet name="Lot 2 DQE" sheetId="46" r:id="rId2"/>
    <sheet name="Lot 3 RESERVE DQE" sheetId="47" r:id="rId3"/>
    <sheet name="Lot 4 DQE " sheetId="5" r:id="rId4"/>
    <sheet name="Lot 5 DQE " sheetId="32" r:id="rId5"/>
    <sheet name="Lot 6 DQE " sheetId="34" r:id="rId6"/>
    <sheet name="Lot 7 DQE " sheetId="36" r:id="rId7"/>
    <sheet name="Lot 8 DQE " sheetId="38" r:id="rId8"/>
    <sheet name="Lot 9 DQE " sheetId="19" r:id="rId9"/>
    <sheet name="Lot 10 DQE RESERVE" sheetId="21" r:id="rId10"/>
    <sheet name="Lot 11 DQE " sheetId="1" r:id="rId11"/>
    <sheet name="Lot 12 DQE" sheetId="40" r:id="rId12"/>
    <sheet name="Lot 13 DQE" sheetId="42" r:id="rId13"/>
    <sheet name="Lot 14 DQE" sheetId="18" r:id="rId14"/>
    <sheet name="Lot 15 DQE" sheetId="48" r:id="rId15"/>
    <sheet name="Lot 16 DQE" sheetId="50" r:id="rId16"/>
    <sheet name="Lot 17 DQE" sheetId="51" r:id="rId17"/>
    <sheet name="Lot 18 DQE" sheetId="52" r:id="rId18"/>
    <sheet name="Lot 19 DQE" sheetId="53" r:id="rId19"/>
    <sheet name="Lot 20 DQE" sheetId="54" r:id="rId20"/>
    <sheet name="Lot 21 DQE" sheetId="55" r:id="rId21"/>
    <sheet name="Lot 22 DQE" sheetId="57" r:id="rId22"/>
  </sheets>
  <definedNames>
    <definedName name="_xlnm._FilterDatabase" localSheetId="9" hidden="1">'Lot 10 DQE RESERVE'!$B$5:$G$8</definedName>
    <definedName name="_xlnm._FilterDatabase" localSheetId="10" hidden="1">'Lot 11 DQE '!$B$5:$E$9</definedName>
    <definedName name="_xlnm._FilterDatabase" localSheetId="11" hidden="1">'Lot 12 DQE'!$B$5:$E$7</definedName>
    <definedName name="_xlnm._FilterDatabase" localSheetId="12" hidden="1">'Lot 13 DQE'!$B$5:$E$7</definedName>
    <definedName name="_xlnm._FilterDatabase" localSheetId="13" hidden="1">'Lot 14 DQE'!$B$5:$E$5</definedName>
    <definedName name="_xlnm._FilterDatabase" localSheetId="14" hidden="1">'Lot 15 DQE'!$B$5:$E$5</definedName>
    <definedName name="_xlnm._FilterDatabase" localSheetId="3" hidden="1">'Lot 4 DQE '!$B$5:$G$6</definedName>
    <definedName name="_xlnm._FilterDatabase" localSheetId="4" hidden="1">'Lot 5 DQE '!$B$5:$G$9</definedName>
    <definedName name="_xlnm._FilterDatabase" localSheetId="5" hidden="1">'Lot 6 DQE '!$B$5:$G$10</definedName>
    <definedName name="_xlnm._FilterDatabase" localSheetId="6" hidden="1">'Lot 7 DQE '!$B$6:$G$12</definedName>
    <definedName name="_xlnm._FilterDatabase" localSheetId="7" hidden="1">'Lot 8 DQE '!$B$6:$G$9</definedName>
    <definedName name="_xlnm._FilterDatabase" localSheetId="8" hidden="1">'Lot 9 DQE '!$B$5:$G$11</definedName>
    <definedName name="_xlnm.Print_Titles" localSheetId="9">'Lot 10 DQE RESERVE'!$1:$5</definedName>
    <definedName name="_xlnm.Print_Titles" localSheetId="10">'Lot 11 DQE '!$1:$5</definedName>
    <definedName name="_xlnm.Print_Titles" localSheetId="11">'Lot 12 DQE'!$1:$5</definedName>
    <definedName name="_xlnm.Print_Titles" localSheetId="12">'Lot 13 DQE'!$1:$5</definedName>
    <definedName name="_xlnm.Print_Titles" localSheetId="13">'Lot 14 DQE'!$1:$5</definedName>
    <definedName name="_xlnm.Print_Titles" localSheetId="14">'Lot 15 DQE'!$1:$5</definedName>
    <definedName name="_xlnm.Print_Titles" localSheetId="3">'Lot 4 DQE '!$1:$5</definedName>
    <definedName name="_xlnm.Print_Titles" localSheetId="4">'Lot 5 DQE '!$3:$5</definedName>
    <definedName name="_xlnm.Print_Titles" localSheetId="5">'Lot 6 DQE '!$3:$5</definedName>
    <definedName name="_xlnm.Print_Titles" localSheetId="6">'Lot 7 DQE '!$3:$6</definedName>
    <definedName name="_xlnm.Print_Titles" localSheetId="7">'Lot 8 DQE '!$3:$6</definedName>
    <definedName name="_xlnm.Print_Titles" localSheetId="8">'Lot 9 DQE '!$4:$5</definedName>
    <definedName name="_xlnm.Print_Area" localSheetId="10">'Lot 11 DQE '!$B$1:$G$13</definedName>
    <definedName name="_xlnm.Print_Area" localSheetId="11">'Lot 12 DQE'!$B$1:$G$10</definedName>
    <definedName name="_xlnm.Print_Area" localSheetId="12">'Lot 13 DQE'!$B$1:$G$10</definedName>
    <definedName name="_xlnm.Print_Area" localSheetId="15">'Lot 16 DQE'!$A$1:$L$18</definedName>
    <definedName name="_xlnm.Print_Area" localSheetId="16">'Lot 17 DQE'!$A$1:$J$17</definedName>
    <definedName name="_xlnm.Print_Area" localSheetId="17">'Lot 18 DQE'!$A$1:$I$17</definedName>
    <definedName name="_xlnm.Print_Area" localSheetId="18">'Lot 19 DQE'!$A$1:$J$15</definedName>
    <definedName name="_xlnm.Print_Area" localSheetId="19">'Lot 20 DQE'!$A$1:$J$13</definedName>
    <definedName name="_xlnm.Print_Area" localSheetId="20">'Lot 21 DQE'!$A$1:$J$14</definedName>
    <definedName name="_xlnm.Print_Area" localSheetId="21">'Lot 22 DQE'!$A$1:$K$11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55" l="1"/>
  <c r="G9" i="55"/>
  <c r="G8" i="55"/>
  <c r="G7" i="55"/>
  <c r="I10" i="54"/>
  <c r="I9" i="54"/>
  <c r="I7" i="54"/>
  <c r="G9" i="54"/>
  <c r="G8" i="54"/>
  <c r="G7" i="54"/>
  <c r="I10" i="53"/>
  <c r="I9" i="53"/>
  <c r="I8" i="53"/>
  <c r="G8" i="53"/>
  <c r="G9" i="53"/>
  <c r="G7" i="53"/>
  <c r="I10" i="52"/>
  <c r="I9" i="52"/>
  <c r="I7" i="52"/>
  <c r="G8" i="52"/>
  <c r="G9" i="52"/>
  <c r="G7" i="52"/>
  <c r="I10" i="51"/>
  <c r="I9" i="51"/>
  <c r="I8" i="51"/>
  <c r="I7" i="51"/>
  <c r="G9" i="51"/>
  <c r="G8" i="51"/>
  <c r="G7" i="51"/>
  <c r="I10" i="50"/>
  <c r="I9" i="50"/>
  <c r="I8" i="50"/>
  <c r="I7" i="50"/>
  <c r="G10" i="50"/>
  <c r="G9" i="50"/>
  <c r="G8" i="50"/>
  <c r="G7" i="50"/>
  <c r="I6" i="48"/>
  <c r="G7" i="48"/>
  <c r="I7" i="48" s="1"/>
  <c r="G8" i="48"/>
  <c r="I8" i="48" s="1"/>
  <c r="G6" i="48"/>
  <c r="I7" i="18"/>
  <c r="I10" i="18"/>
  <c r="G7" i="18"/>
  <c r="G8" i="18"/>
  <c r="I8" i="18" s="1"/>
  <c r="G9" i="18"/>
  <c r="I9" i="18" s="1"/>
  <c r="G10" i="18"/>
  <c r="G11" i="18"/>
  <c r="I11" i="18" s="1"/>
  <c r="G12" i="18"/>
  <c r="I12" i="18" s="1"/>
  <c r="G6" i="18"/>
  <c r="I6" i="18" s="1"/>
  <c r="I13" i="18" s="1"/>
  <c r="I8" i="42"/>
  <c r="I7" i="42"/>
  <c r="I6" i="42"/>
  <c r="G7" i="42"/>
  <c r="G6" i="42"/>
  <c r="I8" i="40"/>
  <c r="I7" i="40"/>
  <c r="I6" i="40"/>
  <c r="G7" i="40"/>
  <c r="G6" i="40"/>
  <c r="G10" i="1"/>
  <c r="I10" i="1" s="1"/>
  <c r="G9" i="1"/>
  <c r="I9" i="1" s="1"/>
  <c r="G8" i="1"/>
  <c r="I8" i="1" s="1"/>
  <c r="G7" i="1"/>
  <c r="I7" i="1" s="1"/>
  <c r="I7" i="19"/>
  <c r="I8" i="19"/>
  <c r="I9" i="19"/>
  <c r="I10" i="19"/>
  <c r="I11" i="19"/>
  <c r="I12" i="19"/>
  <c r="I13" i="19"/>
  <c r="I14" i="19"/>
  <c r="G7" i="19"/>
  <c r="G8" i="19"/>
  <c r="G9" i="19"/>
  <c r="G10" i="19"/>
  <c r="G11" i="19"/>
  <c r="G12" i="19"/>
  <c r="G13" i="19"/>
  <c r="G14" i="19"/>
  <c r="G6" i="19"/>
  <c r="I6" i="19" s="1"/>
  <c r="I15" i="19" s="1"/>
  <c r="I9" i="38"/>
  <c r="G8" i="38"/>
  <c r="I8" i="38" s="1"/>
  <c r="G9" i="38"/>
  <c r="G7" i="38"/>
  <c r="I8" i="36"/>
  <c r="I9" i="36"/>
  <c r="I10" i="36"/>
  <c r="I11" i="36"/>
  <c r="I12" i="36"/>
  <c r="I13" i="36"/>
  <c r="G8" i="36"/>
  <c r="G9" i="36"/>
  <c r="G10" i="36"/>
  <c r="G11" i="36"/>
  <c r="G12" i="36"/>
  <c r="G13" i="36"/>
  <c r="G7" i="36"/>
  <c r="G7" i="34"/>
  <c r="G8" i="34"/>
  <c r="G9" i="34"/>
  <c r="G10" i="34"/>
  <c r="G6" i="34"/>
  <c r="G10" i="32"/>
  <c r="G9" i="32"/>
  <c r="G8" i="32"/>
  <c r="G7" i="32"/>
  <c r="G6" i="32"/>
  <c r="G8" i="5"/>
  <c r="G7" i="5"/>
  <c r="G6" i="5"/>
  <c r="G11" i="47"/>
  <c r="G10" i="47"/>
  <c r="G9" i="47"/>
  <c r="G8" i="47"/>
  <c r="G9" i="46"/>
  <c r="G8" i="46"/>
  <c r="G7" i="46"/>
  <c r="I11" i="1" l="1"/>
  <c r="H8" i="47"/>
  <c r="I11" i="47"/>
  <c r="I7" i="57" l="1"/>
  <c r="I8" i="57" s="1"/>
  <c r="I8" i="55"/>
  <c r="I7" i="55"/>
  <c r="I10" i="55" l="1"/>
  <c r="I8" i="54"/>
  <c r="I7" i="53"/>
  <c r="I8" i="52"/>
  <c r="I9" i="48" l="1"/>
  <c r="I7" i="21"/>
  <c r="I8" i="21"/>
  <c r="I6" i="21"/>
  <c r="I7" i="38"/>
  <c r="I10" i="38" s="1"/>
  <c r="I14" i="36"/>
  <c r="I7" i="36"/>
  <c r="I10" i="34"/>
  <c r="I9" i="34"/>
  <c r="I8" i="34"/>
  <c r="I7" i="34"/>
  <c r="I6" i="34"/>
  <c r="I11" i="34" l="1"/>
  <c r="I9" i="21"/>
  <c r="I10" i="32"/>
  <c r="I9" i="32"/>
  <c r="I8" i="32"/>
  <c r="I7" i="32"/>
  <c r="I6" i="32"/>
  <c r="I11" i="32" l="1"/>
  <c r="I8" i="5"/>
  <c r="I7" i="5"/>
  <c r="I6" i="5"/>
  <c r="I9" i="5" l="1"/>
  <c r="I9" i="47"/>
  <c r="I8" i="47"/>
  <c r="I9" i="46"/>
  <c r="H9" i="46"/>
  <c r="I8" i="46"/>
  <c r="H8" i="46"/>
  <c r="H7" i="46"/>
  <c r="I7" i="46" s="1"/>
  <c r="I10" i="46" s="1"/>
  <c r="I12" i="47" l="1"/>
  <c r="G11" i="44" l="1"/>
  <c r="I11" i="44" s="1"/>
  <c r="G7" i="57" l="1"/>
  <c r="I11" i="50" l="1"/>
  <c r="G8" i="44" l="1"/>
  <c r="I8" i="44" s="1"/>
  <c r="G9" i="44"/>
  <c r="I9" i="44" s="1"/>
  <c r="G15" i="44" l="1"/>
  <c r="I15" i="44" s="1"/>
  <c r="I16" i="44" s="1"/>
  <c r="G14" i="44"/>
  <c r="I14" i="44" s="1"/>
  <c r="G13" i="44"/>
  <c r="I13" i="44" s="1"/>
  <c r="G12" i="44"/>
  <c r="I12" i="44" s="1"/>
  <c r="G10" i="44"/>
  <c r="I10" i="44" s="1"/>
  <c r="G8" i="21" l="1"/>
  <c r="G7" i="21"/>
  <c r="G6" i="21"/>
</calcChain>
</file>

<file path=xl/sharedStrings.xml><?xml version="1.0" encoding="utf-8"?>
<sst xmlns="http://schemas.openxmlformats.org/spreadsheetml/2006/main" count="515" uniqueCount="104">
  <si>
    <t>Libellé produit</t>
  </si>
  <si>
    <t>Emballé individuellement : oui / non</t>
  </si>
  <si>
    <t>Tranché : 
oui / non</t>
  </si>
  <si>
    <t>Poids
(en grammes)</t>
  </si>
  <si>
    <t>oui</t>
  </si>
  <si>
    <t>non</t>
  </si>
  <si>
    <t>Pain long - 400 g - entier et emballé</t>
  </si>
  <si>
    <t>Pains individuel de 50 g</t>
  </si>
  <si>
    <t>Prix unitaire en € HT</t>
  </si>
  <si>
    <t>Prix unitaire en € TTC</t>
  </si>
  <si>
    <t xml:space="preserve">Pain 400gr </t>
  </si>
  <si>
    <t>Boule de campagne 400gr – tranché et emballé</t>
  </si>
  <si>
    <t>Baguette moulée 250gr</t>
  </si>
  <si>
    <t>Pain complet 250 gr – tranché et emballé</t>
  </si>
  <si>
    <t>Baguette 250 gr « contrôlé en sel »</t>
  </si>
  <si>
    <t>Boule de 400 grammes - tranchée et emballée</t>
  </si>
  <si>
    <t xml:space="preserve">Poids
(en grammes) </t>
  </si>
  <si>
    <t xml:space="preserve">Prix unitaire € TTC </t>
  </si>
  <si>
    <t>Poids
(en grammes) 
 ou unité</t>
  </si>
  <si>
    <t>Pain individuel de 50 grammes</t>
  </si>
  <si>
    <t>Baguette 250g</t>
  </si>
  <si>
    <t>Croissant beurre (75g)</t>
  </si>
  <si>
    <t>Pain de trois livres long (1kg) – tranché et emballé par demi pain</t>
  </si>
  <si>
    <t>TARIFS ET MONTANTS (CONVENTIONNEL)</t>
  </si>
  <si>
    <t xml:space="preserve">Lot n°2 : Fourniture de pains de qualité supérieure pour cafétéria et sandwicherie du CHU DE RENNES </t>
  </si>
  <si>
    <t>400 g</t>
  </si>
  <si>
    <t>55 g</t>
  </si>
  <si>
    <t>50 g</t>
  </si>
  <si>
    <t>50 g à 70 g</t>
  </si>
  <si>
    <t>Baguette moulée 230g</t>
  </si>
  <si>
    <t>Lot n°1 :  Fourniture de pains frais et viennoiseries (hors cafétéria et sandwicherie) du CHU DE RENNES</t>
  </si>
  <si>
    <t>Lot n°12 : Fourniture de pains frais et viennoiseries du CENTRE HOSPITALIER DE LA ROCHE AUX FEES, site de Janzé</t>
  </si>
  <si>
    <t>Lot n°13 : Fourniture de pains frais et viennoiseries du CENTRE HOSPITALIER DE LA ROCHE AUX FEES, site du Theil</t>
  </si>
  <si>
    <t>Boule de pain (400g) - tranché et emballé</t>
  </si>
  <si>
    <t>Lot n°4 :  Fourniture de pains Frais et viennoiseries du CENTRE HOSPITALIER DE BROCELIANDE</t>
  </si>
  <si>
    <t>Lot n°6 : Fourniture de pains frais et viennoiseries du CENTRE HOSPITALIER DES MARCHES DE BRETAGNE, site de Saint Brice en Cogles</t>
  </si>
  <si>
    <t xml:space="preserve">Lot n°7 : Fourniture de pains frais et viennoiseries du CENTRE HOSPITALIER DES MARCHES DE BRETAGNE, site de Tremblay  </t>
  </si>
  <si>
    <t>Lot n°8 : Fourniture de pains frais et viennoiseries du CENTRE HOSPITALIER DES MARCHES DE BRETAGNE, site de Saint Georges de Reintembault</t>
  </si>
  <si>
    <t>Tranché :
oui / non</t>
  </si>
  <si>
    <t>Baguette tradition de 200 grammes</t>
  </si>
  <si>
    <t>Levure de boulanger fraîche de 500 grammes</t>
  </si>
  <si>
    <t>Baguette rustique 250 g BIO</t>
  </si>
  <si>
    <t>Petit pain rustique en 40 g BIO</t>
  </si>
  <si>
    <t>Pain rustique tranché 400 g BIO</t>
  </si>
  <si>
    <t>Lot n°11 :  Fourniture de pains frais et viennoiseries du CENTRE HOSPITALIER DE VITRE</t>
  </si>
  <si>
    <t>Lot n°14 :  Fourniture de pains frais et viennoiseries du CENTRE HOSPITALIER INTERCOMMUNAL REDON-CARENTOIR, site de Redon</t>
  </si>
  <si>
    <t>Lot n°15 :  Fourniture de pains frais et viennoiseries du CENTRE HOSPITALIER INTERCOMMUNAL REDON-CARENTOIR, site de Carentoir</t>
  </si>
  <si>
    <t>Pain de 400 grammes – sans sel - court, tranché, ensaché, forme allongée</t>
  </si>
  <si>
    <t>Lot n°16 :  Fourniture de pains frais et viennoiseries (hors cafétéria et sandwicherie) du CENTRE HOSPITALIER GUILLAUME REGNIER - 
Site principal à Rennes</t>
  </si>
  <si>
    <t xml:space="preserve">Lot n°17 :  Fourniture de pains frais et viennoiseries (hors cafétéria et sandwicherie) du CENTRE HOSPITALIER GUILLAUME REGNIER - Résidence du prévôt à Chateaugiron </t>
  </si>
  <si>
    <t xml:space="preserve">Lot n°18 :  Fourniture de pains frais et viennoiseries (hors cafétéria et sandwicherie) du CENTRE HOSPITALIER GUILLAUME REGNIER - Résidence René Cassin à Bruz </t>
  </si>
  <si>
    <t>Lot n°19 :  Fourniture de pains frais et viennoiseries (hors cafétéria et sandwicherie) du CENTRE HOSPITALIER GUILLAUME REGNIER - Centre du Placis vert à Thorigné Fouillard</t>
  </si>
  <si>
    <t>Lot n°20 :  Fourniture de pains frais et viennoiseries (hors cafétéria et sandwicherie) du CENTRE HOSPITALIER GUILLAUME REGNIER - Maison d'accueil spécialisée à Betton</t>
  </si>
  <si>
    <t>Lot n°21 :  Fourniture de pains frais et viennoiseries (hors cafétéria et sandwicherie) du CENTRE HOSPITALIER GUILLAUME REGNIER - Unité d’hospitalisation spécialement aménagée à Rennes</t>
  </si>
  <si>
    <t>Lot n°22 :  Fourniture de pains frais et viennoiseries (hors cafétéria et sandwicherie) du CENTRE HOSPITALIER GUILLAUME REGNIER - Unité d’hospitalisation de courte durée à Rennes</t>
  </si>
  <si>
    <t>DETAIL QUANTITATIF ESTIMATIF (DQE)</t>
  </si>
  <si>
    <r>
      <t xml:space="preserve">Quantité ANNUELLE 
</t>
    </r>
    <r>
      <rPr>
        <b/>
        <sz val="12"/>
        <rFont val="Calibri"/>
        <family val="2"/>
        <scheme val="minor"/>
      </rPr>
      <t>(en nombre d'unités)</t>
    </r>
  </si>
  <si>
    <t>Prix TOTAL annuel en €TTC</t>
  </si>
  <si>
    <t>TOTAL DQE</t>
  </si>
  <si>
    <t>Quantité ANNUELLE
(en nombre d'unités)</t>
  </si>
  <si>
    <t>Pains court - 400 g - tranché et emballé</t>
  </si>
  <si>
    <r>
      <t>Croissant pur beurre (x 1) de 55g</t>
    </r>
    <r>
      <rPr>
        <b/>
        <sz val="12"/>
        <color rgb="FFFF0000"/>
        <rFont val="Calibri"/>
        <family val="2"/>
        <scheme val="minor"/>
      </rPr>
      <t/>
    </r>
  </si>
  <si>
    <t xml:space="preserve">Croissants pur beurre 55 gr </t>
  </si>
  <si>
    <t>Pain BIO de 400 grammes – contrôlé en sel court, tranché, ensaché, forme allongée</t>
  </si>
  <si>
    <t xml:space="preserve">Pain de 400 g  – tranché et emballé </t>
  </si>
  <si>
    <t>Pain de 200 g -  sans sel – tranché, emballé</t>
  </si>
  <si>
    <t>Pain de 400 g -  sans sel – tranché, emballé</t>
  </si>
  <si>
    <t>Lot n°5 : Fourniture de pains frais et viennoiseries du CENTRE HOSPITALIER DES MARCHES DE BRETAGNE, site d’Antrain</t>
  </si>
  <si>
    <t xml:space="preserve">Lot n° 10 RESERVE AUX ENTREPRISES EN INSERTION :  Fourniture de pains frais de qualité supérieure du CENTRE HOSPITALIER DE FOUGERES </t>
  </si>
  <si>
    <t>Pain complet de 400 g  – tranché et emballé</t>
  </si>
  <si>
    <t xml:space="preserve">Croissant, pur beurre de 55 gr  </t>
  </si>
  <si>
    <t xml:space="preserve">Pain au chocolat, pur beurre de 55 gr  </t>
  </si>
  <si>
    <t xml:space="preserve">Pain au chocolat, pur beurre de 55 gr </t>
  </si>
  <si>
    <t xml:space="preserve">Croissant pur beurre de 55 gr </t>
  </si>
  <si>
    <t xml:space="preserve">Croissant, pur beurre de 55 gr   </t>
  </si>
  <si>
    <t>Pain de 500 g  – tranché et emballé</t>
  </si>
  <si>
    <t xml:space="preserve">Pain de 400 g  - sans sel – tranché, emballé </t>
  </si>
  <si>
    <t xml:space="preserve">Pain de mie 8x8 – tranché, ensaché - 280 grammes </t>
  </si>
  <si>
    <t xml:space="preserve">Croissant au beurre de 50 grammes </t>
  </si>
  <si>
    <t xml:space="preserve">Briochette de 50 grammes </t>
  </si>
  <si>
    <t xml:space="preserve">Pain à la farine complète, tranché, ensaché, 350 grammes </t>
  </si>
  <si>
    <t>Pain de mie 350 gr  - tranché et emballé</t>
  </si>
  <si>
    <t xml:space="preserve">Pain de 400gr, 60 cm de long </t>
  </si>
  <si>
    <t>Pain baguette de 250 gr,  70 cm de long – « contrôlé en sel »</t>
  </si>
  <si>
    <t>Pain déjeunette de 80gr,  20 cm de long - « contrôlé en sel »</t>
  </si>
  <si>
    <t xml:space="preserve">Pain de 400gr,  60 cm de long </t>
  </si>
  <si>
    <t>Pain « tradition » 130gr LABEL ROUGE ou équivalent</t>
  </si>
  <si>
    <t>Pain spécial 130gr - 4 variétés demandées - LABEL ROUGE ou équivalent</t>
  </si>
  <si>
    <t>Pain Burger 80gr 12cm de Ø.</t>
  </si>
  <si>
    <t>Lot n°3 : Fourniture de pains de qualité supérieure pour la restauration du personnel du CENTRE HOSPITALIER UNIVERSITAIRE (CHU) DE RENNES ET DU CENTRE HOSPITALIER GUILLAUME REGNIER; MARCHE RESERVE AUX ENTREPRISES EN INSERTION</t>
  </si>
  <si>
    <t>Lot n°9 :  Fourniture de pains frais et viennoiseries du CENTRE HOSPITALIER DE FOUGERES</t>
  </si>
  <si>
    <t>Pain de 400 grammes – court, tranché, ensaché, forme allongée - environ 30 tranches</t>
  </si>
  <si>
    <t>Pain de 400 grammes – sans sel - court, tranché, ensaché, forme allongée - environ 30 tranches</t>
  </si>
  <si>
    <t>Mini-viennoiseries (x 2) de 25g chacune</t>
  </si>
  <si>
    <t>Petit pain rustique de 50gr – « contrôlé  en sel »</t>
  </si>
  <si>
    <t>Petit pain blanc emballé individuellement (sans farine sur le dessus) de 50gr</t>
  </si>
  <si>
    <t>Petit pain blanc emballé individuellement (sans farine sur le dessus) de 50gr - sans sel</t>
  </si>
  <si>
    <t xml:space="preserve">Pain de mie emballé individuellement (1 ou 2 tranches) de 40gr </t>
  </si>
  <si>
    <t>Petit pain rustique BIO de 50gr – « contrôlé  en sel »</t>
  </si>
  <si>
    <t>Petit pain rustique BIO 50gr, contrôlé en sel, frais PRECUIT</t>
  </si>
  <si>
    <t>Croissant pur beurre BIO de 65gr</t>
  </si>
  <si>
    <t>Petit pain rustique PRECUIT de 50gr – « contrôlé  en sel »</t>
  </si>
  <si>
    <t>Briochette individuelle de 50 à 70 g *</t>
  </si>
  <si>
    <t>* Pour les briochettes individuelles : 864/an commandés deux fois par an : 
- le 25/12 : 432 
- le 01/01 : 432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</si>
</sst>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_-* #,##0.0000\ [$€-40C]_-;\-* #,##0.0000\ [$€-40C]_-;_-* &quot;-&quot;??\ [$€-40C]_-;_-@_-"/>
    <numFmt numFmtId="167" formatCode="_-* #,##0.00000\ _€_-;\-* #,##0.00000\ _€_-;_-* &quot;-&quot;??\ _€_-;_-@_-"/>
    <numFmt numFmtId="168" formatCode="_-* #,##0.00\ [$€-40C]_-;\-* #,##0.00\ [$€-40C]_-;_-* &quot;-&quot;??\ [$€-40C]_-;_-@_-"/>
    <numFmt numFmtId="169" formatCode="_-* #,##0.00000\ [$€-40C]_-;\-* #,##0.00000\ [$€-40C]_-;_-* &quot;-&quot;??????\ [$€-40C]_-;_-@_-"/>
    <numFmt numFmtId="170" formatCode="_-* #,##0.00000\ [$€-40C]_-;\-* #,##0.00000\ [$€-40C]_-;_-* &quot;-&quot;??\ [$€-40C]_-;_-@_-"/>
    <numFmt numFmtId="171" formatCode="[$-40C]General"/>
    <numFmt numFmtId="172" formatCode="&quot; &quot;#,##0.00&quot; &quot;[$€-40C]&quot; &quot;;&quot;-&quot;#,##0.00&quot; &quot;[$€-40C]&quot; &quot;;&quot; -&quot;#&quot; &quot;[$€-40C]&quot; &quot;;&quot; &quot;@&quot; &quot;"/>
    <numFmt numFmtId="173" formatCode="&quot; &quot;#,##0.0000&quot; &quot;[$€-40C]&quot; &quot;;&quot;-&quot;#,##0.0000&quot; &quot;[$€-40C]&quot; &quot;;&quot; -&quot;#&quot; &quot;[$€-40C]&quot; &quot;;&quot; &quot;@&quot; &quot;"/>
    <numFmt numFmtId="174" formatCode="&quot; &quot;#,##0.00&quot;    &quot;;&quot;-&quot;#,##0.00&quot;    &quot;;&quot; -&quot;#&quot;    &quot;;&quot; &quot;@&quot; &quot;"/>
    <numFmt numFmtId="175" formatCode="&quot; &quot;#,##0.00&quot; &quot;;&quot;-&quot;#,##0.00&quot; &quot;;&quot; -&quot;00&quot; &quot;;&quot; &quot;@&quot; &quot;"/>
    <numFmt numFmtId="176" formatCode="&quot; &quot;#,##0.00&quot; € &quot;;&quot;-&quot;#,##0.00&quot; € &quot;;&quot; -&quot;#&quot; € &quot;;&quot; &quot;@&quot; &quot;"/>
    <numFmt numFmtId="177" formatCode="#,##0.00&quot; &quot;[$€-40C];[Red]&quot;-&quot;#,##0.00&quot; &quot;[$€-40C]"/>
    <numFmt numFmtId="178" formatCode="&quot; &quot;#,##0&quot;    &quot;;&quot;-&quot;#,##0&quot;    &quot;;&quot; -&quot;#&quot;    &quot;;&quot; &quot;@&quot; &quot;"/>
    <numFmt numFmtId="179" formatCode="&quot; &quot;#,##0&quot; &quot;;&quot;-&quot;#,##0&quot; &quot;;&quot; -&quot;00&quot; &quot;;&quot; &quot;@&quot; &quot;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sz val="10"/>
      <name val="Arial Narrow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Arial"/>
      <family val="2"/>
    </font>
    <font>
      <b/>
      <sz val="14"/>
      <name val="Calibri"/>
      <family val="2"/>
      <scheme val="minor"/>
    </font>
    <font>
      <sz val="11"/>
      <color rgb="FF000000"/>
      <name val="Arial"/>
      <family val="2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sz val="10"/>
      <color rgb="FF000000"/>
      <name val="Arial"/>
      <family val="2"/>
    </font>
    <font>
      <b/>
      <i/>
      <u/>
      <sz val="11"/>
      <color rgb="FF000000"/>
      <name val="Arial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Arial Narrow"/>
      <family val="2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DD7EE"/>
        <bgColor rgb="FFBDD7EE"/>
      </patternFill>
    </fill>
    <fill>
      <patternFill patternType="solid">
        <fgColor rgb="FF92D050"/>
        <bgColor rgb="FF92D050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0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4" fillId="0" borderId="0"/>
    <xf numFmtId="44" fontId="1" fillId="0" borderId="0" applyFont="0" applyFill="0" applyBorder="0" applyAlignment="0" applyProtection="0"/>
    <xf numFmtId="0" fontId="19" fillId="0" borderId="0"/>
    <xf numFmtId="175" fontId="19" fillId="0" borderId="0" applyFont="0" applyFill="0" applyBorder="0" applyAlignment="0" applyProtection="0"/>
    <xf numFmtId="174" fontId="20" fillId="0" borderId="0" applyBorder="0" applyProtection="0"/>
    <xf numFmtId="171" fontId="20" fillId="0" borderId="0" applyBorder="0" applyProtection="0"/>
    <xf numFmtId="0" fontId="21" fillId="0" borderId="0" applyNumberFormat="0" applyBorder="0" applyProtection="0">
      <alignment horizontal="center"/>
    </xf>
    <xf numFmtId="0" fontId="21" fillId="0" borderId="0" applyNumberFormat="0" applyBorder="0" applyProtection="0">
      <alignment horizontal="center" textRotation="90"/>
    </xf>
    <xf numFmtId="176" fontId="20" fillId="0" borderId="0" applyBorder="0" applyProtection="0"/>
    <xf numFmtId="171" fontId="22" fillId="0" borderId="0" applyBorder="0" applyProtection="0"/>
    <xf numFmtId="171" fontId="22" fillId="0" borderId="0" applyBorder="0" applyProtection="0"/>
    <xf numFmtId="0" fontId="23" fillId="0" borderId="0" applyNumberFormat="0" applyBorder="0" applyProtection="0"/>
    <xf numFmtId="177" fontId="23" fillId="0" borderId="0" applyBorder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19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center"/>
    </xf>
    <xf numFmtId="0" fontId="8" fillId="0" borderId="0" xfId="0" applyFont="1" applyFill="1"/>
    <xf numFmtId="0" fontId="0" fillId="0" borderId="0" xfId="0" applyFont="1" applyFill="1"/>
    <xf numFmtId="0" fontId="9" fillId="0" borderId="5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9" fillId="3" borderId="9" xfId="0" applyFont="1" applyFill="1" applyBorder="1" applyAlignment="1">
      <alignment horizontal="left" vertical="center" wrapText="1"/>
    </xf>
    <xf numFmtId="0" fontId="11" fillId="0" borderId="16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9" fillId="0" borderId="17" xfId="0" applyFont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/>
    <xf numFmtId="0" fontId="9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66" fontId="12" fillId="4" borderId="6" xfId="0" applyNumberFormat="1" applyFont="1" applyFill="1" applyBorder="1" applyAlignment="1">
      <alignment vertical="center" wrapText="1"/>
    </xf>
    <xf numFmtId="166" fontId="12" fillId="4" borderId="5" xfId="0" applyNumberFormat="1" applyFont="1" applyFill="1" applyBorder="1" applyAlignment="1">
      <alignment vertical="center" wrapText="1"/>
    </xf>
    <xf numFmtId="166" fontId="12" fillId="4" borderId="13" xfId="0" applyNumberFormat="1" applyFont="1" applyFill="1" applyBorder="1" applyAlignment="1">
      <alignment vertical="center" wrapText="1"/>
    </xf>
    <xf numFmtId="0" fontId="8" fillId="4" borderId="0" xfId="0" applyFont="1" applyFill="1" applyAlignment="1">
      <alignment wrapText="1"/>
    </xf>
    <xf numFmtId="166" fontId="12" fillId="4" borderId="24" xfId="0" applyNumberFormat="1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168" fontId="12" fillId="4" borderId="6" xfId="0" applyNumberFormat="1" applyFont="1" applyFill="1" applyBorder="1" applyAlignment="1">
      <alignment vertical="center" wrapText="1"/>
    </xf>
    <xf numFmtId="168" fontId="12" fillId="4" borderId="5" xfId="0" applyNumberFormat="1" applyFont="1" applyFill="1" applyBorder="1" applyAlignment="1">
      <alignment vertical="center" wrapText="1"/>
    </xf>
    <xf numFmtId="168" fontId="12" fillId="4" borderId="5" xfId="0" applyNumberFormat="1" applyFont="1" applyFill="1" applyBorder="1" applyAlignment="1">
      <alignment horizontal="center" vertical="center" wrapText="1"/>
    </xf>
    <xf numFmtId="168" fontId="10" fillId="4" borderId="5" xfId="1" applyNumberFormat="1" applyFont="1" applyFill="1" applyBorder="1" applyAlignment="1" applyProtection="1">
      <alignment horizontal="center" vertical="center" wrapText="1"/>
      <protection locked="0"/>
    </xf>
    <xf numFmtId="168" fontId="10" fillId="4" borderId="24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3" fillId="0" borderId="0" xfId="0" applyFont="1" applyFill="1"/>
    <xf numFmtId="0" fontId="11" fillId="0" borderId="6" xfId="0" applyFont="1" applyFill="1" applyBorder="1" applyAlignment="1">
      <alignment horizontal="left" vertical="center" wrapText="1"/>
    </xf>
    <xf numFmtId="0" fontId="11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9" fillId="3" borderId="22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center" vertical="center" wrapText="1"/>
    </xf>
    <xf numFmtId="166" fontId="12" fillId="4" borderId="23" xfId="0" applyNumberFormat="1" applyFont="1" applyFill="1" applyBorder="1" applyAlignment="1">
      <alignment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0" fillId="0" borderId="0" xfId="0"/>
    <xf numFmtId="0" fontId="0" fillId="0" borderId="0" xfId="0" applyFill="1"/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9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1" fillId="0" borderId="5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Fill="1" applyAlignment="1">
      <alignment horizontal="center"/>
    </xf>
    <xf numFmtId="168" fontId="12" fillId="4" borderId="24" xfId="0" applyNumberFormat="1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left" vertical="center" wrapText="1"/>
    </xf>
    <xf numFmtId="0" fontId="17" fillId="0" borderId="9" xfId="0" applyFont="1" applyFill="1" applyBorder="1" applyAlignment="1">
      <alignment horizontal="left" vertical="center" wrapText="1"/>
    </xf>
    <xf numFmtId="0" fontId="16" fillId="0" borderId="15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left" vertical="center" wrapText="1"/>
    </xf>
    <xf numFmtId="0" fontId="17" fillId="3" borderId="4" xfId="0" applyFont="1" applyFill="1" applyBorder="1" applyAlignment="1">
      <alignment horizontal="left" vertical="center" wrapText="1"/>
    </xf>
    <xf numFmtId="0" fontId="17" fillId="3" borderId="9" xfId="0" applyFont="1" applyFill="1" applyBorder="1" applyAlignment="1">
      <alignment horizontal="left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1" fillId="0" borderId="15" xfId="0" applyFont="1" applyFill="1" applyBorder="1" applyAlignment="1">
      <alignment vertical="center" wrapText="1"/>
    </xf>
    <xf numFmtId="0" fontId="12" fillId="3" borderId="9" xfId="0" applyFont="1" applyFill="1" applyBorder="1" applyAlignment="1">
      <alignment horizontal="left" vertical="center" wrapText="1"/>
    </xf>
    <xf numFmtId="0" fontId="11" fillId="0" borderId="8" xfId="0" applyFont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0" xfId="0" applyFont="1"/>
    <xf numFmtId="0" fontId="12" fillId="0" borderId="4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7" fillId="0" borderId="20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left" vertical="center" wrapText="1"/>
    </xf>
    <xf numFmtId="0" fontId="17" fillId="0" borderId="21" xfId="0" applyFont="1" applyFill="1" applyBorder="1" applyAlignment="1">
      <alignment horizontal="center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168" fontId="11" fillId="4" borderId="6" xfId="0" applyNumberFormat="1" applyFont="1" applyFill="1" applyBorder="1" applyAlignment="1">
      <alignment horizontal="center" vertical="center" wrapText="1"/>
    </xf>
    <xf numFmtId="168" fontId="11" fillId="4" borderId="5" xfId="0" applyNumberFormat="1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169" fontId="12" fillId="4" borderId="15" xfId="0" applyNumberFormat="1" applyFont="1" applyFill="1" applyBorder="1" applyAlignment="1">
      <alignment vertical="center" wrapText="1"/>
    </xf>
    <xf numFmtId="166" fontId="12" fillId="4" borderId="7" xfId="0" applyNumberFormat="1" applyFont="1" applyFill="1" applyBorder="1" applyAlignment="1">
      <alignment vertical="center" wrapText="1"/>
    </xf>
    <xf numFmtId="0" fontId="12" fillId="0" borderId="28" xfId="0" applyFont="1" applyFill="1" applyBorder="1" applyAlignment="1">
      <alignment horizontal="center" vertical="center" wrapText="1"/>
    </xf>
    <xf numFmtId="169" fontId="12" fillId="4" borderId="8" xfId="0" applyNumberFormat="1" applyFont="1" applyFill="1" applyBorder="1" applyAlignment="1">
      <alignment vertical="center" wrapText="1"/>
    </xf>
    <xf numFmtId="166" fontId="12" fillId="4" borderId="10" xfId="0" applyNumberFormat="1" applyFont="1" applyFill="1" applyBorder="1" applyAlignment="1">
      <alignment vertical="center" wrapText="1"/>
    </xf>
    <xf numFmtId="166" fontId="12" fillId="4" borderId="8" xfId="0" applyNumberFormat="1" applyFont="1" applyFill="1" applyBorder="1" applyAlignment="1">
      <alignment vertical="center" wrapText="1"/>
    </xf>
    <xf numFmtId="166" fontId="12" fillId="4" borderId="16" xfId="0" applyNumberFormat="1" applyFont="1" applyFill="1" applyBorder="1" applyAlignment="1">
      <alignment vertical="center" wrapText="1"/>
    </xf>
    <xf numFmtId="0" fontId="16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166" fontId="12" fillId="4" borderId="4" xfId="0" applyNumberFormat="1" applyFont="1" applyFill="1" applyBorder="1" applyAlignment="1">
      <alignment vertical="center" wrapText="1"/>
    </xf>
    <xf numFmtId="166" fontId="12" fillId="4" borderId="20" xfId="0" applyNumberFormat="1" applyFont="1" applyFill="1" applyBorder="1" applyAlignment="1">
      <alignment vertical="center" wrapText="1"/>
    </xf>
    <xf numFmtId="166" fontId="12" fillId="4" borderId="9" xfId="0" applyNumberFormat="1" applyFont="1" applyFill="1" applyBorder="1" applyAlignment="1">
      <alignment vertical="center" wrapText="1"/>
    </xf>
    <xf numFmtId="168" fontId="12" fillId="4" borderId="9" xfId="0" applyNumberFormat="1" applyFont="1" applyFill="1" applyBorder="1" applyAlignment="1">
      <alignment vertical="center" wrapText="1"/>
    </xf>
    <xf numFmtId="168" fontId="12" fillId="4" borderId="17" xfId="0" applyNumberFormat="1" applyFont="1" applyFill="1" applyBorder="1" applyAlignment="1">
      <alignment vertical="center" wrapText="1"/>
    </xf>
    <xf numFmtId="0" fontId="12" fillId="0" borderId="9" xfId="0" applyFont="1" applyBorder="1" applyAlignment="1">
      <alignment horizontal="center" vertical="center" wrapText="1"/>
    </xf>
    <xf numFmtId="169" fontId="12" fillId="4" borderId="9" xfId="0" applyNumberFormat="1" applyFont="1" applyFill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70" fontId="12" fillId="4" borderId="5" xfId="0" applyNumberFormat="1" applyFont="1" applyFill="1" applyBorder="1" applyAlignment="1">
      <alignment vertical="center" wrapText="1"/>
    </xf>
    <xf numFmtId="171" fontId="24" fillId="0" borderId="0" xfId="8" applyFont="1" applyFill="1" applyBorder="1" applyAlignment="1">
      <alignment horizontal="left" vertical="center" wrapText="1"/>
    </xf>
    <xf numFmtId="171" fontId="22" fillId="0" borderId="0" xfId="8" applyFont="1" applyFill="1" applyBorder="1" applyAlignment="1">
      <alignment horizontal="left" vertical="center" wrapText="1"/>
    </xf>
    <xf numFmtId="171" fontId="22" fillId="0" borderId="0" xfId="8" applyFont="1" applyFill="1" applyBorder="1" applyAlignment="1">
      <alignment horizontal="center" vertical="center" wrapText="1"/>
    </xf>
    <xf numFmtId="171" fontId="24" fillId="0" borderId="29" xfId="8" applyFont="1" applyFill="1" applyBorder="1" applyAlignment="1">
      <alignment horizontal="center" vertical="center" wrapText="1"/>
    </xf>
    <xf numFmtId="171" fontId="24" fillId="0" borderId="29" xfId="8" applyFont="1" applyFill="1" applyBorder="1" applyAlignment="1">
      <alignment horizontal="left" vertical="center" wrapText="1"/>
    </xf>
    <xf numFmtId="171" fontId="22" fillId="0" borderId="29" xfId="8" applyFont="1" applyFill="1" applyBorder="1" applyAlignment="1">
      <alignment horizontal="left" vertical="center" wrapText="1"/>
    </xf>
    <xf numFmtId="172" fontId="25" fillId="6" borderId="29" xfId="8" applyNumberFormat="1" applyFont="1" applyFill="1" applyBorder="1" applyAlignment="1">
      <alignment vertical="center" wrapText="1"/>
    </xf>
    <xf numFmtId="171" fontId="22" fillId="0" borderId="29" xfId="8" applyFont="1" applyFill="1" applyBorder="1" applyAlignment="1">
      <alignment horizontal="center" vertical="center" wrapText="1"/>
    </xf>
    <xf numFmtId="172" fontId="25" fillId="6" borderId="29" xfId="8" applyNumberFormat="1" applyFont="1" applyFill="1" applyBorder="1" applyAlignment="1">
      <alignment horizontal="center" vertical="center" wrapText="1"/>
    </xf>
    <xf numFmtId="171" fontId="22" fillId="7" borderId="29" xfId="8" applyFont="1" applyFill="1" applyBorder="1" applyAlignment="1">
      <alignment horizontal="left" vertical="center" wrapText="1"/>
    </xf>
    <xf numFmtId="172" fontId="26" fillId="6" borderId="29" xfId="7" applyNumberFormat="1" applyFont="1" applyFill="1" applyBorder="1" applyAlignment="1" applyProtection="1">
      <alignment horizontal="center" vertical="center" wrapText="1"/>
      <protection locked="0"/>
    </xf>
    <xf numFmtId="173" fontId="25" fillId="6" borderId="30" xfId="8" applyNumberFormat="1" applyFont="1" applyFill="1" applyBorder="1" applyAlignment="1">
      <alignment vertical="center" wrapText="1"/>
    </xf>
    <xf numFmtId="171" fontId="22" fillId="7" borderId="31" xfId="8" applyFont="1" applyFill="1" applyBorder="1" applyAlignment="1">
      <alignment horizontal="left" vertical="center" wrapText="1"/>
    </xf>
    <xf numFmtId="171" fontId="22" fillId="0" borderId="31" xfId="8" applyFont="1" applyFill="1" applyBorder="1" applyAlignment="1">
      <alignment horizontal="left" vertical="center" wrapText="1"/>
    </xf>
    <xf numFmtId="0" fontId="0" fillId="0" borderId="0" xfId="0" applyFill="1" applyBorder="1"/>
    <xf numFmtId="0" fontId="9" fillId="0" borderId="0" xfId="0" applyFont="1" applyBorder="1" applyAlignment="1">
      <alignment horizontal="center" vertical="center" wrapText="1"/>
    </xf>
    <xf numFmtId="0" fontId="13" fillId="0" borderId="16" xfId="0" applyFont="1" applyFill="1" applyBorder="1" applyAlignment="1">
      <alignment vertical="center" wrapText="1"/>
    </xf>
    <xf numFmtId="166" fontId="12" fillId="4" borderId="6" xfId="0" applyNumberFormat="1" applyFont="1" applyFill="1" applyBorder="1" applyAlignment="1">
      <alignment vertical="center" wrapText="1"/>
    </xf>
    <xf numFmtId="168" fontId="12" fillId="4" borderId="6" xfId="0" applyNumberFormat="1" applyFont="1" applyFill="1" applyBorder="1" applyAlignment="1">
      <alignment vertical="center" wrapText="1"/>
    </xf>
    <xf numFmtId="168" fontId="12" fillId="4" borderId="24" xfId="0" applyNumberFormat="1" applyFont="1" applyFill="1" applyBorder="1" applyAlignment="1">
      <alignment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center"/>
    </xf>
    <xf numFmtId="0" fontId="8" fillId="0" borderId="0" xfId="0" applyFont="1" applyFill="1"/>
    <xf numFmtId="0" fontId="8" fillId="4" borderId="0" xfId="0" applyFont="1" applyFill="1" applyAlignment="1">
      <alignment wrapText="1"/>
    </xf>
    <xf numFmtId="166" fontId="12" fillId="4" borderId="24" xfId="0" applyNumberFormat="1" applyFont="1" applyFill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168" fontId="12" fillId="4" borderId="6" xfId="0" applyNumberFormat="1" applyFont="1" applyFill="1" applyBorder="1" applyAlignment="1">
      <alignment vertical="center" wrapText="1"/>
    </xf>
    <xf numFmtId="168" fontId="12" fillId="4" borderId="5" xfId="0" applyNumberFormat="1" applyFont="1" applyFill="1" applyBorder="1" applyAlignment="1">
      <alignment vertical="center" wrapText="1"/>
    </xf>
    <xf numFmtId="168" fontId="12" fillId="4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8" fontId="12" fillId="4" borderId="24" xfId="0" applyNumberFormat="1" applyFont="1" applyFill="1" applyBorder="1" applyAlignment="1">
      <alignment vertical="center" wrapText="1"/>
    </xf>
    <xf numFmtId="0" fontId="11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1" fillId="0" borderId="16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166" fontId="12" fillId="4" borderId="11" xfId="0" applyNumberFormat="1" applyFont="1" applyFill="1" applyBorder="1" applyAlignment="1">
      <alignment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0" fillId="0" borderId="0" xfId="0"/>
    <xf numFmtId="0" fontId="0" fillId="0" borderId="0" xfId="0" applyFill="1"/>
    <xf numFmtId="0" fontId="7" fillId="0" borderId="0" xfId="0" applyFont="1" applyAlignment="1">
      <alignment horizontal="left" vertical="center"/>
    </xf>
    <xf numFmtId="0" fontId="8" fillId="0" borderId="0" xfId="0" applyFont="1" applyFill="1"/>
    <xf numFmtId="0" fontId="9" fillId="0" borderId="5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66" fontId="12" fillId="4" borderId="6" xfId="0" applyNumberFormat="1" applyFont="1" applyFill="1" applyBorder="1" applyAlignment="1">
      <alignment vertical="center" wrapText="1"/>
    </xf>
    <xf numFmtId="166" fontId="12" fillId="4" borderId="5" xfId="0" applyNumberFormat="1" applyFont="1" applyFill="1" applyBorder="1" applyAlignment="1">
      <alignment vertical="center" wrapText="1"/>
    </xf>
    <xf numFmtId="0" fontId="8" fillId="4" borderId="0" xfId="0" applyFont="1" applyFill="1" applyAlignment="1">
      <alignment wrapText="1"/>
    </xf>
    <xf numFmtId="0" fontId="11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168" fontId="12" fillId="4" borderId="6" xfId="0" applyNumberFormat="1" applyFont="1" applyFill="1" applyBorder="1" applyAlignment="1">
      <alignment vertical="center" wrapText="1"/>
    </xf>
    <xf numFmtId="168" fontId="12" fillId="4" borderId="5" xfId="0" applyNumberFormat="1" applyFont="1" applyFill="1" applyBorder="1" applyAlignment="1">
      <alignment vertical="center" wrapText="1"/>
    </xf>
    <xf numFmtId="168" fontId="12" fillId="4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1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9" fillId="3" borderId="13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17" fillId="3" borderId="9" xfId="0" applyFont="1" applyFill="1" applyBorder="1" applyAlignment="1">
      <alignment horizontal="left" vertical="center" wrapText="1"/>
    </xf>
    <xf numFmtId="0" fontId="12" fillId="0" borderId="12" xfId="0" applyFont="1" applyBorder="1" applyAlignment="1">
      <alignment horizontal="center" vertical="center" wrapText="1"/>
    </xf>
    <xf numFmtId="166" fontId="12" fillId="4" borderId="12" xfId="0" applyNumberFormat="1" applyFont="1" applyFill="1" applyBorder="1" applyAlignment="1">
      <alignment vertical="center" wrapText="1"/>
    </xf>
    <xf numFmtId="168" fontId="12" fillId="4" borderId="8" xfId="0" applyNumberFormat="1" applyFont="1" applyFill="1" applyBorder="1" applyAlignment="1">
      <alignment vertical="center" wrapText="1"/>
    </xf>
    <xf numFmtId="0" fontId="11" fillId="0" borderId="8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left" vertical="center" wrapText="1"/>
    </xf>
    <xf numFmtId="0" fontId="11" fillId="0" borderId="27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32" xfId="0" applyFont="1" applyFill="1" applyBorder="1" applyAlignment="1">
      <alignment horizontal="left" vertical="center" wrapText="1"/>
    </xf>
    <xf numFmtId="0" fontId="9" fillId="0" borderId="33" xfId="0" applyFont="1" applyFill="1" applyBorder="1" applyAlignment="1">
      <alignment horizontal="left" vertical="center" wrapText="1"/>
    </xf>
    <xf numFmtId="165" fontId="16" fillId="0" borderId="34" xfId="1" applyNumberFormat="1" applyFont="1" applyFill="1" applyBorder="1" applyAlignment="1" applyProtection="1">
      <alignment horizontal="left" vertical="center" wrapText="1"/>
      <protection locked="0"/>
    </xf>
    <xf numFmtId="166" fontId="12" fillId="0" borderId="6" xfId="0" applyNumberFormat="1" applyFont="1" applyFill="1" applyBorder="1" applyAlignment="1">
      <alignment vertical="center" wrapText="1"/>
    </xf>
    <xf numFmtId="166" fontId="12" fillId="0" borderId="5" xfId="0" applyNumberFormat="1" applyFont="1" applyFill="1" applyBorder="1" applyAlignment="1">
      <alignment vertical="center" wrapText="1"/>
    </xf>
    <xf numFmtId="165" fontId="16" fillId="0" borderId="8" xfId="1" applyNumberFormat="1" applyFont="1" applyFill="1" applyBorder="1" applyAlignment="1" applyProtection="1">
      <alignment horizontal="left" vertical="center" wrapText="1"/>
      <protection locked="0"/>
    </xf>
    <xf numFmtId="165" fontId="28" fillId="2" borderId="8" xfId="1" applyNumberFormat="1" applyFont="1" applyFill="1" applyBorder="1" applyAlignment="1" applyProtection="1">
      <alignment horizontal="left" vertical="center" wrapText="1"/>
      <protection locked="0"/>
    </xf>
    <xf numFmtId="165" fontId="13" fillId="0" borderId="1" xfId="1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0" applyNumberFormat="1" applyFont="1" applyFill="1" applyBorder="1" applyAlignment="1">
      <alignment vertical="center"/>
    </xf>
    <xf numFmtId="165" fontId="16" fillId="0" borderId="15" xfId="1" applyNumberFormat="1" applyFont="1" applyFill="1" applyBorder="1" applyAlignment="1" applyProtection="1">
      <alignment horizontal="left" vertical="center" wrapText="1"/>
      <protection locked="0"/>
    </xf>
    <xf numFmtId="165" fontId="16" fillId="0" borderId="16" xfId="1" applyNumberFormat="1" applyFont="1" applyFill="1" applyBorder="1" applyAlignment="1" applyProtection="1">
      <alignment horizontal="left" vertical="center" wrapText="1"/>
      <protection locked="0"/>
    </xf>
    <xf numFmtId="166" fontId="12" fillId="0" borderId="24" xfId="0" applyNumberFormat="1" applyFont="1" applyFill="1" applyBorder="1" applyAlignment="1">
      <alignment vertical="center" wrapText="1"/>
    </xf>
    <xf numFmtId="165" fontId="13" fillId="0" borderId="25" xfId="1" applyNumberFormat="1" applyFont="1" applyFill="1" applyBorder="1" applyAlignment="1" applyProtection="1">
      <alignment horizontal="center" vertical="center" wrapText="1"/>
      <protection locked="0"/>
    </xf>
    <xf numFmtId="166" fontId="12" fillId="0" borderId="35" xfId="0" applyNumberFormat="1" applyFont="1" applyFill="1" applyBorder="1" applyAlignment="1">
      <alignment vertical="center"/>
    </xf>
    <xf numFmtId="0" fontId="11" fillId="0" borderId="9" xfId="0" applyFont="1" applyFill="1" applyBorder="1" applyAlignment="1">
      <alignment vertical="center" wrapText="1"/>
    </xf>
    <xf numFmtId="0" fontId="12" fillId="0" borderId="9" xfId="0" applyFont="1" applyFill="1" applyBorder="1" applyAlignment="1">
      <alignment horizontal="center" vertical="center" wrapText="1"/>
    </xf>
    <xf numFmtId="165" fontId="28" fillId="2" borderId="9" xfId="1" applyNumberFormat="1" applyFont="1" applyFill="1" applyBorder="1" applyAlignment="1" applyProtection="1">
      <alignment horizontal="left" vertical="center" wrapText="1"/>
      <protection locked="0"/>
    </xf>
    <xf numFmtId="166" fontId="12" fillId="0" borderId="9" xfId="0" applyNumberFormat="1" applyFont="1" applyFill="1" applyBorder="1" applyAlignment="1">
      <alignment vertical="center" wrapText="1"/>
    </xf>
    <xf numFmtId="0" fontId="11" fillId="0" borderId="14" xfId="0" applyFont="1" applyBorder="1" applyAlignment="1">
      <alignment vertical="center" wrapText="1"/>
    </xf>
    <xf numFmtId="0" fontId="12" fillId="0" borderId="6" xfId="0" applyFont="1" applyFill="1" applyBorder="1" applyAlignment="1">
      <alignment horizontal="center" vertical="center"/>
    </xf>
    <xf numFmtId="166" fontId="12" fillId="0" borderId="22" xfId="0" applyNumberFormat="1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center" vertical="center"/>
    </xf>
    <xf numFmtId="166" fontId="12" fillId="0" borderId="13" xfId="0" applyNumberFormat="1" applyFont="1" applyFill="1" applyBorder="1" applyAlignment="1">
      <alignment vertical="center" wrapText="1"/>
    </xf>
    <xf numFmtId="0" fontId="12" fillId="0" borderId="24" xfId="0" applyFont="1" applyFill="1" applyBorder="1" applyAlignment="1">
      <alignment horizontal="center" vertical="center"/>
    </xf>
    <xf numFmtId="166" fontId="12" fillId="0" borderId="23" xfId="0" applyNumberFormat="1" applyFont="1" applyFill="1" applyBorder="1" applyAlignment="1">
      <alignment vertical="center" wrapText="1"/>
    </xf>
    <xf numFmtId="0" fontId="12" fillId="0" borderId="6" xfId="0" applyFont="1" applyFill="1" applyBorder="1" applyAlignment="1">
      <alignment vertical="center"/>
    </xf>
    <xf numFmtId="0" fontId="12" fillId="0" borderId="11" xfId="0" applyFont="1" applyFill="1" applyBorder="1" applyAlignment="1">
      <alignment vertical="center"/>
    </xf>
    <xf numFmtId="0" fontId="12" fillId="0" borderId="5" xfId="0" applyFont="1" applyFill="1" applyBorder="1" applyAlignment="1">
      <alignment vertical="center"/>
    </xf>
    <xf numFmtId="0" fontId="12" fillId="0" borderId="24" xfId="0" applyFont="1" applyFill="1" applyBorder="1" applyAlignment="1">
      <alignment vertical="center"/>
    </xf>
    <xf numFmtId="0" fontId="12" fillId="0" borderId="4" xfId="0" applyFont="1" applyFill="1" applyBorder="1" applyAlignment="1">
      <alignment vertical="center"/>
    </xf>
    <xf numFmtId="166" fontId="12" fillId="0" borderId="7" xfId="0" applyNumberFormat="1" applyFont="1" applyFill="1" applyBorder="1" applyAlignment="1">
      <alignment vertical="center" wrapText="1"/>
    </xf>
    <xf numFmtId="0" fontId="12" fillId="0" borderId="9" xfId="0" applyFont="1" applyFill="1" applyBorder="1" applyAlignment="1">
      <alignment vertical="center"/>
    </xf>
    <xf numFmtId="166" fontId="12" fillId="0" borderId="10" xfId="0" applyNumberFormat="1" applyFont="1" applyFill="1" applyBorder="1" applyAlignment="1">
      <alignment vertical="center" wrapText="1"/>
    </xf>
    <xf numFmtId="0" fontId="12" fillId="0" borderId="17" xfId="0" applyFont="1" applyFill="1" applyBorder="1" applyAlignment="1">
      <alignment vertical="center"/>
    </xf>
    <xf numFmtId="166" fontId="12" fillId="0" borderId="18" xfId="0" applyNumberFormat="1" applyFont="1" applyFill="1" applyBorder="1" applyAlignment="1">
      <alignment vertical="center" wrapText="1"/>
    </xf>
    <xf numFmtId="171" fontId="24" fillId="0" borderId="36" xfId="8" applyFont="1" applyFill="1" applyBorder="1" applyAlignment="1">
      <alignment horizontal="center" vertical="center" wrapText="1"/>
    </xf>
    <xf numFmtId="173" fontId="25" fillId="0" borderId="29" xfId="8" applyNumberFormat="1" applyFont="1" applyFill="1" applyBorder="1" applyAlignment="1">
      <alignment vertical="center" wrapText="1"/>
    </xf>
    <xf numFmtId="178" fontId="24" fillId="0" borderId="30" xfId="7" applyNumberFormat="1" applyFont="1" applyFill="1" applyBorder="1" applyAlignment="1" applyProtection="1">
      <alignment horizontal="center" vertical="center" wrapText="1"/>
      <protection locked="0"/>
    </xf>
    <xf numFmtId="173" fontId="25" fillId="0" borderId="29" xfId="8" applyNumberFormat="1" applyFont="1" applyFill="1" applyBorder="1" applyAlignment="1">
      <alignment vertical="center"/>
    </xf>
    <xf numFmtId="179" fontId="25" fillId="0" borderId="29" xfId="6" applyNumberFormat="1" applyFont="1" applyFill="1" applyBorder="1" applyAlignment="1">
      <alignment horizontal="center" vertical="center"/>
    </xf>
    <xf numFmtId="179" fontId="25" fillId="0" borderId="29" xfId="6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166" fontId="12" fillId="0" borderId="6" xfId="0" applyNumberFormat="1" applyFont="1" applyFill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1" fontId="12" fillId="0" borderId="6" xfId="0" applyNumberFormat="1" applyFont="1" applyFill="1" applyBorder="1" applyAlignment="1">
      <alignment vertical="center" wrapText="1"/>
    </xf>
    <xf numFmtId="1" fontId="12" fillId="0" borderId="24" xfId="0" applyNumberFormat="1" applyFont="1" applyFill="1" applyBorder="1" applyAlignment="1">
      <alignment vertical="center" wrapText="1"/>
    </xf>
    <xf numFmtId="165" fontId="13" fillId="0" borderId="25" xfId="1" applyNumberFormat="1" applyFont="1" applyFill="1" applyBorder="1" applyAlignment="1" applyProtection="1">
      <alignment horizontal="center" vertical="center" wrapText="1"/>
      <protection locked="0"/>
    </xf>
    <xf numFmtId="166" fontId="12" fillId="0" borderId="35" xfId="0" applyNumberFormat="1" applyFont="1" applyFill="1" applyBorder="1" applyAlignment="1">
      <alignment vertical="center"/>
    </xf>
    <xf numFmtId="166" fontId="12" fillId="0" borderId="6" xfId="0" applyNumberFormat="1" applyFont="1" applyFill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1" fontId="12" fillId="0" borderId="6" xfId="0" applyNumberFormat="1" applyFont="1" applyFill="1" applyBorder="1" applyAlignment="1">
      <alignment vertical="center" wrapText="1"/>
    </xf>
    <xf numFmtId="1" fontId="12" fillId="0" borderId="5" xfId="0" applyNumberFormat="1" applyFont="1" applyFill="1" applyBorder="1" applyAlignment="1">
      <alignment vertical="center" wrapText="1"/>
    </xf>
    <xf numFmtId="165" fontId="13" fillId="0" borderId="25" xfId="1" applyNumberFormat="1" applyFont="1" applyFill="1" applyBorder="1" applyAlignment="1" applyProtection="1">
      <alignment horizontal="center" vertical="center" wrapText="1"/>
      <protection locked="0"/>
    </xf>
    <xf numFmtId="166" fontId="12" fillId="0" borderId="35" xfId="0" applyNumberFormat="1" applyFont="1" applyFill="1" applyBorder="1" applyAlignment="1">
      <alignment vertical="center"/>
    </xf>
    <xf numFmtId="0" fontId="0" fillId="0" borderId="0" xfId="0"/>
    <xf numFmtId="166" fontId="12" fillId="0" borderId="22" xfId="0" applyNumberFormat="1" applyFont="1" applyFill="1" applyBorder="1" applyAlignment="1">
      <alignment vertical="center" wrapText="1"/>
    </xf>
    <xf numFmtId="1" fontId="12" fillId="0" borderId="6" xfId="0" applyNumberFormat="1" applyFont="1" applyFill="1" applyBorder="1" applyAlignment="1">
      <alignment vertical="center" wrapText="1"/>
    </xf>
    <xf numFmtId="1" fontId="12" fillId="0" borderId="5" xfId="0" applyNumberFormat="1" applyFont="1" applyFill="1" applyBorder="1" applyAlignment="1">
      <alignment vertical="center" wrapText="1"/>
    </xf>
    <xf numFmtId="1" fontId="12" fillId="0" borderId="24" xfId="0" applyNumberFormat="1" applyFont="1" applyFill="1" applyBorder="1" applyAlignment="1">
      <alignment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vertical="center" wrapText="1"/>
    </xf>
    <xf numFmtId="165" fontId="13" fillId="0" borderId="25" xfId="1" applyNumberFormat="1" applyFont="1" applyFill="1" applyBorder="1" applyAlignment="1" applyProtection="1">
      <alignment horizontal="center" vertical="center" wrapText="1"/>
      <protection locked="0"/>
    </xf>
    <xf numFmtId="166" fontId="12" fillId="0" borderId="35" xfId="0" applyNumberFormat="1" applyFont="1" applyFill="1" applyBorder="1" applyAlignment="1">
      <alignment vertical="center"/>
    </xf>
    <xf numFmtId="1" fontId="12" fillId="0" borderId="5" xfId="0" applyNumberFormat="1" applyFont="1" applyFill="1" applyBorder="1" applyAlignment="1">
      <alignment vertical="center"/>
    </xf>
    <xf numFmtId="3" fontId="16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12" fillId="0" borderId="5" xfId="0" applyFont="1" applyFill="1" applyBorder="1" applyAlignment="1">
      <alignment horizontal="right" vertical="center" wrapText="1"/>
    </xf>
    <xf numFmtId="165" fontId="16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6" xfId="0" applyFont="1" applyFill="1" applyBorder="1" applyAlignment="1">
      <alignment horizontal="right" vertical="center"/>
    </xf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 applyFill="1" applyBorder="1"/>
    <xf numFmtId="166" fontId="12" fillId="0" borderId="5" xfId="0" applyNumberFormat="1" applyFont="1" applyFill="1" applyBorder="1" applyAlignment="1">
      <alignment vertical="center" wrapText="1"/>
    </xf>
    <xf numFmtId="166" fontId="12" fillId="0" borderId="22" xfId="0" applyNumberFormat="1" applyFont="1" applyFill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1" fontId="12" fillId="0" borderId="6" xfId="0" applyNumberFormat="1" applyFont="1" applyFill="1" applyBorder="1" applyAlignment="1">
      <alignment vertical="center" wrapText="1"/>
    </xf>
    <xf numFmtId="1" fontId="12" fillId="0" borderId="5" xfId="0" applyNumberFormat="1" applyFont="1" applyFill="1" applyBorder="1" applyAlignment="1">
      <alignment vertical="center" wrapText="1"/>
    </xf>
    <xf numFmtId="166" fontId="12" fillId="0" borderId="2" xfId="0" applyNumberFormat="1" applyFont="1" applyFill="1" applyBorder="1" applyAlignment="1">
      <alignment vertical="center"/>
    </xf>
    <xf numFmtId="165" fontId="13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1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vertical="center" wrapText="1"/>
    </xf>
    <xf numFmtId="165" fontId="13" fillId="0" borderId="25" xfId="1" applyNumberFormat="1" applyFont="1" applyFill="1" applyBorder="1" applyAlignment="1" applyProtection="1">
      <alignment horizontal="center" vertical="center" wrapText="1"/>
      <protection locked="0"/>
    </xf>
    <xf numFmtId="3" fontId="12" fillId="0" borderId="5" xfId="0" applyNumberFormat="1" applyFont="1" applyFill="1" applyBorder="1" applyAlignment="1">
      <alignment horizontal="right" vertical="center" wrapText="1"/>
    </xf>
    <xf numFmtId="3" fontId="12" fillId="0" borderId="5" xfId="0" applyNumberFormat="1" applyFont="1" applyFill="1" applyBorder="1" applyAlignment="1">
      <alignment vertical="center"/>
    </xf>
    <xf numFmtId="0" fontId="0" fillId="0" borderId="0" xfId="0"/>
    <xf numFmtId="0" fontId="9" fillId="3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3" fillId="0" borderId="15" xfId="0" applyFont="1" applyFill="1" applyBorder="1" applyAlignment="1">
      <alignment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3" fillId="0" borderId="8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167" fontId="10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166" fontId="12" fillId="0" borderId="6" xfId="0" applyNumberFormat="1" applyFont="1" applyFill="1" applyBorder="1" applyAlignment="1">
      <alignment vertical="center" wrapText="1"/>
    </xf>
    <xf numFmtId="166" fontId="12" fillId="0" borderId="5" xfId="0" applyNumberFormat="1" applyFont="1" applyFill="1" applyBorder="1" applyAlignment="1">
      <alignment vertical="center" wrapText="1"/>
    </xf>
    <xf numFmtId="166" fontId="12" fillId="4" borderId="6" xfId="0" applyNumberFormat="1" applyFont="1" applyFill="1" applyBorder="1" applyAlignment="1">
      <alignment vertical="center" wrapText="1"/>
    </xf>
    <xf numFmtId="166" fontId="12" fillId="4" borderId="5" xfId="0" applyNumberFormat="1" applyFont="1" applyFill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1" fontId="12" fillId="0" borderId="6" xfId="0" applyNumberFormat="1" applyFont="1" applyFill="1" applyBorder="1" applyAlignment="1">
      <alignment vertical="center" wrapText="1"/>
    </xf>
    <xf numFmtId="1" fontId="12" fillId="0" borderId="5" xfId="0" applyNumberFormat="1" applyFont="1" applyFill="1" applyBorder="1" applyAlignment="1">
      <alignment vertical="center" wrapText="1"/>
    </xf>
    <xf numFmtId="168" fontId="12" fillId="4" borderId="6" xfId="0" applyNumberFormat="1" applyFont="1" applyFill="1" applyBorder="1" applyAlignment="1">
      <alignment vertical="center" wrapText="1"/>
    </xf>
    <xf numFmtId="168" fontId="12" fillId="4" borderId="5" xfId="0" applyNumberFormat="1" applyFont="1" applyFill="1" applyBorder="1" applyAlignment="1">
      <alignment vertical="center" wrapText="1"/>
    </xf>
    <xf numFmtId="166" fontId="12" fillId="0" borderId="2" xfId="0" applyNumberFormat="1" applyFont="1" applyFill="1" applyBorder="1" applyAlignment="1">
      <alignment vertical="center"/>
    </xf>
    <xf numFmtId="165" fontId="13" fillId="0" borderId="1" xfId="1" applyNumberFormat="1" applyFont="1" applyFill="1" applyBorder="1" applyAlignment="1" applyProtection="1">
      <alignment horizontal="center" vertical="center" wrapText="1"/>
      <protection locked="0"/>
    </xf>
    <xf numFmtId="168" fontId="12" fillId="4" borderId="27" xfId="0" applyNumberFormat="1" applyFont="1" applyFill="1" applyBorder="1" applyAlignment="1">
      <alignment horizontal="center" vertical="center" wrapText="1"/>
    </xf>
    <xf numFmtId="165" fontId="16" fillId="0" borderId="27" xfId="1" applyNumberFormat="1" applyFont="1" applyFill="1" applyBorder="1" applyAlignment="1" applyProtection="1">
      <alignment horizontal="center" vertical="center" wrapText="1"/>
      <protection locked="0"/>
    </xf>
    <xf numFmtId="171" fontId="22" fillId="3" borderId="31" xfId="8" applyFont="1" applyFill="1" applyBorder="1" applyAlignment="1">
      <alignment horizontal="left" vertical="center" wrapText="1"/>
    </xf>
    <xf numFmtId="171" fontId="22" fillId="3" borderId="29" xfId="8" applyFont="1" applyFill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0" fillId="0" borderId="0" xfId="0" applyFill="1" applyAlignment="1">
      <alignment wrapText="1"/>
    </xf>
    <xf numFmtId="0" fontId="7" fillId="2" borderId="0" xfId="0" applyFont="1" applyFill="1" applyBorder="1" applyAlignment="1">
      <alignment horizontal="center" vertical="center" wrapText="1"/>
    </xf>
    <xf numFmtId="0" fontId="18" fillId="5" borderId="1" xfId="2" applyFont="1" applyFill="1" applyBorder="1" applyAlignment="1">
      <alignment horizontal="center" vertical="center" wrapText="1"/>
    </xf>
    <xf numFmtId="0" fontId="18" fillId="5" borderId="3" xfId="2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center"/>
    </xf>
    <xf numFmtId="0" fontId="15" fillId="2" borderId="19" xfId="0" applyFont="1" applyFill="1" applyBorder="1" applyAlignment="1">
      <alignment horizontal="center" wrapText="1"/>
    </xf>
    <xf numFmtId="0" fontId="15" fillId="2" borderId="19" xfId="0" applyFont="1" applyFill="1" applyBorder="1" applyAlignment="1">
      <alignment horizontal="center" vertical="center" wrapText="1"/>
    </xf>
    <xf numFmtId="0" fontId="18" fillId="8" borderId="0" xfId="2" applyFont="1" applyFill="1" applyBorder="1" applyAlignment="1">
      <alignment horizontal="center" vertical="center" wrapText="1"/>
    </xf>
  </cellXfs>
  <cellStyles count="20">
    <cellStyle name="Excel Built-in Comma" xfId="7"/>
    <cellStyle name="Excel Built-in Normal" xfId="8"/>
    <cellStyle name="Heading" xfId="9"/>
    <cellStyle name="Heading1" xfId="10"/>
    <cellStyle name="Milliers" xfId="1" builtinId="3"/>
    <cellStyle name="Milliers 2" xfId="6"/>
    <cellStyle name="Monétaire 2" xfId="4"/>
    <cellStyle name="Monétaire 2 2" xfId="11"/>
    <cellStyle name="Monétaire 2 3" xfId="16"/>
    <cellStyle name="Monétaire 2 4" xfId="17"/>
    <cellStyle name="Monétaire 2 5" xfId="18"/>
    <cellStyle name="Monétaire 2 6" xfId="19"/>
    <cellStyle name="Normal" xfId="0" builtinId="0"/>
    <cellStyle name="Normal 2" xfId="2"/>
    <cellStyle name="Normal 2 2" xfId="12"/>
    <cellStyle name="Normal 3" xfId="3"/>
    <cellStyle name="Normal 3 2" xfId="13"/>
    <cellStyle name="Normal 4" xfId="5"/>
    <cellStyle name="Result" xfId="14"/>
    <cellStyle name="Result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zoomScale="70" zoomScaleNormal="70" workbookViewId="0">
      <selection activeCell="B11" sqref="B11"/>
    </sheetView>
  </sheetViews>
  <sheetFormatPr baseColWidth="10" defaultColWidth="11.42578125" defaultRowHeight="15" x14ac:dyDescent="0.25"/>
  <cols>
    <col min="1" max="1" width="27.5703125" style="43" customWidth="1"/>
    <col min="2" max="2" width="116.140625" style="43" customWidth="1"/>
    <col min="3" max="3" width="21" style="43" customWidth="1"/>
    <col min="4" max="4" width="18" style="43" customWidth="1"/>
    <col min="5" max="5" width="15.140625" style="43" bestFit="1" customWidth="1"/>
    <col min="6" max="7" width="23.140625" style="43" customWidth="1"/>
    <col min="8" max="8" width="28" style="43" bestFit="1" customWidth="1"/>
    <col min="9" max="9" width="33.42578125" style="43" customWidth="1"/>
    <col min="10" max="16384" width="11.42578125" style="43"/>
  </cols>
  <sheetData>
    <row r="1" spans="1:9" ht="21" x14ac:dyDescent="0.25">
      <c r="B1" s="24" t="s">
        <v>55</v>
      </c>
      <c r="C1" s="44"/>
      <c r="D1" s="44"/>
      <c r="E1" s="44"/>
      <c r="F1" s="4"/>
      <c r="G1" s="4"/>
    </row>
    <row r="2" spans="1:9" ht="18" x14ac:dyDescent="0.25">
      <c r="B2" s="47"/>
      <c r="C2" s="44"/>
      <c r="D2" s="44"/>
      <c r="E2" s="44"/>
      <c r="F2" s="156"/>
      <c r="G2" s="156"/>
    </row>
    <row r="3" spans="1:9" x14ac:dyDescent="0.25">
      <c r="F3" s="51"/>
      <c r="G3" s="51"/>
    </row>
    <row r="4" spans="1:9" ht="53.25" customHeight="1" x14ac:dyDescent="0.25">
      <c r="B4" s="311" t="s">
        <v>30</v>
      </c>
      <c r="C4" s="311"/>
      <c r="D4" s="311"/>
      <c r="E4" s="311"/>
      <c r="F4" s="311"/>
      <c r="G4" s="311"/>
    </row>
    <row r="5" spans="1:9" ht="53.25" customHeight="1" thickBot="1" x14ac:dyDescent="0.3"/>
    <row r="6" spans="1:9" ht="53.25" customHeight="1" thickBot="1" x14ac:dyDescent="0.3">
      <c r="A6" s="155"/>
      <c r="B6" s="67"/>
      <c r="C6" s="67"/>
      <c r="D6" s="67"/>
      <c r="E6" s="67"/>
      <c r="F6" s="312" t="s">
        <v>23</v>
      </c>
      <c r="G6" s="313"/>
    </row>
    <row r="7" spans="1:9" ht="58.5" customHeight="1" thickBot="1" x14ac:dyDescent="0.3">
      <c r="A7" s="155"/>
      <c r="B7" s="33" t="s">
        <v>0</v>
      </c>
      <c r="C7" s="34" t="s">
        <v>1</v>
      </c>
      <c r="D7" s="34" t="s">
        <v>2</v>
      </c>
      <c r="E7" s="34" t="s">
        <v>3</v>
      </c>
      <c r="F7" s="33" t="s">
        <v>8</v>
      </c>
      <c r="G7" s="33" t="s">
        <v>9</v>
      </c>
      <c r="H7" s="164" t="s">
        <v>56</v>
      </c>
      <c r="I7" s="164" t="s">
        <v>57</v>
      </c>
    </row>
    <row r="8" spans="1:9" ht="41.25" customHeight="1" thickBot="1" x14ac:dyDescent="0.3">
      <c r="A8" s="155"/>
      <c r="B8" s="75" t="s">
        <v>83</v>
      </c>
      <c r="C8" s="151" t="s">
        <v>5</v>
      </c>
      <c r="D8" s="151" t="s">
        <v>5</v>
      </c>
      <c r="E8" s="41">
        <v>250</v>
      </c>
      <c r="F8" s="79"/>
      <c r="G8" s="17">
        <f>+F8*1.055</f>
        <v>0</v>
      </c>
      <c r="H8" s="194">
        <v>27717</v>
      </c>
      <c r="I8" s="195">
        <f>+H8*G8</f>
        <v>0</v>
      </c>
    </row>
    <row r="9" spans="1:9" ht="41.25" customHeight="1" thickBot="1" x14ac:dyDescent="0.3">
      <c r="A9" s="155"/>
      <c r="B9" s="76" t="s">
        <v>84</v>
      </c>
      <c r="C9" s="176" t="s">
        <v>5</v>
      </c>
      <c r="D9" s="176" t="s">
        <v>5</v>
      </c>
      <c r="E9" s="42">
        <v>80</v>
      </c>
      <c r="F9" s="80"/>
      <c r="G9" s="18">
        <f>+F9*1.055</f>
        <v>0</v>
      </c>
      <c r="H9" s="194">
        <v>320597</v>
      </c>
      <c r="I9" s="195">
        <f>+H9*G9</f>
        <v>0</v>
      </c>
    </row>
    <row r="10" spans="1:9" ht="34.5" customHeight="1" thickBot="1" x14ac:dyDescent="0.3">
      <c r="A10" s="155"/>
      <c r="B10" s="186" t="s">
        <v>94</v>
      </c>
      <c r="C10" s="176" t="s">
        <v>5</v>
      </c>
      <c r="D10" s="176" t="s">
        <v>5</v>
      </c>
      <c r="E10" s="78">
        <v>50</v>
      </c>
      <c r="F10" s="26"/>
      <c r="G10" s="18">
        <f>+F10*1.055</f>
        <v>0</v>
      </c>
      <c r="H10" s="197">
        <v>620164</v>
      </c>
      <c r="I10" s="195">
        <f>+H10*G10</f>
        <v>0</v>
      </c>
    </row>
    <row r="11" spans="1:9" s="155" customFormat="1" ht="34.5" customHeight="1" thickBot="1" x14ac:dyDescent="0.3">
      <c r="B11" s="186" t="s">
        <v>101</v>
      </c>
      <c r="C11" s="176" t="s">
        <v>5</v>
      </c>
      <c r="D11" s="176" t="s">
        <v>5</v>
      </c>
      <c r="E11" s="78">
        <v>50</v>
      </c>
      <c r="F11" s="167"/>
      <c r="G11" s="162">
        <f>+F11*1.055</f>
        <v>0</v>
      </c>
      <c r="H11" s="198">
        <v>5000</v>
      </c>
      <c r="I11" s="195">
        <f>+H11*G11</f>
        <v>0</v>
      </c>
    </row>
    <row r="12" spans="1:9" ht="34.5" customHeight="1" thickBot="1" x14ac:dyDescent="0.3">
      <c r="A12" s="155"/>
      <c r="B12" s="186" t="s">
        <v>85</v>
      </c>
      <c r="C12" s="176" t="s">
        <v>5</v>
      </c>
      <c r="D12" s="176" t="s">
        <v>5</v>
      </c>
      <c r="E12" s="78">
        <v>400</v>
      </c>
      <c r="F12" s="27"/>
      <c r="G12" s="18">
        <f t="shared" ref="G12:G15" si="0">+F12*1.055</f>
        <v>0</v>
      </c>
      <c r="H12" s="197">
        <v>20844</v>
      </c>
      <c r="I12" s="195">
        <f>+H12*G12</f>
        <v>0</v>
      </c>
    </row>
    <row r="13" spans="1:9" ht="34.5" customHeight="1" thickBot="1" x14ac:dyDescent="0.3">
      <c r="A13" s="155"/>
      <c r="B13" s="186" t="s">
        <v>95</v>
      </c>
      <c r="C13" s="8" t="s">
        <v>4</v>
      </c>
      <c r="D13" s="176" t="s">
        <v>5</v>
      </c>
      <c r="E13" s="78">
        <v>50</v>
      </c>
      <c r="F13" s="26"/>
      <c r="G13" s="18">
        <f t="shared" si="0"/>
        <v>0</v>
      </c>
      <c r="H13" s="197">
        <v>15485</v>
      </c>
      <c r="I13" s="195">
        <f>+H13*G13</f>
        <v>0</v>
      </c>
    </row>
    <row r="14" spans="1:9" ht="34.5" customHeight="1" thickBot="1" x14ac:dyDescent="0.3">
      <c r="A14" s="155"/>
      <c r="B14" s="186" t="s">
        <v>96</v>
      </c>
      <c r="C14" s="8" t="s">
        <v>4</v>
      </c>
      <c r="D14" s="176" t="s">
        <v>5</v>
      </c>
      <c r="E14" s="78">
        <v>50</v>
      </c>
      <c r="F14" s="28"/>
      <c r="G14" s="18">
        <f t="shared" si="0"/>
        <v>0</v>
      </c>
      <c r="H14" s="197">
        <v>396</v>
      </c>
      <c r="I14" s="195">
        <f>+H14*G14</f>
        <v>0</v>
      </c>
    </row>
    <row r="15" spans="1:9" ht="34.5" customHeight="1" thickBot="1" x14ac:dyDescent="0.3">
      <c r="A15" s="155"/>
      <c r="B15" s="66" t="s">
        <v>97</v>
      </c>
      <c r="C15" s="65" t="s">
        <v>4</v>
      </c>
      <c r="D15" s="65" t="s">
        <v>4</v>
      </c>
      <c r="E15" s="77">
        <v>40</v>
      </c>
      <c r="F15" s="28"/>
      <c r="G15" s="18">
        <f t="shared" si="0"/>
        <v>0</v>
      </c>
      <c r="H15" s="197">
        <v>2433</v>
      </c>
      <c r="I15" s="195">
        <f>+H15*G15</f>
        <v>0</v>
      </c>
    </row>
    <row r="16" spans="1:9" ht="16.5" thickBot="1" x14ac:dyDescent="0.3">
      <c r="A16" s="155"/>
      <c r="H16" s="199" t="s">
        <v>58</v>
      </c>
      <c r="I16" s="200">
        <f>SUM(I8:I15)</f>
        <v>0</v>
      </c>
    </row>
    <row r="17" spans="1:7" x14ac:dyDescent="0.25">
      <c r="A17" s="155"/>
      <c r="F17" s="155"/>
      <c r="G17" s="155"/>
    </row>
    <row r="18" spans="1:7" x14ac:dyDescent="0.25">
      <c r="F18" s="155"/>
      <c r="G18" s="155"/>
    </row>
    <row r="19" spans="1:7" x14ac:dyDescent="0.25">
      <c r="F19" s="155"/>
      <c r="G19" s="155"/>
    </row>
  </sheetData>
  <mergeCells count="2">
    <mergeCell ref="B4:G4"/>
    <mergeCell ref="F6:G6"/>
  </mergeCells>
  <pageMargins left="0.23622047244094491" right="0.23622047244094491" top="0.74803149606299213" bottom="0.74803149606299213" header="0.31496062992125984" footer="0.31496062992125984"/>
  <pageSetup paperSize="9" scale="53" fitToHeight="4" orientation="landscape" r:id="rId1"/>
  <headerFooter>
    <oddHeader>&amp;LCHU RENNES&amp;RDAL</oddHeader>
    <oddFooter>&amp;CAO Fourniture de pains et viennoiseries&amp;R&amp;P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"/>
  <sheetViews>
    <sheetView showGridLines="0" zoomScale="55" zoomScaleNormal="55" zoomScaleSheetLayoutView="80" workbookViewId="0">
      <selection activeCell="B4" sqref="B4:G4"/>
    </sheetView>
  </sheetViews>
  <sheetFormatPr baseColWidth="10" defaultColWidth="11.42578125" defaultRowHeight="15" x14ac:dyDescent="0.25"/>
  <cols>
    <col min="1" max="1" width="5.85546875" style="43" customWidth="1"/>
    <col min="2" max="2" width="63.42578125" style="43" customWidth="1"/>
    <col min="3" max="3" width="18.42578125" style="43" customWidth="1"/>
    <col min="4" max="4" width="13.5703125" style="43" customWidth="1"/>
    <col min="5" max="5" width="15.42578125" style="43" customWidth="1"/>
    <col min="6" max="6" width="25.42578125" style="43" customWidth="1"/>
    <col min="7" max="7" width="24.140625" style="43" customWidth="1"/>
    <col min="8" max="9" width="15.5703125" style="43" customWidth="1"/>
    <col min="10" max="16384" width="11.42578125" style="43"/>
  </cols>
  <sheetData>
    <row r="1" spans="2:9" s="44" customFormat="1" ht="21" x14ac:dyDescent="0.25">
      <c r="B1" s="24" t="s">
        <v>55</v>
      </c>
      <c r="C1" s="45"/>
      <c r="D1" s="45"/>
    </row>
    <row r="2" spans="2:9" s="44" customFormat="1" ht="15.75" x14ac:dyDescent="0.25">
      <c r="B2" s="46"/>
      <c r="C2" s="45"/>
      <c r="D2" s="45"/>
      <c r="F2" s="20"/>
      <c r="G2" s="20"/>
    </row>
    <row r="3" spans="2:9" s="44" customFormat="1" ht="18" x14ac:dyDescent="0.25">
      <c r="B3" s="46"/>
      <c r="C3" s="47"/>
      <c r="D3" s="47"/>
      <c r="E3" s="47"/>
      <c r="F3" s="43"/>
      <c r="G3" s="43"/>
    </row>
    <row r="4" spans="2:9" ht="42.75" customHeight="1" thickBot="1" x14ac:dyDescent="0.3">
      <c r="B4" s="314" t="s">
        <v>68</v>
      </c>
      <c r="C4" s="314"/>
      <c r="D4" s="314"/>
      <c r="E4" s="314"/>
      <c r="F4" s="314"/>
      <c r="G4" s="314"/>
    </row>
    <row r="5" spans="2:9" s="49" customFormat="1" ht="114.75" customHeight="1" thickBot="1" x14ac:dyDescent="0.3">
      <c r="B5" s="48" t="s">
        <v>0</v>
      </c>
      <c r="C5" s="48" t="s">
        <v>1</v>
      </c>
      <c r="D5" s="48" t="s">
        <v>2</v>
      </c>
      <c r="E5" s="48" t="s">
        <v>3</v>
      </c>
      <c r="F5" s="23" t="s">
        <v>8</v>
      </c>
      <c r="G5" s="23" t="s">
        <v>9</v>
      </c>
      <c r="H5" s="227" t="s">
        <v>59</v>
      </c>
      <c r="I5" s="227" t="s">
        <v>57</v>
      </c>
    </row>
    <row r="6" spans="2:9" s="44" customFormat="1" ht="15.75" x14ac:dyDescent="0.25">
      <c r="B6" s="32" t="s">
        <v>42</v>
      </c>
      <c r="C6" s="37" t="s">
        <v>4</v>
      </c>
      <c r="D6" s="38" t="s">
        <v>4</v>
      </c>
      <c r="E6" s="39">
        <v>40</v>
      </c>
      <c r="F6" s="25"/>
      <c r="G6" s="17">
        <f>+F6*1.055</f>
        <v>0</v>
      </c>
      <c r="H6" s="232">
        <v>40</v>
      </c>
      <c r="I6" s="228">
        <f>H6*G6</f>
        <v>0</v>
      </c>
    </row>
    <row r="7" spans="2:9" s="44" customFormat="1" ht="15.75" x14ac:dyDescent="0.25">
      <c r="B7" s="50" t="s">
        <v>41</v>
      </c>
      <c r="C7" s="35" t="s">
        <v>4</v>
      </c>
      <c r="D7" s="36" t="s">
        <v>4</v>
      </c>
      <c r="E7" s="6">
        <v>250</v>
      </c>
      <c r="F7" s="26"/>
      <c r="G7" s="18">
        <f>+F7*1.055</f>
        <v>0</v>
      </c>
      <c r="H7" s="232">
        <v>300</v>
      </c>
      <c r="I7" s="228">
        <f t="shared" ref="I7:I8" si="0">H7*G7</f>
        <v>0</v>
      </c>
    </row>
    <row r="8" spans="2:9" s="44" customFormat="1" ht="15.75" x14ac:dyDescent="0.25">
      <c r="B8" s="50" t="s">
        <v>43</v>
      </c>
      <c r="C8" s="35" t="s">
        <v>4</v>
      </c>
      <c r="D8" s="36" t="s">
        <v>4</v>
      </c>
      <c r="E8" s="6">
        <v>400</v>
      </c>
      <c r="F8" s="26"/>
      <c r="G8" s="18">
        <f t="shared" ref="G8" si="1">+F8*1.055</f>
        <v>0</v>
      </c>
      <c r="H8" s="232">
        <v>150</v>
      </c>
      <c r="I8" s="228">
        <f t="shared" si="0"/>
        <v>0</v>
      </c>
    </row>
    <row r="9" spans="2:9" ht="30" customHeight="1" x14ac:dyDescent="0.25">
      <c r="F9" s="155"/>
      <c r="G9" s="155"/>
      <c r="H9" s="229" t="s">
        <v>58</v>
      </c>
      <c r="I9" s="230">
        <f>SUM(I6:I8)</f>
        <v>0</v>
      </c>
    </row>
    <row r="10" spans="2:9" x14ac:dyDescent="0.25">
      <c r="F10" s="155"/>
      <c r="G10" s="155"/>
      <c r="H10" s="155"/>
      <c r="I10" s="155"/>
    </row>
    <row r="11" spans="2:9" ht="39.75" customHeight="1" x14ac:dyDescent="0.25">
      <c r="F11" s="155"/>
      <c r="G11" s="155"/>
    </row>
  </sheetData>
  <autoFilter ref="B5:G8"/>
  <mergeCells count="1">
    <mergeCell ref="B4:G4"/>
  </mergeCells>
  <pageMargins left="0.23622047244094491" right="0.23622047244094491" top="0.74803149606299213" bottom="0.74803149606299213" header="0.31496062992125984" footer="0.31496062992125984"/>
  <pageSetup paperSize="9" scale="5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14"/>
  <sheetViews>
    <sheetView zoomScale="70" zoomScaleNormal="70" zoomScaleSheetLayoutView="80" workbookViewId="0">
      <selection activeCell="H8" sqref="H8"/>
    </sheetView>
  </sheetViews>
  <sheetFormatPr baseColWidth="10" defaultRowHeight="15" x14ac:dyDescent="0.25"/>
  <cols>
    <col min="1" max="1" width="5.140625" customWidth="1"/>
    <col min="2" max="2" width="54.5703125" customWidth="1"/>
    <col min="3" max="3" width="19.85546875" style="2" customWidth="1"/>
    <col min="4" max="4" width="15.140625" style="2" customWidth="1"/>
    <col min="5" max="5" width="17" style="2" customWidth="1"/>
    <col min="6" max="7" width="25.42578125" customWidth="1"/>
    <col min="8" max="10" width="15.5703125" customWidth="1"/>
  </cols>
  <sheetData>
    <row r="1" spans="2:10" s="1" customFormat="1" ht="21" x14ac:dyDescent="0.25">
      <c r="B1" s="24" t="s">
        <v>55</v>
      </c>
      <c r="F1" s="4"/>
      <c r="G1" s="4"/>
    </row>
    <row r="2" spans="2:10" s="1" customFormat="1" ht="39" customHeight="1" x14ac:dyDescent="0.25">
      <c r="B2" s="3"/>
      <c r="F2" s="20"/>
      <c r="G2" s="20"/>
    </row>
    <row r="3" spans="2:10" s="1" customFormat="1" ht="18" x14ac:dyDescent="0.25">
      <c r="B3" s="3"/>
      <c r="F3" s="4"/>
      <c r="G3" s="4"/>
    </row>
    <row r="4" spans="2:10" s="1" customFormat="1" ht="31.5" customHeight="1" thickBot="1" x14ac:dyDescent="0.4">
      <c r="B4" s="315" t="s">
        <v>44</v>
      </c>
      <c r="C4" s="315"/>
      <c r="D4" s="315"/>
      <c r="E4" s="315"/>
      <c r="F4" s="315"/>
      <c r="G4" s="315"/>
    </row>
    <row r="5" spans="2:10" s="22" customFormat="1" ht="79.5" customHeight="1" thickBot="1" x14ac:dyDescent="0.3"/>
    <row r="6" spans="2:10" s="1" customFormat="1" ht="42.75" customHeight="1" thickBot="1" x14ac:dyDescent="0.3">
      <c r="B6" s="290" t="s">
        <v>0</v>
      </c>
      <c r="C6" s="290" t="s">
        <v>1</v>
      </c>
      <c r="D6" s="290" t="s">
        <v>2</v>
      </c>
      <c r="E6" s="290" t="s">
        <v>16</v>
      </c>
      <c r="F6" s="298" t="s">
        <v>8</v>
      </c>
      <c r="G6" s="298" t="s">
        <v>9</v>
      </c>
      <c r="H6" s="297" t="s">
        <v>56</v>
      </c>
      <c r="I6" s="298" t="s">
        <v>57</v>
      </c>
      <c r="J6" s="265"/>
    </row>
    <row r="7" spans="2:10" s="1" customFormat="1" ht="42.75" customHeight="1" thickBot="1" x14ac:dyDescent="0.3">
      <c r="B7" s="283" t="s">
        <v>6</v>
      </c>
      <c r="C7" s="284" t="s">
        <v>4</v>
      </c>
      <c r="D7" s="285" t="s">
        <v>5</v>
      </c>
      <c r="E7" s="291" t="s">
        <v>25</v>
      </c>
      <c r="F7" s="301"/>
      <c r="G7" s="295">
        <f>F7*1.055</f>
        <v>0</v>
      </c>
      <c r="H7" s="299">
        <v>2860</v>
      </c>
      <c r="I7" s="293">
        <f>G7*H7</f>
        <v>0</v>
      </c>
      <c r="J7" s="265"/>
    </row>
    <row r="8" spans="2:10" s="1" customFormat="1" ht="42.75" customHeight="1" thickBot="1" x14ac:dyDescent="0.3">
      <c r="B8" s="286" t="s">
        <v>60</v>
      </c>
      <c r="C8" s="281" t="s">
        <v>4</v>
      </c>
      <c r="D8" s="281" t="s">
        <v>4</v>
      </c>
      <c r="E8" s="292" t="s">
        <v>25</v>
      </c>
      <c r="F8" s="302"/>
      <c r="G8" s="295">
        <f t="shared" ref="G8:G10" si="0">F8*1.055</f>
        <v>0</v>
      </c>
      <c r="H8" s="300">
        <v>32812</v>
      </c>
      <c r="I8" s="293">
        <f>G8*H8</f>
        <v>0</v>
      </c>
      <c r="J8" s="265"/>
    </row>
    <row r="9" spans="2:10" s="1" customFormat="1" ht="40.5" customHeight="1" thickBot="1" x14ac:dyDescent="0.3">
      <c r="B9" s="286" t="s">
        <v>7</v>
      </c>
      <c r="C9" s="282" t="s">
        <v>5</v>
      </c>
      <c r="D9" s="282" t="s">
        <v>5</v>
      </c>
      <c r="E9" s="292" t="s">
        <v>27</v>
      </c>
      <c r="F9" s="302"/>
      <c r="G9" s="295">
        <f t="shared" si="0"/>
        <v>0</v>
      </c>
      <c r="H9" s="300">
        <v>23400</v>
      </c>
      <c r="I9" s="293">
        <f>G9*H9</f>
        <v>0</v>
      </c>
      <c r="J9" s="265"/>
    </row>
    <row r="10" spans="2:10" s="11" customFormat="1" ht="66" customHeight="1" thickBot="1" x14ac:dyDescent="0.3">
      <c r="B10" s="286" t="s">
        <v>102</v>
      </c>
      <c r="C10" s="282" t="s">
        <v>5</v>
      </c>
      <c r="D10" s="282" t="s">
        <v>5</v>
      </c>
      <c r="E10" s="292" t="s">
        <v>28</v>
      </c>
      <c r="F10" s="302"/>
      <c r="G10" s="295">
        <f t="shared" si="0"/>
        <v>0</v>
      </c>
      <c r="H10" s="300">
        <v>864</v>
      </c>
      <c r="I10" s="293">
        <f>G10*H10</f>
        <v>0</v>
      </c>
      <c r="J10" s="267"/>
    </row>
    <row r="11" spans="2:10" s="119" customFormat="1" ht="32.25" customHeight="1" thickBot="1" x14ac:dyDescent="0.3">
      <c r="B11" s="287"/>
      <c r="C11" s="289"/>
      <c r="D11" s="289"/>
      <c r="E11" s="289"/>
      <c r="F11" s="288"/>
      <c r="G11" s="288"/>
      <c r="H11" s="304" t="s">
        <v>58</v>
      </c>
      <c r="I11" s="303">
        <f>SUM(I7:I10)</f>
        <v>0</v>
      </c>
      <c r="J11" s="267"/>
    </row>
    <row r="12" spans="2:10" s="1" customFormat="1" ht="61.5" customHeight="1" x14ac:dyDescent="0.25">
      <c r="B12" s="310" t="s">
        <v>103</v>
      </c>
      <c r="C12" s="265"/>
      <c r="D12" s="265"/>
      <c r="E12" s="265"/>
      <c r="F12" s="265"/>
      <c r="G12" s="265"/>
      <c r="H12" s="265"/>
      <c r="I12" s="265"/>
      <c r="J12" s="265"/>
    </row>
    <row r="13" spans="2:10" s="5" customFormat="1" ht="42.75" customHeight="1" x14ac:dyDescent="0.25">
      <c r="B13" s="266"/>
      <c r="C13" s="266"/>
      <c r="D13" s="266"/>
      <c r="E13" s="266"/>
      <c r="F13" s="266"/>
      <c r="G13" s="266"/>
      <c r="H13" s="266"/>
      <c r="I13" s="266"/>
      <c r="J13" s="266"/>
    </row>
    <row r="14" spans="2:10" x14ac:dyDescent="0.25">
      <c r="B14" s="264"/>
      <c r="C14" s="264"/>
      <c r="D14" s="264"/>
      <c r="E14" s="264"/>
      <c r="F14" s="264"/>
      <c r="G14" s="264"/>
      <c r="H14" s="264"/>
      <c r="I14" s="264"/>
      <c r="J14" s="264"/>
    </row>
  </sheetData>
  <mergeCells count="1">
    <mergeCell ref="B4:G4"/>
  </mergeCells>
  <pageMargins left="0.23622047244094491" right="0.23622047244094491" top="0.74803149606299213" bottom="0.74803149606299213" header="0.31496062992125984" footer="0.31496062992125984"/>
  <pageSetup paperSize="9" scale="56" orientation="landscape" r:id="rId1"/>
  <headerFooter>
    <oddHeader>&amp;L&amp;F&amp;C&amp;A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1"/>
  <sheetViews>
    <sheetView tabSelected="1" zoomScale="70" zoomScaleNormal="70" zoomScaleSheetLayoutView="80" workbookViewId="0">
      <selection activeCell="G30" sqref="G30"/>
    </sheetView>
  </sheetViews>
  <sheetFormatPr baseColWidth="10" defaultColWidth="11.42578125" defaultRowHeight="15" x14ac:dyDescent="0.25"/>
  <cols>
    <col min="1" max="1" width="5.140625" style="43" customWidth="1"/>
    <col min="2" max="2" width="54.5703125" style="43" customWidth="1"/>
    <col min="3" max="3" width="19.85546875" style="49" customWidth="1"/>
    <col min="4" max="4" width="15.140625" style="49" customWidth="1"/>
    <col min="5" max="5" width="17" style="49" customWidth="1"/>
    <col min="6" max="7" width="25.42578125" style="43" customWidth="1"/>
    <col min="8" max="11" width="15.5703125" style="43" customWidth="1"/>
    <col min="12" max="16384" width="11.42578125" style="43"/>
  </cols>
  <sheetData>
    <row r="1" spans="2:9" s="44" customFormat="1" ht="21" x14ac:dyDescent="0.25">
      <c r="B1" s="24" t="s">
        <v>55</v>
      </c>
      <c r="F1" s="4"/>
      <c r="G1" s="4"/>
    </row>
    <row r="2" spans="2:9" s="44" customFormat="1" ht="49.5" customHeight="1" x14ac:dyDescent="0.25">
      <c r="B2" s="47"/>
      <c r="F2" s="20"/>
      <c r="G2" s="20"/>
    </row>
    <row r="3" spans="2:9" s="44" customFormat="1" ht="18" x14ac:dyDescent="0.25">
      <c r="B3" s="47"/>
      <c r="F3" s="4"/>
      <c r="G3" s="4"/>
    </row>
    <row r="4" spans="2:9" s="44" customFormat="1" ht="52.5" customHeight="1" thickBot="1" x14ac:dyDescent="0.4">
      <c r="B4" s="316" t="s">
        <v>31</v>
      </c>
      <c r="C4" s="316"/>
      <c r="D4" s="316"/>
      <c r="E4" s="316"/>
      <c r="F4" s="316"/>
      <c r="G4" s="316"/>
    </row>
    <row r="5" spans="2:9" s="22" customFormat="1" ht="94.5" customHeight="1" thickBot="1" x14ac:dyDescent="0.3">
      <c r="B5" s="33" t="s">
        <v>0</v>
      </c>
      <c r="C5" s="34" t="s">
        <v>1</v>
      </c>
      <c r="D5" s="34" t="s">
        <v>2</v>
      </c>
      <c r="E5" s="34" t="s">
        <v>16</v>
      </c>
      <c r="F5" s="33" t="s">
        <v>8</v>
      </c>
      <c r="G5" s="33" t="s">
        <v>9</v>
      </c>
      <c r="H5" s="237" t="s">
        <v>56</v>
      </c>
      <c r="I5" s="238" t="s">
        <v>57</v>
      </c>
    </row>
    <row r="6" spans="2:9" s="44" customFormat="1" ht="42.75" customHeight="1" thickBot="1" x14ac:dyDescent="0.3">
      <c r="B6" s="283" t="s">
        <v>22</v>
      </c>
      <c r="C6" s="284" t="s">
        <v>4</v>
      </c>
      <c r="D6" s="284" t="s">
        <v>4</v>
      </c>
      <c r="E6" s="291">
        <v>1000</v>
      </c>
      <c r="F6" s="123"/>
      <c r="G6" s="122">
        <f>F6*1.055</f>
        <v>0</v>
      </c>
      <c r="H6" s="239">
        <v>6600</v>
      </c>
      <c r="I6" s="236">
        <f>G6*H6</f>
        <v>0</v>
      </c>
    </row>
    <row r="7" spans="2:9" s="44" customFormat="1" ht="42.75" customHeight="1" thickBot="1" x14ac:dyDescent="0.3">
      <c r="B7" s="121" t="s">
        <v>21</v>
      </c>
      <c r="C7" s="125" t="s">
        <v>5</v>
      </c>
      <c r="D7" s="125" t="s">
        <v>5</v>
      </c>
      <c r="E7" s="126">
        <v>75</v>
      </c>
      <c r="F7" s="124"/>
      <c r="G7" s="295">
        <f>F7*1.055</f>
        <v>0</v>
      </c>
      <c r="H7" s="240">
        <v>900</v>
      </c>
      <c r="I7" s="293">
        <f>G7*H7</f>
        <v>0</v>
      </c>
    </row>
    <row r="8" spans="2:9" s="11" customFormat="1" ht="32.25" customHeight="1" thickBot="1" x14ac:dyDescent="0.3">
      <c r="B8" s="10"/>
      <c r="C8" s="13"/>
      <c r="D8" s="13"/>
      <c r="E8" s="13"/>
      <c r="F8" s="234"/>
      <c r="G8" s="234"/>
      <c r="H8" s="241" t="s">
        <v>58</v>
      </c>
      <c r="I8" s="242">
        <f>SUM(I6:I7)</f>
        <v>0</v>
      </c>
    </row>
    <row r="9" spans="2:9" s="44" customFormat="1" ht="15.75" x14ac:dyDescent="0.25">
      <c r="B9" s="10"/>
      <c r="C9" s="13"/>
      <c r="D9" s="13"/>
      <c r="E9" s="13"/>
      <c r="F9" s="234"/>
      <c r="G9" s="234"/>
    </row>
    <row r="10" spans="2:9" s="5" customFormat="1" ht="42.75" customHeight="1" x14ac:dyDescent="0.25">
      <c r="B10" s="14"/>
      <c r="C10" s="15"/>
      <c r="D10" s="15"/>
      <c r="E10" s="15"/>
      <c r="F10" s="120"/>
      <c r="G10" s="120"/>
    </row>
    <row r="11" spans="2:9" x14ac:dyDescent="0.25">
      <c r="F11" s="233"/>
      <c r="G11" s="233"/>
    </row>
  </sheetData>
  <mergeCells count="1">
    <mergeCell ref="B4:G4"/>
  </mergeCells>
  <pageMargins left="0.25" right="0.25" top="0.75" bottom="0.75" header="0.3" footer="0.3"/>
  <pageSetup paperSize="9" scale="90" fitToHeight="0" orientation="landscape" r:id="rId1"/>
  <headerFooter>
    <oddHeader>&amp;L&amp;F&amp;C&amp;A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0"/>
  <sheetViews>
    <sheetView zoomScale="70" zoomScaleNormal="70" zoomScaleSheetLayoutView="80" workbookViewId="0">
      <selection activeCell="I9" sqref="I9"/>
    </sheetView>
  </sheetViews>
  <sheetFormatPr baseColWidth="10" defaultColWidth="11.42578125" defaultRowHeight="15" x14ac:dyDescent="0.25"/>
  <cols>
    <col min="1" max="1" width="5.140625" style="43" customWidth="1"/>
    <col min="2" max="2" width="54.5703125" style="43" customWidth="1"/>
    <col min="3" max="3" width="19.85546875" style="49" customWidth="1"/>
    <col min="4" max="4" width="15.140625" style="49" customWidth="1"/>
    <col min="5" max="5" width="17" style="49" customWidth="1"/>
    <col min="6" max="7" width="25.42578125" style="43" customWidth="1"/>
    <col min="8" max="11" width="15.5703125" style="43" customWidth="1"/>
    <col min="12" max="16384" width="11.42578125" style="43"/>
  </cols>
  <sheetData>
    <row r="1" spans="2:9" s="44" customFormat="1" ht="21" x14ac:dyDescent="0.25">
      <c r="B1" s="24" t="s">
        <v>55</v>
      </c>
      <c r="F1" s="4"/>
      <c r="G1" s="4"/>
    </row>
    <row r="2" spans="2:9" s="44" customFormat="1" ht="49.5" customHeight="1" x14ac:dyDescent="0.25">
      <c r="B2" s="47"/>
      <c r="F2" s="20"/>
      <c r="G2" s="20"/>
    </row>
    <row r="3" spans="2:9" s="44" customFormat="1" ht="18" x14ac:dyDescent="0.25">
      <c r="B3" s="47"/>
      <c r="F3" s="4"/>
      <c r="G3" s="4"/>
    </row>
    <row r="4" spans="2:9" s="44" customFormat="1" ht="52.5" customHeight="1" thickBot="1" x14ac:dyDescent="0.3">
      <c r="B4" s="317" t="s">
        <v>32</v>
      </c>
      <c r="C4" s="317"/>
      <c r="D4" s="317"/>
      <c r="E4" s="317"/>
      <c r="F4" s="317"/>
      <c r="G4" s="317"/>
    </row>
    <row r="5" spans="2:9" s="22" customFormat="1" ht="94.5" customHeight="1" thickBot="1" x14ac:dyDescent="0.3">
      <c r="B5" s="127" t="s">
        <v>0</v>
      </c>
      <c r="C5" s="127" t="s">
        <v>1</v>
      </c>
      <c r="D5" s="127" t="s">
        <v>2</v>
      </c>
      <c r="E5" s="127" t="s">
        <v>3</v>
      </c>
      <c r="F5" s="128" t="s">
        <v>8</v>
      </c>
      <c r="G5" s="128" t="s">
        <v>9</v>
      </c>
      <c r="H5" s="244" t="s">
        <v>56</v>
      </c>
      <c r="I5" s="245" t="s">
        <v>57</v>
      </c>
    </row>
    <row r="6" spans="2:9" s="44" customFormat="1" ht="42.75" customHeight="1" thickBot="1" x14ac:dyDescent="0.3">
      <c r="B6" s="283" t="s">
        <v>22</v>
      </c>
      <c r="C6" s="281" t="s">
        <v>4</v>
      </c>
      <c r="D6" s="281" t="s">
        <v>4</v>
      </c>
      <c r="E6" s="291">
        <v>1000</v>
      </c>
      <c r="F6" s="301"/>
      <c r="G6" s="295">
        <f>F6*1.055</f>
        <v>0</v>
      </c>
      <c r="H6" s="246">
        <v>2200</v>
      </c>
      <c r="I6" s="243">
        <f>H6*G6</f>
        <v>0</v>
      </c>
    </row>
    <row r="7" spans="2:9" s="44" customFormat="1" ht="42.75" customHeight="1" x14ac:dyDescent="0.25">
      <c r="B7" s="286" t="s">
        <v>29</v>
      </c>
      <c r="C7" s="129" t="s">
        <v>5</v>
      </c>
      <c r="D7" s="129" t="s">
        <v>5</v>
      </c>
      <c r="E7" s="292">
        <v>230</v>
      </c>
      <c r="F7" s="302"/>
      <c r="G7" s="295">
        <f>F7*1.055</f>
        <v>0</v>
      </c>
      <c r="H7" s="247">
        <v>100</v>
      </c>
      <c r="I7" s="293">
        <f>H7*G7</f>
        <v>0</v>
      </c>
    </row>
    <row r="8" spans="2:9" s="11" customFormat="1" ht="32.25" customHeight="1" thickBot="1" x14ac:dyDescent="0.3">
      <c r="B8" s="10"/>
      <c r="C8" s="13"/>
      <c r="D8" s="13"/>
      <c r="E8" s="13"/>
      <c r="F8" s="235"/>
      <c r="G8" s="235"/>
      <c r="H8" s="248" t="s">
        <v>58</v>
      </c>
      <c r="I8" s="249">
        <f>SUM(I6:I7)</f>
        <v>0</v>
      </c>
    </row>
    <row r="9" spans="2:9" s="44" customFormat="1" ht="15.75" x14ac:dyDescent="0.25">
      <c r="B9" s="10"/>
      <c r="C9" s="13"/>
      <c r="D9" s="13"/>
      <c r="E9" s="13"/>
      <c r="F9" s="235"/>
      <c r="G9" s="235"/>
      <c r="H9" s="235"/>
    </row>
    <row r="10" spans="2:9" s="5" customFormat="1" ht="42.75" customHeight="1" x14ac:dyDescent="0.25">
      <c r="B10" s="14"/>
      <c r="C10" s="15"/>
      <c r="D10" s="15"/>
      <c r="E10" s="15"/>
      <c r="F10" s="120"/>
      <c r="G10" s="120"/>
      <c r="H10" s="120"/>
    </row>
  </sheetData>
  <mergeCells count="1">
    <mergeCell ref="B4:G4"/>
  </mergeCells>
  <pageMargins left="0.25" right="0.25" top="0.75" bottom="0.75" header="0.3" footer="0.3"/>
  <pageSetup paperSize="9" scale="90" fitToHeight="0" orientation="landscape" r:id="rId1"/>
  <headerFooter>
    <oddHeader>&amp;L&amp;F&amp;C&amp;A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5"/>
  <sheetViews>
    <sheetView topLeftCell="A4" zoomScale="60" zoomScaleNormal="60" zoomScaleSheetLayoutView="80" workbookViewId="0">
      <selection activeCell="H19" sqref="H19"/>
    </sheetView>
  </sheetViews>
  <sheetFormatPr baseColWidth="10" defaultRowHeight="15" x14ac:dyDescent="0.25"/>
  <cols>
    <col min="1" max="1" width="4.85546875" customWidth="1"/>
    <col min="2" max="2" width="54.5703125" customWidth="1"/>
    <col min="3" max="3" width="20.140625" customWidth="1"/>
    <col min="4" max="4" width="17.42578125" customWidth="1"/>
    <col min="5" max="5" width="15.42578125" customWidth="1"/>
    <col min="6" max="7" width="18.5703125" style="30" customWidth="1"/>
    <col min="8" max="9" width="22.42578125" customWidth="1"/>
  </cols>
  <sheetData>
    <row r="1" spans="2:9" s="1" customFormat="1" ht="21" x14ac:dyDescent="0.25">
      <c r="B1" s="24" t="s">
        <v>55</v>
      </c>
      <c r="F1" s="4"/>
      <c r="G1" s="4"/>
    </row>
    <row r="2" spans="2:9" s="1" customFormat="1" ht="18" x14ac:dyDescent="0.25">
      <c r="B2" s="3"/>
      <c r="F2" s="20"/>
      <c r="G2" s="20"/>
    </row>
    <row r="3" spans="2:9" s="1" customFormat="1" ht="18" x14ac:dyDescent="0.25">
      <c r="B3" s="3"/>
      <c r="F3" s="4"/>
    </row>
    <row r="4" spans="2:9" ht="51" customHeight="1" thickBot="1" x14ac:dyDescent="0.4">
      <c r="B4" s="316" t="s">
        <v>45</v>
      </c>
      <c r="C4" s="316"/>
      <c r="D4" s="316"/>
      <c r="E4" s="316"/>
      <c r="F4" s="316"/>
      <c r="G4" s="316"/>
    </row>
    <row r="5" spans="2:9" s="2" customFormat="1" ht="81" customHeight="1" thickBot="1" x14ac:dyDescent="0.3">
      <c r="B5" s="144" t="s">
        <v>0</v>
      </c>
      <c r="C5" s="145" t="s">
        <v>1</v>
      </c>
      <c r="D5" s="145" t="s">
        <v>2</v>
      </c>
      <c r="E5" s="145" t="s">
        <v>16</v>
      </c>
      <c r="F5" s="144" t="s">
        <v>8</v>
      </c>
      <c r="G5" s="137" t="s">
        <v>17</v>
      </c>
      <c r="H5" s="256" t="s">
        <v>56</v>
      </c>
      <c r="I5" s="255" t="s">
        <v>57</v>
      </c>
    </row>
    <row r="6" spans="2:9" s="1" customFormat="1" ht="39.75" customHeight="1" thickBot="1" x14ac:dyDescent="0.3">
      <c r="B6" s="172" t="s">
        <v>12</v>
      </c>
      <c r="C6" s="151" t="s">
        <v>5</v>
      </c>
      <c r="D6" s="151" t="s">
        <v>5</v>
      </c>
      <c r="E6" s="178">
        <v>250</v>
      </c>
      <c r="F6" s="139"/>
      <c r="G6" s="152">
        <f>F6*1.055</f>
        <v>0</v>
      </c>
      <c r="H6" s="252">
        <v>7280</v>
      </c>
      <c r="I6" s="251">
        <f t="shared" ref="I6:I12" si="0">H6*G6</f>
        <v>0</v>
      </c>
    </row>
    <row r="7" spans="2:9" s="1" customFormat="1" ht="39.75" customHeight="1" thickBot="1" x14ac:dyDescent="0.3">
      <c r="B7" s="146" t="s">
        <v>10</v>
      </c>
      <c r="C7" s="176" t="s">
        <v>5</v>
      </c>
      <c r="D7" s="176" t="s">
        <v>5</v>
      </c>
      <c r="E7" s="149">
        <v>400</v>
      </c>
      <c r="F7" s="140"/>
      <c r="G7" s="152">
        <f t="shared" ref="G7:G12" si="1">F7*1.055</f>
        <v>0</v>
      </c>
      <c r="H7" s="253">
        <v>36400</v>
      </c>
      <c r="I7" s="269">
        <f t="shared" si="0"/>
        <v>0</v>
      </c>
    </row>
    <row r="8" spans="2:9" s="1" customFormat="1" ht="39.75" customHeight="1" thickBot="1" x14ac:dyDescent="0.3">
      <c r="B8" s="146" t="s">
        <v>11</v>
      </c>
      <c r="C8" s="153" t="s">
        <v>4</v>
      </c>
      <c r="D8" s="153" t="s">
        <v>4</v>
      </c>
      <c r="E8" s="149">
        <v>400</v>
      </c>
      <c r="F8" s="140"/>
      <c r="G8" s="152">
        <f t="shared" si="1"/>
        <v>0</v>
      </c>
      <c r="H8" s="253">
        <v>364</v>
      </c>
      <c r="I8" s="269">
        <f t="shared" si="0"/>
        <v>0</v>
      </c>
    </row>
    <row r="9" spans="2:9" s="1" customFormat="1" ht="39.75" customHeight="1" thickBot="1" x14ac:dyDescent="0.3">
      <c r="B9" s="146" t="s">
        <v>13</v>
      </c>
      <c r="C9" s="153" t="s">
        <v>4</v>
      </c>
      <c r="D9" s="153" t="s">
        <v>4</v>
      </c>
      <c r="E9" s="149">
        <v>250</v>
      </c>
      <c r="F9" s="140"/>
      <c r="G9" s="152">
        <f t="shared" si="1"/>
        <v>0</v>
      </c>
      <c r="H9" s="253">
        <v>5200</v>
      </c>
      <c r="I9" s="269">
        <f t="shared" si="0"/>
        <v>0</v>
      </c>
    </row>
    <row r="10" spans="2:9" s="1" customFormat="1" ht="39.75" customHeight="1" thickBot="1" x14ac:dyDescent="0.3">
      <c r="B10" s="146" t="s">
        <v>81</v>
      </c>
      <c r="C10" s="153" t="s">
        <v>4</v>
      </c>
      <c r="D10" s="153" t="s">
        <v>4</v>
      </c>
      <c r="E10" s="149">
        <v>350</v>
      </c>
      <c r="F10" s="141"/>
      <c r="G10" s="152">
        <f t="shared" si="1"/>
        <v>0</v>
      </c>
      <c r="H10" s="253">
        <v>4160</v>
      </c>
      <c r="I10" s="269">
        <f t="shared" si="0"/>
        <v>0</v>
      </c>
    </row>
    <row r="11" spans="2:9" s="1" customFormat="1" ht="39.75" customHeight="1" thickBot="1" x14ac:dyDescent="0.3">
      <c r="B11" s="146" t="s">
        <v>14</v>
      </c>
      <c r="C11" s="154" t="s">
        <v>5</v>
      </c>
      <c r="D11" s="154" t="s">
        <v>5</v>
      </c>
      <c r="E11" s="149">
        <v>250</v>
      </c>
      <c r="F11" s="140"/>
      <c r="G11" s="152">
        <f t="shared" si="1"/>
        <v>0</v>
      </c>
      <c r="H11" s="253">
        <v>104</v>
      </c>
      <c r="I11" s="269">
        <f t="shared" si="0"/>
        <v>0</v>
      </c>
    </row>
    <row r="12" spans="2:9" s="31" customFormat="1" ht="39.75" customHeight="1" thickBot="1" x14ac:dyDescent="0.3">
      <c r="B12" s="147" t="s">
        <v>62</v>
      </c>
      <c r="C12" s="148" t="s">
        <v>5</v>
      </c>
      <c r="D12" s="148" t="s">
        <v>5</v>
      </c>
      <c r="E12" s="150">
        <v>55</v>
      </c>
      <c r="F12" s="143"/>
      <c r="G12" s="152">
        <f t="shared" si="1"/>
        <v>0</v>
      </c>
      <c r="H12" s="254">
        <v>7800</v>
      </c>
      <c r="I12" s="269">
        <f t="shared" si="0"/>
        <v>0</v>
      </c>
    </row>
    <row r="13" spans="2:9" ht="28.5" customHeight="1" thickBot="1" x14ac:dyDescent="0.3">
      <c r="F13" s="250"/>
      <c r="G13" s="250"/>
      <c r="H13" s="257" t="s">
        <v>58</v>
      </c>
      <c r="I13" s="258">
        <f>SUM(I6:I12)</f>
        <v>0</v>
      </c>
    </row>
    <row r="14" spans="2:9" x14ac:dyDescent="0.25">
      <c r="F14" s="250"/>
      <c r="G14" s="250"/>
    </row>
    <row r="15" spans="2:9" ht="32.25" customHeight="1" x14ac:dyDescent="0.25">
      <c r="F15" s="250"/>
      <c r="G15" s="250"/>
    </row>
  </sheetData>
  <mergeCells count="1">
    <mergeCell ref="B4:G4"/>
  </mergeCells>
  <pageMargins left="0.23622047244094491" right="0.23622047244094491" top="0.74803149606299213" bottom="0.74803149606299213" header="0.31496062992125984" footer="0.31496062992125984"/>
  <pageSetup paperSize="9" scale="53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1"/>
  <sheetViews>
    <sheetView topLeftCell="A4" zoomScale="80" zoomScaleNormal="80" zoomScaleSheetLayoutView="80" workbookViewId="0">
      <selection activeCell="D24" sqref="D24"/>
    </sheetView>
  </sheetViews>
  <sheetFormatPr baseColWidth="10" defaultColWidth="11.42578125" defaultRowHeight="15" x14ac:dyDescent="0.25"/>
  <cols>
    <col min="1" max="1" width="4.85546875" style="130" customWidth="1"/>
    <col min="2" max="2" width="54.5703125" style="130" customWidth="1"/>
    <col min="3" max="3" width="20.140625" style="130" customWidth="1"/>
    <col min="4" max="4" width="17.42578125" style="130" customWidth="1"/>
    <col min="5" max="5" width="15.42578125" style="130" customWidth="1"/>
    <col min="6" max="7" width="18.5703125" style="142" customWidth="1"/>
    <col min="8" max="8" width="22.42578125" style="130" customWidth="1"/>
    <col min="9" max="9" width="16.5703125" style="130" bestFit="1" customWidth="1"/>
    <col min="10" max="16384" width="11.42578125" style="130"/>
  </cols>
  <sheetData>
    <row r="1" spans="2:10" s="131" customFormat="1" ht="21" x14ac:dyDescent="0.25">
      <c r="B1" s="138" t="s">
        <v>55</v>
      </c>
      <c r="F1" s="134"/>
      <c r="G1" s="134"/>
    </row>
    <row r="2" spans="2:10" s="131" customFormat="1" ht="18" x14ac:dyDescent="0.25">
      <c r="B2" s="133"/>
      <c r="F2" s="135"/>
      <c r="G2" s="135"/>
    </row>
    <row r="3" spans="2:10" s="131" customFormat="1" ht="18" x14ac:dyDescent="0.25">
      <c r="B3" s="133"/>
      <c r="F3" s="134"/>
    </row>
    <row r="4" spans="2:10" ht="51" customHeight="1" thickBot="1" x14ac:dyDescent="0.4">
      <c r="B4" s="316" t="s">
        <v>46</v>
      </c>
      <c r="C4" s="316"/>
      <c r="D4" s="316"/>
      <c r="E4" s="316"/>
      <c r="F4" s="316"/>
      <c r="G4" s="316"/>
    </row>
    <row r="5" spans="2:10" s="132" customFormat="1" ht="81" customHeight="1" thickBot="1" x14ac:dyDescent="0.3">
      <c r="B5" s="170" t="s">
        <v>0</v>
      </c>
      <c r="C5" s="171" t="s">
        <v>1</v>
      </c>
      <c r="D5" s="171" t="s">
        <v>2</v>
      </c>
      <c r="E5" s="171" t="s">
        <v>16</v>
      </c>
      <c r="F5" s="170" t="s">
        <v>8</v>
      </c>
      <c r="G5" s="170" t="s">
        <v>17</v>
      </c>
      <c r="H5" s="276" t="s">
        <v>56</v>
      </c>
      <c r="I5" s="275" t="s">
        <v>57</v>
      </c>
    </row>
    <row r="6" spans="2:10" s="131" customFormat="1" ht="39.75" customHeight="1" thickBot="1" x14ac:dyDescent="0.3">
      <c r="B6" s="189" t="s">
        <v>10</v>
      </c>
      <c r="C6" s="191" t="s">
        <v>5</v>
      </c>
      <c r="D6" s="192" t="s">
        <v>5</v>
      </c>
      <c r="E6" s="175">
        <v>400</v>
      </c>
      <c r="F6" s="166"/>
      <c r="G6" s="161">
        <f>F6*1.055</f>
        <v>0</v>
      </c>
      <c r="H6" s="271">
        <v>4732</v>
      </c>
      <c r="I6" s="269">
        <f>H6*G6</f>
        <v>0</v>
      </c>
    </row>
    <row r="7" spans="2:10" s="131" customFormat="1" ht="72.75" customHeight="1" thickBot="1" x14ac:dyDescent="0.3">
      <c r="B7" s="190" t="s">
        <v>61</v>
      </c>
      <c r="C7" s="180" t="s">
        <v>5</v>
      </c>
      <c r="D7" s="193" t="s">
        <v>5</v>
      </c>
      <c r="E7" s="159">
        <v>50</v>
      </c>
      <c r="F7" s="167"/>
      <c r="G7" s="295">
        <f t="shared" ref="G7:G8" si="0">F7*1.055</f>
        <v>0</v>
      </c>
      <c r="H7" s="272">
        <v>7560</v>
      </c>
      <c r="I7" s="269">
        <f>H7*G7</f>
        <v>0</v>
      </c>
    </row>
    <row r="8" spans="2:10" s="265" customFormat="1" ht="72.75" customHeight="1" thickBot="1" x14ac:dyDescent="0.3">
      <c r="B8" s="190" t="s">
        <v>93</v>
      </c>
      <c r="C8" s="180" t="s">
        <v>5</v>
      </c>
      <c r="D8" s="193" t="s">
        <v>5</v>
      </c>
      <c r="E8" s="159">
        <v>50</v>
      </c>
      <c r="F8" s="302"/>
      <c r="G8" s="295">
        <f t="shared" si="0"/>
        <v>0</v>
      </c>
      <c r="H8" s="300">
        <v>1890</v>
      </c>
      <c r="I8" s="269">
        <f>H8*G8</f>
        <v>0</v>
      </c>
    </row>
    <row r="9" spans="2:10" ht="28.5" customHeight="1" thickBot="1" x14ac:dyDescent="0.3">
      <c r="F9" s="250"/>
      <c r="G9" s="250"/>
      <c r="H9" s="277" t="s">
        <v>58</v>
      </c>
      <c r="I9" s="269">
        <f>SUM(I6:I8)</f>
        <v>0</v>
      </c>
      <c r="J9" s="250"/>
    </row>
    <row r="10" spans="2:10" x14ac:dyDescent="0.25">
      <c r="F10" s="250"/>
      <c r="G10" s="250"/>
      <c r="H10" s="250"/>
      <c r="I10" s="264"/>
      <c r="J10" s="250"/>
    </row>
    <row r="11" spans="2:10" ht="32.25" customHeight="1" x14ac:dyDescent="0.25">
      <c r="F11" s="250"/>
      <c r="G11" s="250"/>
      <c r="H11" s="250"/>
      <c r="I11" s="250"/>
      <c r="J11" s="250"/>
    </row>
  </sheetData>
  <mergeCells count="1">
    <mergeCell ref="B4:G4"/>
  </mergeCells>
  <pageMargins left="0.23622047244094491" right="0.23622047244094491" top="0.74803149606299213" bottom="0.74803149606299213" header="0.31496062992125984" footer="0.31496062992125984"/>
  <pageSetup paperSize="9" scale="53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5"/>
  <sheetViews>
    <sheetView view="pageBreakPreview" topLeftCell="B4" zoomScale="90" zoomScaleNormal="70" zoomScaleSheetLayoutView="90" workbookViewId="0">
      <selection activeCell="B26" sqref="B26"/>
    </sheetView>
  </sheetViews>
  <sheetFormatPr baseColWidth="10" defaultColWidth="11.42578125" defaultRowHeight="15" x14ac:dyDescent="0.25"/>
  <cols>
    <col min="1" max="1" width="6.5703125" style="155" customWidth="1"/>
    <col min="2" max="2" width="116.140625" style="155" customWidth="1"/>
    <col min="3" max="3" width="21" style="155" customWidth="1"/>
    <col min="4" max="4" width="18" style="155" customWidth="1"/>
    <col min="5" max="5" width="15.140625" style="155" bestFit="1" customWidth="1"/>
    <col min="6" max="7" width="23.140625" style="155" customWidth="1"/>
    <col min="8" max="8" width="28" style="155" bestFit="1" customWidth="1"/>
    <col min="9" max="9" width="20" style="155" customWidth="1"/>
    <col min="10" max="16384" width="11.42578125" style="155"/>
  </cols>
  <sheetData>
    <row r="1" spans="2:9" ht="21" x14ac:dyDescent="0.25">
      <c r="B1" s="165" t="s">
        <v>55</v>
      </c>
      <c r="C1" s="156"/>
      <c r="D1" s="156"/>
      <c r="E1" s="156"/>
      <c r="F1" s="158"/>
      <c r="G1" s="158"/>
    </row>
    <row r="2" spans="2:9" ht="44.25" customHeight="1" x14ac:dyDescent="0.25">
      <c r="B2" s="157"/>
      <c r="C2" s="156"/>
      <c r="D2" s="156"/>
      <c r="E2" s="156"/>
      <c r="F2" s="163"/>
      <c r="G2" s="163"/>
    </row>
    <row r="3" spans="2:9" x14ac:dyDescent="0.25">
      <c r="F3" s="169"/>
      <c r="G3" s="169"/>
    </row>
    <row r="4" spans="2:9" ht="53.25" customHeight="1" x14ac:dyDescent="0.25">
      <c r="B4" s="311" t="s">
        <v>48</v>
      </c>
      <c r="C4" s="311"/>
      <c r="D4" s="311"/>
      <c r="E4" s="311"/>
      <c r="F4" s="311"/>
      <c r="G4" s="311"/>
    </row>
    <row r="5" spans="2:9" ht="53.25" customHeight="1" thickBot="1" x14ac:dyDescent="0.3">
      <c r="B5" s="187"/>
      <c r="C5" s="187"/>
      <c r="D5" s="187"/>
      <c r="E5" s="187"/>
      <c r="F5" s="187"/>
      <c r="G5" s="318"/>
      <c r="H5" s="318"/>
    </row>
    <row r="6" spans="2:9" ht="48" thickBot="1" x14ac:dyDescent="0.3">
      <c r="B6" s="164" t="s">
        <v>0</v>
      </c>
      <c r="C6" s="160" t="s">
        <v>1</v>
      </c>
      <c r="D6" s="160" t="s">
        <v>2</v>
      </c>
      <c r="E6" s="160" t="s">
        <v>3</v>
      </c>
      <c r="F6" s="170" t="s">
        <v>8</v>
      </c>
      <c r="G6" s="170" t="s">
        <v>9</v>
      </c>
      <c r="H6" s="270" t="s">
        <v>56</v>
      </c>
      <c r="I6" s="270" t="s">
        <v>57</v>
      </c>
    </row>
    <row r="7" spans="2:9" ht="34.5" customHeight="1" x14ac:dyDescent="0.25">
      <c r="B7" s="186" t="s">
        <v>82</v>
      </c>
      <c r="C7" s="176" t="s">
        <v>5</v>
      </c>
      <c r="D7" s="176" t="s">
        <v>5</v>
      </c>
      <c r="E7" s="188">
        <v>400</v>
      </c>
      <c r="F7" s="168"/>
      <c r="G7" s="296">
        <f>+F7*1.055</f>
        <v>0</v>
      </c>
      <c r="H7" s="262">
        <v>125000</v>
      </c>
      <c r="I7" s="268">
        <f>+H7*G7</f>
        <v>0</v>
      </c>
    </row>
    <row r="8" spans="2:9" s="280" customFormat="1" ht="34.5" customHeight="1" x14ac:dyDescent="0.25">
      <c r="B8" s="286" t="s">
        <v>47</v>
      </c>
      <c r="C8" s="182" t="s">
        <v>4</v>
      </c>
      <c r="D8" s="182" t="s">
        <v>4</v>
      </c>
      <c r="E8" s="188">
        <v>400</v>
      </c>
      <c r="F8" s="305"/>
      <c r="G8" s="296">
        <f>+F8*1.055</f>
        <v>0</v>
      </c>
      <c r="H8" s="306">
        <v>1000</v>
      </c>
      <c r="I8" s="294">
        <f>+H8*G8</f>
        <v>0</v>
      </c>
    </row>
    <row r="9" spans="2:9" ht="36" customHeight="1" thickBot="1" x14ac:dyDescent="0.3">
      <c r="B9" s="309" t="s">
        <v>69</v>
      </c>
      <c r="C9" s="182" t="s">
        <v>4</v>
      </c>
      <c r="D9" s="182" t="s">
        <v>4</v>
      </c>
      <c r="E9" s="183">
        <v>400</v>
      </c>
      <c r="F9" s="185"/>
      <c r="G9" s="184">
        <f>+F9*1.055</f>
        <v>0</v>
      </c>
      <c r="H9" s="259">
        <v>18000</v>
      </c>
      <c r="I9" s="268">
        <f>+H9*G9</f>
        <v>0</v>
      </c>
    </row>
    <row r="10" spans="2:9" ht="41.25" customHeight="1" thickBot="1" x14ac:dyDescent="0.3">
      <c r="B10" s="172" t="s">
        <v>15</v>
      </c>
      <c r="C10" s="177" t="s">
        <v>4</v>
      </c>
      <c r="D10" s="177" t="s">
        <v>4</v>
      </c>
      <c r="E10" s="178">
        <v>400</v>
      </c>
      <c r="F10" s="166"/>
      <c r="G10" s="295">
        <f>+F10*1.055</f>
        <v>0</v>
      </c>
      <c r="H10" s="263">
        <v>300</v>
      </c>
      <c r="I10" s="268">
        <f>+H10*G10</f>
        <v>0</v>
      </c>
    </row>
    <row r="11" spans="2:9" ht="16.5" thickBot="1" x14ac:dyDescent="0.3">
      <c r="H11" s="277" t="s">
        <v>58</v>
      </c>
      <c r="I11" s="269">
        <f>SUM(I7:I10)</f>
        <v>0</v>
      </c>
    </row>
    <row r="12" spans="2:9" x14ac:dyDescent="0.25">
      <c r="C12" s="264"/>
      <c r="D12" s="264"/>
      <c r="E12" s="264"/>
      <c r="F12" s="264"/>
      <c r="G12" s="264"/>
      <c r="H12" s="264"/>
    </row>
    <row r="13" spans="2:9" ht="16.5" customHeight="1" x14ac:dyDescent="0.25">
      <c r="C13" s="264"/>
      <c r="D13" s="264"/>
      <c r="E13" s="264"/>
      <c r="F13" s="264"/>
      <c r="G13" s="264"/>
      <c r="H13" s="264"/>
    </row>
    <row r="14" spans="2:9" x14ac:dyDescent="0.25">
      <c r="C14" s="264"/>
      <c r="D14" s="264"/>
      <c r="E14" s="264"/>
      <c r="F14" s="264"/>
      <c r="G14" s="264"/>
      <c r="H14" s="264"/>
    </row>
    <row r="15" spans="2:9" x14ac:dyDescent="0.25">
      <c r="D15" s="264"/>
      <c r="E15" s="264"/>
      <c r="F15" s="264"/>
      <c r="G15" s="264"/>
      <c r="H15" s="264"/>
    </row>
  </sheetData>
  <mergeCells count="2">
    <mergeCell ref="B4:G4"/>
    <mergeCell ref="G5:H5"/>
  </mergeCells>
  <pageMargins left="0.23622047244094491" right="0.23622047244094491" top="0.74803149606299213" bottom="0.74803149606299213" header="0.31496062992125984" footer="0.31496062992125984"/>
  <pageSetup paperSize="9" scale="46" fitToHeight="4" orientation="landscape" r:id="rId1"/>
  <headerFooter>
    <oddHeader>&amp;LCHU RENNES&amp;RDAL</oddHeader>
    <oddFooter>&amp;CAO Fourniture de pains et viennoiseries&amp;R&amp;P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4"/>
  <sheetViews>
    <sheetView view="pageBreakPreview" zoomScale="55" zoomScaleNormal="70" zoomScaleSheetLayoutView="55" workbookViewId="0">
      <selection activeCell="G21" sqref="G21"/>
    </sheetView>
  </sheetViews>
  <sheetFormatPr baseColWidth="10" defaultColWidth="11.42578125" defaultRowHeight="15" x14ac:dyDescent="0.25"/>
  <cols>
    <col min="1" max="1" width="6.5703125" style="155" customWidth="1"/>
    <col min="2" max="2" width="93.85546875" style="155" customWidth="1"/>
    <col min="3" max="3" width="21" style="155" customWidth="1"/>
    <col min="4" max="4" width="18" style="155" customWidth="1"/>
    <col min="5" max="5" width="15.140625" style="155" bestFit="1" customWidth="1"/>
    <col min="6" max="7" width="23.140625" style="155" customWidth="1"/>
    <col min="8" max="8" width="17.140625" style="155" customWidth="1"/>
    <col min="9" max="9" width="22.28515625" style="155" customWidth="1"/>
    <col min="10" max="16384" width="11.42578125" style="155"/>
  </cols>
  <sheetData>
    <row r="1" spans="2:9" ht="21" x14ac:dyDescent="0.25">
      <c r="B1" s="165" t="s">
        <v>55</v>
      </c>
      <c r="C1" s="156"/>
      <c r="D1" s="156"/>
      <c r="E1" s="156"/>
      <c r="F1" s="158"/>
      <c r="G1" s="158"/>
    </row>
    <row r="2" spans="2:9" ht="44.25" customHeight="1" x14ac:dyDescent="0.25">
      <c r="B2" s="157"/>
      <c r="C2" s="156"/>
      <c r="D2" s="156"/>
      <c r="E2" s="156"/>
      <c r="F2" s="163"/>
      <c r="G2" s="163"/>
    </row>
    <row r="3" spans="2:9" x14ac:dyDescent="0.25">
      <c r="F3" s="169"/>
      <c r="G3" s="169"/>
    </row>
    <row r="4" spans="2:9" ht="53.25" customHeight="1" x14ac:dyDescent="0.25">
      <c r="B4" s="311" t="s">
        <v>49</v>
      </c>
      <c r="C4" s="311"/>
      <c r="D4" s="311"/>
      <c r="E4" s="311"/>
      <c r="F4" s="311"/>
      <c r="G4" s="311"/>
    </row>
    <row r="5" spans="2:9" ht="53.25" customHeight="1" thickBot="1" x14ac:dyDescent="0.3">
      <c r="B5" s="187"/>
      <c r="C5" s="187"/>
      <c r="D5" s="187"/>
      <c r="E5" s="187"/>
      <c r="F5" s="187"/>
      <c r="G5" s="318"/>
      <c r="H5" s="318"/>
    </row>
    <row r="6" spans="2:9" ht="77.25" customHeight="1" thickBot="1" x14ac:dyDescent="0.3">
      <c r="B6" s="164" t="s">
        <v>0</v>
      </c>
      <c r="C6" s="160" t="s">
        <v>1</v>
      </c>
      <c r="D6" s="160" t="s">
        <v>2</v>
      </c>
      <c r="E6" s="160" t="s">
        <v>3</v>
      </c>
      <c r="F6" s="170" t="s">
        <v>8</v>
      </c>
      <c r="G6" s="170" t="s">
        <v>9</v>
      </c>
      <c r="H6" s="270" t="s">
        <v>56</v>
      </c>
      <c r="I6" s="270" t="s">
        <v>57</v>
      </c>
    </row>
    <row r="7" spans="2:9" ht="34.5" customHeight="1" x14ac:dyDescent="0.25">
      <c r="B7" s="186" t="s">
        <v>85</v>
      </c>
      <c r="C7" s="176" t="s">
        <v>5</v>
      </c>
      <c r="D7" s="176" t="s">
        <v>5</v>
      </c>
      <c r="E7" s="188">
        <v>400</v>
      </c>
      <c r="F7" s="168"/>
      <c r="G7" s="162">
        <f>+F7*1.055</f>
        <v>0</v>
      </c>
      <c r="H7" s="262">
        <v>2800</v>
      </c>
      <c r="I7" s="268">
        <f>+H7*G7</f>
        <v>0</v>
      </c>
    </row>
    <row r="8" spans="2:9" ht="34.5" customHeight="1" x14ac:dyDescent="0.25">
      <c r="B8" s="179" t="s">
        <v>47</v>
      </c>
      <c r="C8" s="173" t="s">
        <v>4</v>
      </c>
      <c r="D8" s="174" t="s">
        <v>4</v>
      </c>
      <c r="E8" s="159">
        <v>400</v>
      </c>
      <c r="F8" s="167"/>
      <c r="G8" s="162">
        <f>+F8*1.055</f>
        <v>0</v>
      </c>
      <c r="H8" s="261">
        <v>200</v>
      </c>
      <c r="I8" s="268">
        <f>+H8*G8</f>
        <v>0</v>
      </c>
    </row>
    <row r="9" spans="2:9" ht="34.5" customHeight="1" thickBot="1" x14ac:dyDescent="0.3">
      <c r="B9" s="309" t="s">
        <v>69</v>
      </c>
      <c r="C9" s="182" t="s">
        <v>4</v>
      </c>
      <c r="D9" s="182" t="s">
        <v>4</v>
      </c>
      <c r="E9" s="183">
        <v>400</v>
      </c>
      <c r="F9" s="185"/>
      <c r="G9" s="184">
        <f>+F9*1.055</f>
        <v>0</v>
      </c>
      <c r="H9" s="259">
        <v>1000</v>
      </c>
      <c r="I9" s="294">
        <f>+H9*G9</f>
        <v>0</v>
      </c>
    </row>
    <row r="10" spans="2:9" ht="36" customHeight="1" thickBot="1" x14ac:dyDescent="0.3">
      <c r="H10" s="274" t="s">
        <v>58</v>
      </c>
      <c r="I10" s="273">
        <f>SUM(I7:I9)</f>
        <v>0</v>
      </c>
    </row>
    <row r="11" spans="2:9" x14ac:dyDescent="0.25">
      <c r="D11" s="264"/>
      <c r="E11" s="264"/>
      <c r="F11" s="264"/>
      <c r="G11" s="264"/>
      <c r="H11" s="264"/>
    </row>
    <row r="12" spans="2:9" x14ac:dyDescent="0.25">
      <c r="D12" s="264"/>
      <c r="E12" s="264"/>
      <c r="F12" s="264"/>
      <c r="G12" s="264"/>
      <c r="H12" s="264"/>
    </row>
    <row r="13" spans="2:9" x14ac:dyDescent="0.25">
      <c r="D13" s="264"/>
      <c r="E13" s="264"/>
      <c r="F13" s="264"/>
      <c r="G13" s="264"/>
      <c r="H13" s="264"/>
    </row>
    <row r="14" spans="2:9" ht="16.5" customHeight="1" x14ac:dyDescent="0.25">
      <c r="D14" s="264"/>
      <c r="E14" s="264"/>
      <c r="F14" s="264"/>
      <c r="G14" s="264"/>
      <c r="H14" s="264"/>
    </row>
  </sheetData>
  <mergeCells count="2">
    <mergeCell ref="B4:G4"/>
    <mergeCell ref="G5:H5"/>
  </mergeCells>
  <pageMargins left="0.23622047244094491" right="0.23622047244094491" top="0.74803149606299213" bottom="0.74803149606299213" header="0.31496062992125984" footer="0.31496062992125984"/>
  <pageSetup paperSize="9" scale="56" fitToHeight="4" orientation="landscape" r:id="rId1"/>
  <headerFooter>
    <oddHeader>&amp;LCHU RENNES&amp;RDAL</oddHeader>
    <oddFooter>&amp;CAO Fourniture de pains et viennoiseries&amp;R&amp;P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5"/>
  <sheetViews>
    <sheetView view="pageBreakPreview" topLeftCell="A4" zoomScale="70" zoomScaleNormal="70" zoomScaleSheetLayoutView="70" workbookViewId="0">
      <selection activeCell="I8" sqref="I8"/>
    </sheetView>
  </sheetViews>
  <sheetFormatPr baseColWidth="10" defaultColWidth="11.42578125" defaultRowHeight="15" x14ac:dyDescent="0.25"/>
  <cols>
    <col min="1" max="1" width="6.5703125" style="155" customWidth="1"/>
    <col min="2" max="2" width="70.5703125" style="155" customWidth="1"/>
    <col min="3" max="3" width="21" style="155" customWidth="1"/>
    <col min="4" max="4" width="18" style="155" customWidth="1"/>
    <col min="5" max="5" width="15.140625" style="155" bestFit="1" customWidth="1"/>
    <col min="6" max="7" width="23.140625" style="155" customWidth="1"/>
    <col min="8" max="8" width="26.140625" style="155" customWidth="1"/>
    <col min="9" max="9" width="28.5703125" style="155" customWidth="1"/>
    <col min="10" max="16384" width="11.42578125" style="155"/>
  </cols>
  <sheetData>
    <row r="1" spans="2:11" ht="21" x14ac:dyDescent="0.25">
      <c r="B1" s="165" t="s">
        <v>55</v>
      </c>
      <c r="C1" s="156"/>
      <c r="D1" s="156"/>
      <c r="E1" s="156"/>
      <c r="F1" s="158"/>
      <c r="G1" s="158"/>
    </row>
    <row r="2" spans="2:11" ht="44.25" customHeight="1" x14ac:dyDescent="0.25">
      <c r="B2" s="157"/>
      <c r="C2" s="156"/>
      <c r="D2" s="156"/>
      <c r="E2" s="156"/>
      <c r="F2" s="163"/>
      <c r="G2" s="163"/>
    </row>
    <row r="3" spans="2:11" x14ac:dyDescent="0.25">
      <c r="F3" s="169"/>
      <c r="G3" s="169"/>
    </row>
    <row r="4" spans="2:11" ht="53.25" customHeight="1" x14ac:dyDescent="0.25">
      <c r="B4" s="311" t="s">
        <v>50</v>
      </c>
      <c r="C4" s="311"/>
      <c r="D4" s="311"/>
      <c r="E4" s="311"/>
      <c r="F4" s="311"/>
      <c r="G4" s="311"/>
    </row>
    <row r="5" spans="2:11" ht="53.25" customHeight="1" thickBot="1" x14ac:dyDescent="0.3">
      <c r="B5" s="187"/>
      <c r="C5" s="187"/>
      <c r="D5" s="187"/>
      <c r="E5" s="187"/>
      <c r="F5" s="187"/>
      <c r="G5" s="318"/>
      <c r="H5" s="318"/>
    </row>
    <row r="6" spans="2:11" ht="77.25" customHeight="1" thickBot="1" x14ac:dyDescent="0.3">
      <c r="B6" s="164" t="s">
        <v>0</v>
      </c>
      <c r="C6" s="160" t="s">
        <v>1</v>
      </c>
      <c r="D6" s="160" t="s">
        <v>2</v>
      </c>
      <c r="E6" s="160" t="s">
        <v>3</v>
      </c>
      <c r="F6" s="170" t="s">
        <v>8</v>
      </c>
      <c r="G6" s="170" t="s">
        <v>9</v>
      </c>
      <c r="H6" s="270" t="s">
        <v>56</v>
      </c>
      <c r="I6" s="270" t="s">
        <v>57</v>
      </c>
    </row>
    <row r="7" spans="2:11" ht="34.5" customHeight="1" x14ac:dyDescent="0.25">
      <c r="B7" s="186" t="s">
        <v>85</v>
      </c>
      <c r="C7" s="176" t="s">
        <v>5</v>
      </c>
      <c r="D7" s="176" t="s">
        <v>5</v>
      </c>
      <c r="E7" s="188">
        <v>400</v>
      </c>
      <c r="F7" s="168"/>
      <c r="G7" s="162">
        <f>+F7*1.055</f>
        <v>0</v>
      </c>
      <c r="H7" s="262">
        <v>6000</v>
      </c>
      <c r="I7" s="268">
        <f>+H7*G7</f>
        <v>0</v>
      </c>
    </row>
    <row r="8" spans="2:11" ht="34.5" customHeight="1" x14ac:dyDescent="0.25">
      <c r="B8" s="179" t="s">
        <v>47</v>
      </c>
      <c r="C8" s="173" t="s">
        <v>4</v>
      </c>
      <c r="D8" s="174" t="s">
        <v>4</v>
      </c>
      <c r="E8" s="159">
        <v>400</v>
      </c>
      <c r="F8" s="167"/>
      <c r="G8" s="296">
        <f t="shared" ref="G8:G9" si="0">+F8*1.055</f>
        <v>0</v>
      </c>
      <c r="H8" s="261">
        <v>200</v>
      </c>
      <c r="I8" s="268">
        <f>+H8*G8</f>
        <v>0</v>
      </c>
    </row>
    <row r="9" spans="2:11" ht="34.5" customHeight="1" thickBot="1" x14ac:dyDescent="0.3">
      <c r="B9" s="309" t="s">
        <v>69</v>
      </c>
      <c r="C9" s="182" t="s">
        <v>4</v>
      </c>
      <c r="D9" s="182" t="s">
        <v>4</v>
      </c>
      <c r="E9" s="183">
        <v>400</v>
      </c>
      <c r="F9" s="185"/>
      <c r="G9" s="296">
        <f t="shared" si="0"/>
        <v>0</v>
      </c>
      <c r="H9" s="259">
        <v>800</v>
      </c>
      <c r="I9" s="294">
        <f>+H9*G9</f>
        <v>0</v>
      </c>
    </row>
    <row r="10" spans="2:11" ht="20.25" customHeight="1" thickBot="1" x14ac:dyDescent="0.3">
      <c r="H10" s="274" t="s">
        <v>58</v>
      </c>
      <c r="I10" s="273">
        <f>SUM(I7:I9)</f>
        <v>0</v>
      </c>
    </row>
    <row r="11" spans="2:11" x14ac:dyDescent="0.25">
      <c r="D11" s="264"/>
      <c r="E11" s="264"/>
      <c r="F11" s="264"/>
      <c r="G11" s="264"/>
      <c r="H11" s="264"/>
      <c r="I11" s="264"/>
      <c r="J11" s="264"/>
      <c r="K11" s="264"/>
    </row>
    <row r="12" spans="2:11" x14ac:dyDescent="0.25">
      <c r="D12" s="264"/>
      <c r="E12" s="264"/>
      <c r="F12" s="264"/>
      <c r="G12" s="264"/>
      <c r="H12" s="264"/>
      <c r="I12" s="264"/>
      <c r="J12" s="264"/>
      <c r="K12" s="264"/>
    </row>
    <row r="13" spans="2:11" x14ac:dyDescent="0.25">
      <c r="D13" s="264"/>
      <c r="E13" s="264"/>
      <c r="F13" s="264"/>
      <c r="G13" s="264"/>
      <c r="H13" s="264"/>
      <c r="I13" s="264"/>
      <c r="J13" s="264"/>
      <c r="K13" s="264"/>
    </row>
    <row r="14" spans="2:11" ht="16.5" customHeight="1" x14ac:dyDescent="0.25">
      <c r="D14" s="264"/>
      <c r="E14" s="264"/>
      <c r="F14" s="264"/>
      <c r="G14" s="264"/>
      <c r="H14" s="264"/>
      <c r="I14" s="264"/>
      <c r="J14" s="264"/>
      <c r="K14" s="264"/>
    </row>
    <row r="15" spans="2:11" x14ac:dyDescent="0.25">
      <c r="D15" s="264"/>
      <c r="E15" s="264"/>
      <c r="F15" s="264"/>
      <c r="G15" s="264"/>
      <c r="H15" s="264"/>
      <c r="I15" s="264"/>
      <c r="J15" s="264"/>
      <c r="K15" s="264"/>
    </row>
  </sheetData>
  <mergeCells count="2">
    <mergeCell ref="B4:G4"/>
    <mergeCell ref="G5:H5"/>
  </mergeCells>
  <pageMargins left="0.23622047244094491" right="0.23622047244094491" top="0.74803149606299213" bottom="0.74803149606299213" header="0.31496062992125984" footer="0.31496062992125984"/>
  <pageSetup paperSize="9" scale="61" fitToHeight="4" orientation="landscape" r:id="rId1"/>
  <headerFooter>
    <oddHeader>&amp;LCHU RENNES&amp;RDAL</oddHeader>
    <oddFooter>&amp;CAO Fourniture de pains et viennoiseries&amp;R&amp;P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4"/>
  <sheetViews>
    <sheetView view="pageBreakPreview" zoomScale="55" zoomScaleNormal="70" zoomScaleSheetLayoutView="55" workbookViewId="0">
      <selection activeCell="I30" sqref="I30"/>
    </sheetView>
  </sheetViews>
  <sheetFormatPr baseColWidth="10" defaultColWidth="11.42578125" defaultRowHeight="15" x14ac:dyDescent="0.25"/>
  <cols>
    <col min="1" max="1" width="6.5703125" style="155" customWidth="1"/>
    <col min="2" max="2" width="93.85546875" style="155" customWidth="1"/>
    <col min="3" max="3" width="21" style="155" customWidth="1"/>
    <col min="4" max="4" width="18" style="155" customWidth="1"/>
    <col min="5" max="5" width="15.140625" style="155" bestFit="1" customWidth="1"/>
    <col min="6" max="7" width="23.140625" style="155" customWidth="1"/>
    <col min="8" max="8" width="31.7109375" style="155" customWidth="1"/>
    <col min="9" max="9" width="19.28515625" style="155" customWidth="1"/>
    <col min="10" max="16384" width="11.42578125" style="155"/>
  </cols>
  <sheetData>
    <row r="1" spans="2:9" ht="21" x14ac:dyDescent="0.25">
      <c r="B1" s="165" t="s">
        <v>55</v>
      </c>
      <c r="C1" s="156"/>
      <c r="D1" s="156"/>
      <c r="E1" s="156"/>
      <c r="F1" s="158"/>
      <c r="G1" s="158"/>
    </row>
    <row r="2" spans="2:9" ht="44.25" customHeight="1" x14ac:dyDescent="0.25">
      <c r="B2" s="157"/>
      <c r="C2" s="156"/>
      <c r="D2" s="156"/>
      <c r="E2" s="156"/>
      <c r="F2" s="163"/>
      <c r="G2" s="163"/>
    </row>
    <row r="3" spans="2:9" x14ac:dyDescent="0.25">
      <c r="F3" s="169"/>
      <c r="G3" s="169"/>
    </row>
    <row r="4" spans="2:9" ht="53.25" customHeight="1" x14ac:dyDescent="0.25">
      <c r="B4" s="311" t="s">
        <v>51</v>
      </c>
      <c r="C4" s="311"/>
      <c r="D4" s="311"/>
      <c r="E4" s="311"/>
      <c r="F4" s="311"/>
      <c r="G4" s="311"/>
    </row>
    <row r="5" spans="2:9" ht="53.25" customHeight="1" thickBot="1" x14ac:dyDescent="0.3">
      <c r="B5" s="187"/>
      <c r="C5" s="187"/>
      <c r="D5" s="187"/>
      <c r="E5" s="187"/>
      <c r="F5" s="187"/>
      <c r="G5" s="318"/>
      <c r="H5" s="318"/>
    </row>
    <row r="6" spans="2:9" ht="77.25" customHeight="1" thickBot="1" x14ac:dyDescent="0.3">
      <c r="B6" s="164" t="s">
        <v>0</v>
      </c>
      <c r="C6" s="160" t="s">
        <v>1</v>
      </c>
      <c r="D6" s="160" t="s">
        <v>2</v>
      </c>
      <c r="E6" s="160" t="s">
        <v>3</v>
      </c>
      <c r="F6" s="170" t="s">
        <v>8</v>
      </c>
      <c r="G6" s="170" t="s">
        <v>9</v>
      </c>
      <c r="H6" s="270" t="s">
        <v>56</v>
      </c>
      <c r="I6" s="270" t="s">
        <v>57</v>
      </c>
    </row>
    <row r="7" spans="2:9" ht="34.5" customHeight="1" x14ac:dyDescent="0.25">
      <c r="B7" s="186" t="s">
        <v>85</v>
      </c>
      <c r="C7" s="176" t="s">
        <v>5</v>
      </c>
      <c r="D7" s="176" t="s">
        <v>5</v>
      </c>
      <c r="E7" s="188">
        <v>400</v>
      </c>
      <c r="F7" s="168"/>
      <c r="G7" s="162">
        <f>+F7*1.055</f>
        <v>0</v>
      </c>
      <c r="H7" s="260">
        <v>10000</v>
      </c>
      <c r="I7" s="268">
        <f t="shared" ref="I7" si="0">+H7*G7</f>
        <v>0</v>
      </c>
    </row>
    <row r="8" spans="2:9" ht="34.5" customHeight="1" x14ac:dyDescent="0.25">
      <c r="B8" s="179" t="s">
        <v>47</v>
      </c>
      <c r="C8" s="173" t="s">
        <v>4</v>
      </c>
      <c r="D8" s="174" t="s">
        <v>4</v>
      </c>
      <c r="E8" s="159">
        <v>400</v>
      </c>
      <c r="F8" s="167"/>
      <c r="G8" s="296">
        <f t="shared" ref="G8:G9" si="1">+F8*1.055</f>
        <v>0</v>
      </c>
      <c r="H8" s="278">
        <v>200</v>
      </c>
      <c r="I8" s="268">
        <f>+H8*G8</f>
        <v>0</v>
      </c>
    </row>
    <row r="9" spans="2:9" ht="34.5" customHeight="1" thickBot="1" x14ac:dyDescent="0.3">
      <c r="B9" s="309" t="s">
        <v>69</v>
      </c>
      <c r="C9" s="182" t="s">
        <v>4</v>
      </c>
      <c r="D9" s="182" t="s">
        <v>4</v>
      </c>
      <c r="E9" s="183">
        <v>400</v>
      </c>
      <c r="F9" s="185"/>
      <c r="G9" s="296">
        <f t="shared" si="1"/>
        <v>0</v>
      </c>
      <c r="H9" s="279">
        <v>4000</v>
      </c>
      <c r="I9" s="294">
        <f>+H9*G9</f>
        <v>0</v>
      </c>
    </row>
    <row r="10" spans="2:9" ht="32.25" thickBot="1" x14ac:dyDescent="0.3">
      <c r="H10" s="274" t="s">
        <v>58</v>
      </c>
      <c r="I10" s="273">
        <f>SUM(I7:I9)</f>
        <v>0</v>
      </c>
    </row>
    <row r="11" spans="2:9" x14ac:dyDescent="0.25">
      <c r="D11" s="264"/>
      <c r="E11" s="264"/>
      <c r="F11" s="264"/>
      <c r="G11" s="264"/>
      <c r="H11" s="264"/>
      <c r="I11" s="264"/>
    </row>
    <row r="12" spans="2:9" ht="16.5" customHeight="1" x14ac:dyDescent="0.25">
      <c r="D12" s="264"/>
      <c r="E12" s="264"/>
      <c r="F12" s="264"/>
      <c r="G12" s="264"/>
      <c r="H12" s="264"/>
      <c r="I12" s="264"/>
    </row>
    <row r="13" spans="2:9" x14ac:dyDescent="0.25">
      <c r="D13" s="264"/>
      <c r="E13" s="264"/>
      <c r="F13" s="264"/>
      <c r="G13" s="264"/>
      <c r="H13" s="264"/>
      <c r="I13" s="264"/>
    </row>
    <row r="14" spans="2:9" x14ac:dyDescent="0.25">
      <c r="D14" s="264"/>
      <c r="E14" s="264"/>
      <c r="F14" s="264"/>
      <c r="G14" s="264"/>
      <c r="H14" s="264"/>
      <c r="I14" s="264"/>
    </row>
  </sheetData>
  <mergeCells count="2">
    <mergeCell ref="B4:G4"/>
    <mergeCell ref="G5:H5"/>
  </mergeCells>
  <pageMargins left="0.23622047244094491" right="0.23622047244094491" top="0.74803149606299213" bottom="0.74803149606299213" header="0.31496062992125984" footer="0.31496062992125984"/>
  <pageSetup paperSize="9" scale="54" fitToHeight="4" orientation="landscape" r:id="rId1"/>
  <headerFooter>
    <oddHeader>&amp;LCHU RENNES&amp;RDAL</oddHeader>
    <oddFooter>&amp;CAO Fourniture de pains et viennoiseries&amp;R&amp;P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2"/>
  <sheetViews>
    <sheetView topLeftCell="A4" zoomScale="70" zoomScaleNormal="70" workbookViewId="0">
      <selection activeCell="B43" sqref="B43"/>
    </sheetView>
  </sheetViews>
  <sheetFormatPr baseColWidth="10" defaultColWidth="11.42578125" defaultRowHeight="15" x14ac:dyDescent="0.25"/>
  <cols>
    <col min="1" max="1" width="4.42578125" style="43" customWidth="1"/>
    <col min="2" max="2" width="64.42578125" style="43" customWidth="1"/>
    <col min="3" max="3" width="22.140625" style="43" customWidth="1"/>
    <col min="4" max="5" width="23" style="43" customWidth="1"/>
    <col min="6" max="7" width="36.140625" style="43" customWidth="1"/>
    <col min="8" max="8" width="26.42578125" style="43" customWidth="1"/>
    <col min="9" max="9" width="42.140625" style="43" customWidth="1"/>
    <col min="10" max="16384" width="11.42578125" style="43"/>
  </cols>
  <sheetData>
    <row r="1" spans="2:9" ht="21" x14ac:dyDescent="0.25">
      <c r="B1" s="24" t="s">
        <v>55</v>
      </c>
      <c r="C1" s="44"/>
      <c r="D1" s="44"/>
      <c r="E1" s="44"/>
      <c r="F1" s="4"/>
      <c r="G1" s="4"/>
    </row>
    <row r="2" spans="2:9" ht="52.5" customHeight="1" x14ac:dyDescent="0.25">
      <c r="B2" s="47"/>
      <c r="C2" s="44"/>
      <c r="D2" s="44"/>
      <c r="E2" s="44"/>
      <c r="F2" s="20"/>
      <c r="G2" s="20"/>
    </row>
    <row r="5" spans="2:9" ht="42.75" customHeight="1" thickBot="1" x14ac:dyDescent="0.3">
      <c r="B5" s="314" t="s">
        <v>24</v>
      </c>
      <c r="C5" s="314"/>
      <c r="D5" s="314"/>
      <c r="E5" s="314"/>
      <c r="F5" s="314"/>
      <c r="G5" s="314"/>
    </row>
    <row r="6" spans="2:9" s="68" customFormat="1" ht="69" customHeight="1" thickBot="1" x14ac:dyDescent="0.4">
      <c r="B6" s="23" t="s">
        <v>0</v>
      </c>
      <c r="C6" s="16" t="s">
        <v>1</v>
      </c>
      <c r="D6" s="16" t="s">
        <v>2</v>
      </c>
      <c r="E6" s="16" t="s">
        <v>3</v>
      </c>
      <c r="F6" s="33" t="s">
        <v>8</v>
      </c>
      <c r="G6" s="33" t="s">
        <v>9</v>
      </c>
      <c r="H6" s="164" t="s">
        <v>56</v>
      </c>
      <c r="I6" s="164" t="s">
        <v>57</v>
      </c>
    </row>
    <row r="7" spans="2:9" s="68" customFormat="1" ht="72.75" customHeight="1" x14ac:dyDescent="0.35">
      <c r="B7" s="64" t="s">
        <v>86</v>
      </c>
      <c r="C7" s="69" t="s">
        <v>5</v>
      </c>
      <c r="D7" s="69" t="s">
        <v>5</v>
      </c>
      <c r="E7" s="71">
        <v>130</v>
      </c>
      <c r="F7" s="301"/>
      <c r="G7" s="295">
        <f>+F7*1.055</f>
        <v>0</v>
      </c>
      <c r="H7" s="201">
        <f>45000</f>
        <v>45000</v>
      </c>
      <c r="I7" s="195">
        <f>+H7*G7</f>
        <v>0</v>
      </c>
    </row>
    <row r="8" spans="2:9" s="68" customFormat="1" ht="72.75" customHeight="1" x14ac:dyDescent="0.35">
      <c r="B8" s="186" t="s">
        <v>87</v>
      </c>
      <c r="C8" s="70" t="s">
        <v>5</v>
      </c>
      <c r="D8" s="70" t="s">
        <v>5</v>
      </c>
      <c r="E8" s="72">
        <v>130</v>
      </c>
      <c r="F8" s="302"/>
      <c r="G8" s="296">
        <f>+F8*1.055</f>
        <v>0</v>
      </c>
      <c r="H8" s="197">
        <f>6500</f>
        <v>6500</v>
      </c>
      <c r="I8" s="196">
        <f>+H8*G8</f>
        <v>0</v>
      </c>
    </row>
    <row r="9" spans="2:9" s="68" customFormat="1" ht="72.75" customHeight="1" thickBot="1" x14ac:dyDescent="0.4">
      <c r="B9" s="9" t="s">
        <v>88</v>
      </c>
      <c r="C9" s="73" t="s">
        <v>5</v>
      </c>
      <c r="D9" s="73" t="s">
        <v>5</v>
      </c>
      <c r="E9" s="74">
        <v>80</v>
      </c>
      <c r="F9" s="53"/>
      <c r="G9" s="136">
        <f t="shared" ref="G9" si="0">+F9*1.055</f>
        <v>0</v>
      </c>
      <c r="H9" s="202">
        <f>14000</f>
        <v>14000</v>
      </c>
      <c r="I9" s="203">
        <f>+H9*G9</f>
        <v>0</v>
      </c>
    </row>
    <row r="10" spans="2:9" ht="16.5" thickBot="1" x14ac:dyDescent="0.3">
      <c r="H10" s="204" t="s">
        <v>58</v>
      </c>
      <c r="I10" s="205">
        <f>SUM(I7:I9)</f>
        <v>0</v>
      </c>
    </row>
    <row r="11" spans="2:9" x14ac:dyDescent="0.25">
      <c r="F11" s="155"/>
      <c r="G11" s="155"/>
    </row>
    <row r="12" spans="2:9" ht="52.5" customHeight="1" x14ac:dyDescent="0.25">
      <c r="F12" s="155"/>
      <c r="G12" s="155"/>
    </row>
  </sheetData>
  <mergeCells count="1">
    <mergeCell ref="B5:G5"/>
  </mergeCells>
  <pageMargins left="0.7" right="0.7" top="0.75" bottom="0.75" header="0.3" footer="0.3"/>
  <pageSetup paperSize="9" scale="3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3"/>
  <sheetViews>
    <sheetView view="pageBreakPreview" zoomScale="70" zoomScaleNormal="70" zoomScaleSheetLayoutView="70" workbookViewId="0">
      <selection activeCell="B9" sqref="B9"/>
    </sheetView>
  </sheetViews>
  <sheetFormatPr baseColWidth="10" defaultColWidth="11.42578125" defaultRowHeight="15" x14ac:dyDescent="0.25"/>
  <cols>
    <col min="1" max="1" width="6.5703125" style="155" customWidth="1"/>
    <col min="2" max="2" width="69.42578125" style="155" customWidth="1"/>
    <col min="3" max="3" width="21" style="155" customWidth="1"/>
    <col min="4" max="4" width="18" style="155" customWidth="1"/>
    <col min="5" max="5" width="15.140625" style="155" bestFit="1" customWidth="1"/>
    <col min="6" max="7" width="23.140625" style="155" customWidth="1"/>
    <col min="8" max="16384" width="11.42578125" style="155"/>
  </cols>
  <sheetData>
    <row r="1" spans="2:9" ht="21" x14ac:dyDescent="0.25">
      <c r="B1" s="165" t="s">
        <v>55</v>
      </c>
      <c r="C1" s="156"/>
      <c r="D1" s="156"/>
      <c r="E1" s="156"/>
      <c r="F1" s="158"/>
      <c r="G1" s="158"/>
    </row>
    <row r="2" spans="2:9" ht="44.25" customHeight="1" x14ac:dyDescent="0.25">
      <c r="B2" s="157"/>
      <c r="C2" s="156"/>
      <c r="D2" s="156"/>
      <c r="E2" s="156"/>
      <c r="F2" s="163"/>
      <c r="G2" s="163"/>
    </row>
    <row r="3" spans="2:9" x14ac:dyDescent="0.25">
      <c r="F3" s="169"/>
      <c r="G3" s="169"/>
    </row>
    <row r="4" spans="2:9" ht="53.25" customHeight="1" x14ac:dyDescent="0.25">
      <c r="B4" s="311" t="s">
        <v>52</v>
      </c>
      <c r="C4" s="311"/>
      <c r="D4" s="311"/>
      <c r="E4" s="311"/>
      <c r="F4" s="311"/>
      <c r="G4" s="311"/>
    </row>
    <row r="5" spans="2:9" ht="53.25" customHeight="1" thickBot="1" x14ac:dyDescent="0.3">
      <c r="B5" s="187"/>
      <c r="C5" s="187"/>
      <c r="D5" s="187"/>
      <c r="E5" s="187"/>
      <c r="F5" s="187"/>
      <c r="G5" s="318"/>
      <c r="H5" s="318"/>
    </row>
    <row r="6" spans="2:9" ht="77.25" customHeight="1" thickBot="1" x14ac:dyDescent="0.3">
      <c r="B6" s="164" t="s">
        <v>0</v>
      </c>
      <c r="C6" s="160" t="s">
        <v>1</v>
      </c>
      <c r="D6" s="160" t="s">
        <v>2</v>
      </c>
      <c r="E6" s="160" t="s">
        <v>3</v>
      </c>
      <c r="F6" s="170" t="s">
        <v>8</v>
      </c>
      <c r="G6" s="170" t="s">
        <v>9</v>
      </c>
      <c r="H6" s="270" t="s">
        <v>56</v>
      </c>
      <c r="I6" s="270" t="s">
        <v>57</v>
      </c>
    </row>
    <row r="7" spans="2:9" ht="34.5" customHeight="1" x14ac:dyDescent="0.25">
      <c r="B7" s="186" t="s">
        <v>85</v>
      </c>
      <c r="C7" s="176" t="s">
        <v>5</v>
      </c>
      <c r="D7" s="176" t="s">
        <v>5</v>
      </c>
      <c r="E7" s="188">
        <v>400</v>
      </c>
      <c r="F7" s="168"/>
      <c r="G7" s="162">
        <f>+F7*1.055</f>
        <v>0</v>
      </c>
      <c r="H7" s="262">
        <v>6000</v>
      </c>
      <c r="I7" s="268">
        <f>+H7*G7</f>
        <v>0</v>
      </c>
    </row>
    <row r="8" spans="2:9" ht="34.5" customHeight="1" x14ac:dyDescent="0.25">
      <c r="B8" s="179" t="s">
        <v>47</v>
      </c>
      <c r="C8" s="173" t="s">
        <v>4</v>
      </c>
      <c r="D8" s="174" t="s">
        <v>4</v>
      </c>
      <c r="E8" s="159">
        <v>400</v>
      </c>
      <c r="F8" s="167"/>
      <c r="G8" s="162">
        <f>+F8*1.055</f>
        <v>0</v>
      </c>
      <c r="H8" s="261">
        <v>200</v>
      </c>
      <c r="I8" s="268">
        <f>+H8*G8</f>
        <v>0</v>
      </c>
    </row>
    <row r="9" spans="2:9" ht="34.5" customHeight="1" thickBot="1" x14ac:dyDescent="0.3">
      <c r="B9" s="309" t="s">
        <v>69</v>
      </c>
      <c r="C9" s="182" t="s">
        <v>4</v>
      </c>
      <c r="D9" s="182" t="s">
        <v>4</v>
      </c>
      <c r="E9" s="183">
        <v>400</v>
      </c>
      <c r="F9" s="185"/>
      <c r="G9" s="184">
        <f>+F9*1.055</f>
        <v>0</v>
      </c>
      <c r="H9" s="279">
        <v>2000</v>
      </c>
      <c r="I9" s="294">
        <f>+H9*G9</f>
        <v>0</v>
      </c>
    </row>
    <row r="10" spans="2:9" ht="32.25" thickBot="1" x14ac:dyDescent="0.3">
      <c r="H10" s="274" t="s">
        <v>58</v>
      </c>
      <c r="I10" s="273">
        <f>SUM(I7:I9)</f>
        <v>0</v>
      </c>
    </row>
    <row r="11" spans="2:9" x14ac:dyDescent="0.25">
      <c r="C11" s="264"/>
      <c r="D11" s="264"/>
      <c r="E11" s="264"/>
      <c r="F11" s="264"/>
      <c r="G11" s="264"/>
      <c r="H11" s="264"/>
    </row>
    <row r="12" spans="2:9" ht="16.5" customHeight="1" x14ac:dyDescent="0.25">
      <c r="C12" s="264"/>
      <c r="D12" s="264"/>
      <c r="E12" s="264"/>
      <c r="F12" s="264"/>
      <c r="G12" s="264"/>
      <c r="H12" s="264"/>
    </row>
    <row r="13" spans="2:9" x14ac:dyDescent="0.25">
      <c r="D13" s="264"/>
      <c r="E13" s="264"/>
      <c r="F13" s="264"/>
      <c r="G13" s="264"/>
      <c r="H13" s="264"/>
    </row>
  </sheetData>
  <mergeCells count="2">
    <mergeCell ref="B4:G4"/>
    <mergeCell ref="G5:H5"/>
  </mergeCells>
  <pageMargins left="0.23622047244094491" right="0.23622047244094491" top="0.74803149606299213" bottom="0.74803149606299213" header="0.31496062992125984" footer="0.31496062992125984"/>
  <pageSetup paperSize="9" scale="67" fitToHeight="4" orientation="landscape" r:id="rId1"/>
  <headerFooter>
    <oddHeader>&amp;LCHU RENNES&amp;RDAL</oddHeader>
    <oddFooter>&amp;CAO Fourniture de pains et viennoiseries&amp;R&amp;P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4"/>
  <sheetViews>
    <sheetView view="pageBreakPreview" zoomScale="70" zoomScaleNormal="70" zoomScaleSheetLayoutView="70" workbookViewId="0">
      <selection activeCell="B9" sqref="B9"/>
    </sheetView>
  </sheetViews>
  <sheetFormatPr baseColWidth="10" defaultColWidth="11.42578125" defaultRowHeight="15" x14ac:dyDescent="0.25"/>
  <cols>
    <col min="1" max="1" width="6.5703125" style="155" customWidth="1"/>
    <col min="2" max="2" width="72.5703125" style="155" customWidth="1"/>
    <col min="3" max="3" width="21" style="155" customWidth="1"/>
    <col min="4" max="4" width="18" style="155" customWidth="1"/>
    <col min="5" max="5" width="15.140625" style="155" bestFit="1" customWidth="1"/>
    <col min="6" max="7" width="23.140625" style="155" customWidth="1"/>
    <col min="8" max="16384" width="11.42578125" style="155"/>
  </cols>
  <sheetData>
    <row r="1" spans="2:9" ht="21" x14ac:dyDescent="0.25">
      <c r="B1" s="165" t="s">
        <v>55</v>
      </c>
      <c r="C1" s="156"/>
      <c r="D1" s="156"/>
      <c r="E1" s="156"/>
      <c r="F1" s="158"/>
      <c r="G1" s="158"/>
    </row>
    <row r="2" spans="2:9" ht="44.25" customHeight="1" x14ac:dyDescent="0.25">
      <c r="B2" s="157"/>
      <c r="C2" s="156"/>
      <c r="D2" s="156"/>
      <c r="E2" s="156"/>
      <c r="F2" s="163"/>
      <c r="G2" s="163"/>
    </row>
    <row r="3" spans="2:9" x14ac:dyDescent="0.25">
      <c r="F3" s="169"/>
      <c r="G3" s="169"/>
    </row>
    <row r="4" spans="2:9" ht="53.25" customHeight="1" x14ac:dyDescent="0.25">
      <c r="B4" s="311" t="s">
        <v>53</v>
      </c>
      <c r="C4" s="311"/>
      <c r="D4" s="311"/>
      <c r="E4" s="311"/>
      <c r="F4" s="311"/>
      <c r="G4" s="311"/>
    </row>
    <row r="5" spans="2:9" ht="53.25" customHeight="1" thickBot="1" x14ac:dyDescent="0.3">
      <c r="B5" s="187"/>
      <c r="C5" s="187"/>
      <c r="D5" s="187"/>
      <c r="E5" s="187"/>
      <c r="F5" s="187"/>
      <c r="G5" s="318"/>
      <c r="H5" s="318"/>
    </row>
    <row r="6" spans="2:9" ht="77.25" customHeight="1" thickBot="1" x14ac:dyDescent="0.3">
      <c r="B6" s="164" t="s">
        <v>0</v>
      </c>
      <c r="C6" s="160" t="s">
        <v>1</v>
      </c>
      <c r="D6" s="160" t="s">
        <v>2</v>
      </c>
      <c r="E6" s="160" t="s">
        <v>3</v>
      </c>
      <c r="F6" s="170" t="s">
        <v>8</v>
      </c>
      <c r="G6" s="170" t="s">
        <v>9</v>
      </c>
      <c r="H6" s="298" t="s">
        <v>56</v>
      </c>
      <c r="I6" s="298" t="s">
        <v>57</v>
      </c>
    </row>
    <row r="7" spans="2:9" ht="34.5" customHeight="1" x14ac:dyDescent="0.25">
      <c r="B7" s="186" t="s">
        <v>85</v>
      </c>
      <c r="C7" s="176" t="s">
        <v>5</v>
      </c>
      <c r="D7" s="176" t="s">
        <v>5</v>
      </c>
      <c r="E7" s="188">
        <v>400</v>
      </c>
      <c r="F7" s="168"/>
      <c r="G7" s="162">
        <f>+F7*1.055</f>
        <v>0</v>
      </c>
      <c r="H7" s="262">
        <v>11000</v>
      </c>
      <c r="I7" s="294">
        <f t="shared" ref="I7" si="0">+H7*G7</f>
        <v>0</v>
      </c>
    </row>
    <row r="8" spans="2:9" ht="34.5" customHeight="1" x14ac:dyDescent="0.25">
      <c r="B8" s="179" t="s">
        <v>47</v>
      </c>
      <c r="C8" s="173" t="s">
        <v>4</v>
      </c>
      <c r="D8" s="174" t="s">
        <v>4</v>
      </c>
      <c r="E8" s="159">
        <v>400</v>
      </c>
      <c r="F8" s="167"/>
      <c r="G8" s="162">
        <f>+F8*1.055</f>
        <v>0</v>
      </c>
      <c r="H8" s="278">
        <v>200</v>
      </c>
      <c r="I8" s="294">
        <f>+H8*G8</f>
        <v>0</v>
      </c>
    </row>
    <row r="9" spans="2:9" ht="34.5" customHeight="1" thickBot="1" x14ac:dyDescent="0.3">
      <c r="B9" s="309" t="s">
        <v>69</v>
      </c>
      <c r="C9" s="182" t="s">
        <v>4</v>
      </c>
      <c r="D9" s="182" t="s">
        <v>4</v>
      </c>
      <c r="E9" s="183">
        <v>400</v>
      </c>
      <c r="F9" s="185"/>
      <c r="G9" s="184">
        <f>+F9*1.055</f>
        <v>0</v>
      </c>
      <c r="H9" s="279">
        <v>4000</v>
      </c>
      <c r="I9" s="294">
        <f>+H9*G9</f>
        <v>0</v>
      </c>
    </row>
    <row r="10" spans="2:9" ht="36" customHeight="1" thickBot="1" x14ac:dyDescent="0.3">
      <c r="D10" s="264"/>
      <c r="E10" s="264"/>
      <c r="F10" s="264"/>
      <c r="G10" s="264"/>
      <c r="H10" s="304" t="s">
        <v>58</v>
      </c>
      <c r="I10" s="303">
        <f>SUM(I7:I9)</f>
        <v>0</v>
      </c>
    </row>
    <row r="11" spans="2:9" x14ac:dyDescent="0.25">
      <c r="C11" s="264"/>
      <c r="D11" s="264"/>
      <c r="E11" s="264"/>
      <c r="F11" s="264"/>
      <c r="G11" s="264"/>
      <c r="H11" s="280"/>
      <c r="I11" s="280"/>
    </row>
    <row r="12" spans="2:9" ht="16.5" customHeight="1" x14ac:dyDescent="0.25">
      <c r="C12" s="264"/>
      <c r="D12" s="264"/>
      <c r="E12" s="264"/>
      <c r="F12" s="264"/>
      <c r="G12" s="264"/>
      <c r="H12" s="264"/>
    </row>
    <row r="13" spans="2:9" x14ac:dyDescent="0.25">
      <c r="D13" s="264"/>
      <c r="E13" s="264"/>
      <c r="F13" s="264"/>
      <c r="G13" s="264"/>
      <c r="H13" s="264"/>
    </row>
    <row r="14" spans="2:9" x14ac:dyDescent="0.25">
      <c r="D14" s="264"/>
      <c r="E14" s="264"/>
      <c r="F14" s="264"/>
      <c r="G14" s="264"/>
      <c r="H14" s="264"/>
    </row>
  </sheetData>
  <mergeCells count="2">
    <mergeCell ref="B4:G4"/>
    <mergeCell ref="G5:H5"/>
  </mergeCells>
  <pageMargins left="0.23622047244094491" right="0.23622047244094491" top="0.74803149606299213" bottom="0.74803149606299213" header="0.31496062992125984" footer="0.31496062992125984"/>
  <pageSetup paperSize="9" scale="66" fitToHeight="4" orientation="landscape" r:id="rId1"/>
  <headerFooter>
    <oddHeader>&amp;LCHU RENNES&amp;RDAL</oddHeader>
    <oddFooter>&amp;CAO Fourniture de pains et viennoiseries&amp;R&amp;P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1"/>
  <sheetViews>
    <sheetView view="pageBreakPreview" zoomScale="70" zoomScaleNormal="70" zoomScaleSheetLayoutView="70" workbookViewId="0">
      <selection activeCell="O17" sqref="O17"/>
    </sheetView>
  </sheetViews>
  <sheetFormatPr baseColWidth="10" defaultColWidth="11.42578125" defaultRowHeight="15" x14ac:dyDescent="0.25"/>
  <cols>
    <col min="1" max="1" width="6.5703125" style="155" customWidth="1"/>
    <col min="2" max="2" width="40.85546875" style="155" customWidth="1"/>
    <col min="3" max="3" width="21" style="155" customWidth="1"/>
    <col min="4" max="4" width="18" style="155" customWidth="1"/>
    <col min="5" max="5" width="15.140625" style="155" bestFit="1" customWidth="1"/>
    <col min="6" max="7" width="23.140625" style="155" customWidth="1"/>
    <col min="8" max="8" width="16.5703125" style="155" customWidth="1"/>
    <col min="9" max="9" width="19" style="155" customWidth="1"/>
    <col min="10" max="16384" width="11.42578125" style="155"/>
  </cols>
  <sheetData>
    <row r="1" spans="2:9" ht="21" x14ac:dyDescent="0.25">
      <c r="B1" s="165" t="s">
        <v>55</v>
      </c>
      <c r="C1" s="156"/>
      <c r="D1" s="156"/>
      <c r="E1" s="156"/>
      <c r="F1" s="158"/>
      <c r="G1" s="158"/>
    </row>
    <row r="2" spans="2:9" ht="44.25" customHeight="1" x14ac:dyDescent="0.25">
      <c r="B2" s="157"/>
      <c r="C2" s="156"/>
      <c r="D2" s="156"/>
      <c r="E2" s="156"/>
      <c r="F2" s="163"/>
      <c r="G2" s="163"/>
    </row>
    <row r="3" spans="2:9" x14ac:dyDescent="0.25">
      <c r="F3" s="169"/>
      <c r="G3" s="169"/>
    </row>
    <row r="4" spans="2:9" ht="53.25" customHeight="1" x14ac:dyDescent="0.25">
      <c r="B4" s="311" t="s">
        <v>54</v>
      </c>
      <c r="C4" s="311"/>
      <c r="D4" s="311"/>
      <c r="E4" s="311"/>
      <c r="F4" s="311"/>
      <c r="G4" s="311"/>
    </row>
    <row r="5" spans="2:9" ht="53.25" customHeight="1" thickBot="1" x14ac:dyDescent="0.3">
      <c r="B5" s="187"/>
      <c r="C5" s="187"/>
      <c r="D5" s="187"/>
      <c r="E5" s="187"/>
      <c r="F5" s="187"/>
      <c r="G5" s="318"/>
      <c r="H5" s="318"/>
    </row>
    <row r="6" spans="2:9" ht="77.25" customHeight="1" thickBot="1" x14ac:dyDescent="0.3">
      <c r="B6" s="164" t="s">
        <v>0</v>
      </c>
      <c r="C6" s="160" t="s">
        <v>1</v>
      </c>
      <c r="D6" s="160" t="s">
        <v>2</v>
      </c>
      <c r="E6" s="160" t="s">
        <v>3</v>
      </c>
      <c r="F6" s="170" t="s">
        <v>8</v>
      </c>
      <c r="G6" s="170" t="s">
        <v>9</v>
      </c>
      <c r="H6" s="298" t="s">
        <v>56</v>
      </c>
      <c r="I6" s="298" t="s">
        <v>57</v>
      </c>
    </row>
    <row r="7" spans="2:9" ht="34.5" customHeight="1" thickBot="1" x14ac:dyDescent="0.3">
      <c r="B7" s="186" t="s">
        <v>85</v>
      </c>
      <c r="C7" s="176" t="s">
        <v>5</v>
      </c>
      <c r="D7" s="176" t="s">
        <v>5</v>
      </c>
      <c r="E7" s="188">
        <v>400</v>
      </c>
      <c r="F7" s="168"/>
      <c r="G7" s="162">
        <f t="shared" ref="G7" si="0">+F7*1.055</f>
        <v>0</v>
      </c>
      <c r="H7" s="262">
        <v>4000</v>
      </c>
      <c r="I7" s="294">
        <f t="shared" ref="I7" si="1">+H7*G7</f>
        <v>0</v>
      </c>
    </row>
    <row r="8" spans="2:9" ht="36" customHeight="1" thickBot="1" x14ac:dyDescent="0.3">
      <c r="D8" s="280"/>
      <c r="E8" s="280"/>
      <c r="F8" s="280"/>
      <c r="G8" s="280"/>
      <c r="H8" s="304" t="s">
        <v>58</v>
      </c>
      <c r="I8" s="303">
        <f>SUM(I7:I7)</f>
        <v>0</v>
      </c>
    </row>
    <row r="9" spans="2:9" x14ac:dyDescent="0.25">
      <c r="D9" s="280"/>
      <c r="E9" s="280"/>
      <c r="F9" s="280"/>
      <c r="G9" s="280"/>
    </row>
    <row r="10" spans="2:9" ht="16.5" customHeight="1" x14ac:dyDescent="0.25">
      <c r="D10" s="280"/>
      <c r="E10" s="280"/>
      <c r="F10" s="280"/>
      <c r="G10" s="280"/>
    </row>
    <row r="11" spans="2:9" x14ac:dyDescent="0.25">
      <c r="D11" s="280"/>
      <c r="E11" s="280"/>
      <c r="F11" s="280"/>
      <c r="G11" s="280"/>
    </row>
  </sheetData>
  <mergeCells count="2">
    <mergeCell ref="B4:G4"/>
    <mergeCell ref="G5:H5"/>
  </mergeCells>
  <pageMargins left="0.23622047244094491" right="0.23622047244094491" top="0.74803149606299213" bottom="0.74803149606299213" header="0.31496062992125984" footer="0.31496062992125984"/>
  <pageSetup paperSize="9" scale="69" fitToHeight="4" orientation="landscape" r:id="rId1"/>
  <headerFooter>
    <oddHeader>&amp;LCHU RENNES&amp;RDAL</oddHeader>
    <oddFooter>&amp;CAO Fourniture de pains et viennoiseries&amp;R&amp;P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2"/>
  <sheetViews>
    <sheetView topLeftCell="A4" zoomScale="85" zoomScaleNormal="85" workbookViewId="0">
      <selection activeCell="B8" sqref="B8"/>
    </sheetView>
  </sheetViews>
  <sheetFormatPr baseColWidth="10" defaultColWidth="11.42578125" defaultRowHeight="15" x14ac:dyDescent="0.25"/>
  <cols>
    <col min="1" max="1" width="4.42578125" style="43" customWidth="1"/>
    <col min="2" max="2" width="64.42578125" style="43" customWidth="1"/>
    <col min="3" max="3" width="22.140625" style="43" customWidth="1"/>
    <col min="4" max="5" width="23" style="43" customWidth="1"/>
    <col min="6" max="7" width="36.140625" style="43" customWidth="1"/>
    <col min="8" max="8" width="19.140625" style="43" bestFit="1" customWidth="1"/>
    <col min="9" max="9" width="17.5703125" style="43" bestFit="1" customWidth="1"/>
    <col min="10" max="16384" width="11.42578125" style="43"/>
  </cols>
  <sheetData>
    <row r="1" spans="2:9" ht="21" x14ac:dyDescent="0.25">
      <c r="B1" s="24" t="s">
        <v>55</v>
      </c>
      <c r="C1" s="44"/>
      <c r="D1" s="44"/>
      <c r="E1" s="44"/>
      <c r="F1" s="4"/>
      <c r="G1" s="4"/>
    </row>
    <row r="2" spans="2:9" ht="52.5" customHeight="1" x14ac:dyDescent="0.25">
      <c r="B2" s="47"/>
      <c r="C2" s="44"/>
      <c r="D2" s="44"/>
      <c r="E2" s="44"/>
      <c r="F2" s="20"/>
      <c r="G2" s="20"/>
    </row>
    <row r="5" spans="2:9" ht="42.75" customHeight="1" thickBot="1" x14ac:dyDescent="0.3">
      <c r="B5" s="314" t="s">
        <v>89</v>
      </c>
      <c r="C5" s="314"/>
      <c r="D5" s="314"/>
      <c r="E5" s="314"/>
      <c r="F5" s="314"/>
      <c r="G5" s="314"/>
    </row>
    <row r="6" spans="2:9" ht="42.75" customHeight="1" thickBot="1" x14ac:dyDescent="0.3"/>
    <row r="7" spans="2:9" s="68" customFormat="1" ht="69" customHeight="1" x14ac:dyDescent="0.35">
      <c r="B7" s="170" t="s">
        <v>0</v>
      </c>
      <c r="C7" s="171" t="s">
        <v>1</v>
      </c>
      <c r="D7" s="171" t="s">
        <v>2</v>
      </c>
      <c r="E7" s="171" t="s">
        <v>3</v>
      </c>
      <c r="F7" s="170" t="s">
        <v>8</v>
      </c>
      <c r="G7" s="170" t="s">
        <v>9</v>
      </c>
      <c r="H7" s="170" t="s">
        <v>56</v>
      </c>
      <c r="I7" s="170" t="s">
        <v>57</v>
      </c>
    </row>
    <row r="8" spans="2:9" s="68" customFormat="1" ht="72.75" customHeight="1" x14ac:dyDescent="0.35">
      <c r="B8" s="186" t="s">
        <v>98</v>
      </c>
      <c r="C8" s="176" t="s">
        <v>5</v>
      </c>
      <c r="D8" s="176" t="s">
        <v>5</v>
      </c>
      <c r="E8" s="78">
        <v>50</v>
      </c>
      <c r="F8" s="302"/>
      <c r="G8" s="296">
        <f>+F8*1.055</f>
        <v>0</v>
      </c>
      <c r="H8" s="208">
        <f>277860+400</f>
        <v>278260</v>
      </c>
      <c r="I8" s="209">
        <f>+H8*G8</f>
        <v>0</v>
      </c>
    </row>
    <row r="9" spans="2:9" ht="38.450000000000003" customHeight="1" x14ac:dyDescent="0.25">
      <c r="B9" s="206" t="s">
        <v>99</v>
      </c>
      <c r="C9" s="70" t="s">
        <v>5</v>
      </c>
      <c r="D9" s="70" t="s">
        <v>5</v>
      </c>
      <c r="E9" s="207">
        <v>50</v>
      </c>
      <c r="F9" s="95"/>
      <c r="G9" s="94">
        <f>+F9*1.055</f>
        <v>0</v>
      </c>
      <c r="H9" s="208">
        <v>5000</v>
      </c>
      <c r="I9" s="209">
        <f>+H9*G9</f>
        <v>0</v>
      </c>
    </row>
    <row r="10" spans="2:9" ht="15.75" x14ac:dyDescent="0.25">
      <c r="B10" s="206" t="s">
        <v>100</v>
      </c>
      <c r="C10" s="70" t="s">
        <v>5</v>
      </c>
      <c r="D10" s="70" t="s">
        <v>5</v>
      </c>
      <c r="E10" s="207">
        <v>65</v>
      </c>
      <c r="F10" s="95"/>
      <c r="G10" s="94">
        <f>+F10*1.055</f>
        <v>0</v>
      </c>
      <c r="H10" s="208">
        <v>3000</v>
      </c>
      <c r="I10" s="209"/>
    </row>
    <row r="11" spans="2:9" s="155" customFormat="1" ht="39" customHeight="1" x14ac:dyDescent="0.25">
      <c r="B11" s="179" t="s">
        <v>63</v>
      </c>
      <c r="C11" s="173" t="s">
        <v>4</v>
      </c>
      <c r="D11" s="174" t="s">
        <v>4</v>
      </c>
      <c r="E11" s="159">
        <v>400</v>
      </c>
      <c r="F11" s="302"/>
      <c r="G11" s="296">
        <f>+F11*1.055</f>
        <v>0</v>
      </c>
      <c r="H11" s="261">
        <v>1000</v>
      </c>
      <c r="I11" s="268">
        <f>+H11*G11</f>
        <v>0</v>
      </c>
    </row>
    <row r="12" spans="2:9" ht="16.5" thickBot="1" x14ac:dyDescent="0.3">
      <c r="B12" s="155"/>
      <c r="C12" s="155"/>
      <c r="D12" s="155"/>
      <c r="E12" s="155"/>
      <c r="F12" s="155"/>
      <c r="G12" s="155"/>
      <c r="H12" s="204" t="s">
        <v>58</v>
      </c>
      <c r="I12" s="205">
        <f>SUM(I8:I10)</f>
        <v>0</v>
      </c>
    </row>
  </sheetData>
  <mergeCells count="1">
    <mergeCell ref="B5:G5"/>
  </mergeCells>
  <pageMargins left="0.7" right="0.7" top="0.75" bottom="0.75" header="0.3" footer="0.3"/>
  <pageSetup paperSize="9" scale="3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4"/>
  <sheetViews>
    <sheetView topLeftCell="B1" zoomScale="85" zoomScaleNormal="85" zoomScaleSheetLayoutView="80" workbookViewId="0">
      <selection activeCell="F20" sqref="F20"/>
    </sheetView>
  </sheetViews>
  <sheetFormatPr baseColWidth="10" defaultRowHeight="15" x14ac:dyDescent="0.25"/>
  <cols>
    <col min="1" max="1" width="6.140625" customWidth="1"/>
    <col min="2" max="2" width="54.5703125" customWidth="1"/>
    <col min="3" max="3" width="21" customWidth="1"/>
    <col min="4" max="4" width="15.85546875" customWidth="1"/>
    <col min="5" max="5" width="21.5703125" customWidth="1"/>
    <col min="6" max="7" width="24.5703125" style="30" customWidth="1"/>
    <col min="8" max="9" width="15.5703125" customWidth="1"/>
  </cols>
  <sheetData>
    <row r="1" spans="2:9" s="1" customFormat="1" ht="21" x14ac:dyDescent="0.25">
      <c r="B1" s="24" t="s">
        <v>55</v>
      </c>
      <c r="F1" s="4"/>
      <c r="G1" s="4"/>
    </row>
    <row r="2" spans="2:9" s="1" customFormat="1" ht="18" x14ac:dyDescent="0.25">
      <c r="B2" s="3"/>
      <c r="F2" s="20"/>
      <c r="G2" s="20"/>
    </row>
    <row r="4" spans="2:9" s="1" customFormat="1" ht="48" customHeight="1" thickBot="1" x14ac:dyDescent="0.3">
      <c r="B4" s="314" t="s">
        <v>34</v>
      </c>
      <c r="C4" s="314"/>
      <c r="D4" s="314"/>
      <c r="E4" s="314"/>
      <c r="F4" s="314"/>
      <c r="G4" s="314"/>
    </row>
    <row r="5" spans="2:9" s="2" customFormat="1" ht="88.5" customHeight="1" thickBot="1" x14ac:dyDescent="0.3">
      <c r="B5" s="33" t="s">
        <v>0</v>
      </c>
      <c r="C5" s="34" t="s">
        <v>1</v>
      </c>
      <c r="D5" s="34" t="s">
        <v>2</v>
      </c>
      <c r="E5" s="34" t="s">
        <v>18</v>
      </c>
      <c r="F5" s="33" t="s">
        <v>8</v>
      </c>
      <c r="G5" s="33" t="s">
        <v>9</v>
      </c>
      <c r="H5" s="210" t="s">
        <v>56</v>
      </c>
      <c r="I5" s="170" t="s">
        <v>57</v>
      </c>
    </row>
    <row r="6" spans="2:9" s="1" customFormat="1" ht="44.25" customHeight="1" x14ac:dyDescent="0.25">
      <c r="B6" s="172" t="s">
        <v>33</v>
      </c>
      <c r="C6" s="8" t="s">
        <v>4</v>
      </c>
      <c r="D6" s="8" t="s">
        <v>4</v>
      </c>
      <c r="E6" s="149" t="s">
        <v>25</v>
      </c>
      <c r="F6" s="302"/>
      <c r="G6" s="19">
        <f>+F6*1.055</f>
        <v>0</v>
      </c>
      <c r="H6" s="211">
        <v>25480</v>
      </c>
      <c r="I6" s="212">
        <f>+H6*G6</f>
        <v>0</v>
      </c>
    </row>
    <row r="7" spans="2:9" s="1" customFormat="1" ht="44.25" customHeight="1" x14ac:dyDescent="0.25">
      <c r="B7" s="146" t="s">
        <v>72</v>
      </c>
      <c r="C7" s="176" t="s">
        <v>5</v>
      </c>
      <c r="D7" s="176" t="s">
        <v>5</v>
      </c>
      <c r="E7" s="149" t="s">
        <v>26</v>
      </c>
      <c r="F7" s="302"/>
      <c r="G7" s="19">
        <f t="shared" ref="G7:G8" si="0">+F7*1.055</f>
        <v>0</v>
      </c>
      <c r="H7" s="213">
        <v>320</v>
      </c>
      <c r="I7" s="214">
        <f>+H7*G7</f>
        <v>0</v>
      </c>
    </row>
    <row r="8" spans="2:9" s="1" customFormat="1" ht="44.25" customHeight="1" thickBot="1" x14ac:dyDescent="0.3">
      <c r="B8" s="147" t="s">
        <v>73</v>
      </c>
      <c r="C8" s="148" t="s">
        <v>5</v>
      </c>
      <c r="D8" s="148" t="s">
        <v>5</v>
      </c>
      <c r="E8" s="150" t="s">
        <v>26</v>
      </c>
      <c r="F8" s="29"/>
      <c r="G8" s="40">
        <f t="shared" si="0"/>
        <v>0</v>
      </c>
      <c r="H8" s="215">
        <v>320</v>
      </c>
      <c r="I8" s="216">
        <f>+H8*G8</f>
        <v>0</v>
      </c>
    </row>
    <row r="9" spans="2:9" ht="16.5" thickBot="1" x14ac:dyDescent="0.3">
      <c r="H9" s="199" t="s">
        <v>58</v>
      </c>
      <c r="I9" s="200">
        <f>SUM(I6:I8)</f>
        <v>0</v>
      </c>
    </row>
    <row r="10" spans="2:9" x14ac:dyDescent="0.25">
      <c r="F10" s="169"/>
      <c r="G10" s="169"/>
    </row>
    <row r="11" spans="2:9" x14ac:dyDescent="0.25">
      <c r="F11" s="169"/>
      <c r="G11" s="169"/>
    </row>
    <row r="12" spans="2:9" x14ac:dyDescent="0.25">
      <c r="F12" s="169"/>
      <c r="G12" s="169"/>
    </row>
    <row r="13" spans="2:9" x14ac:dyDescent="0.25">
      <c r="F13" s="169"/>
      <c r="G13" s="169"/>
    </row>
    <row r="14" spans="2:9" x14ac:dyDescent="0.25">
      <c r="F14" s="169"/>
      <c r="G14" s="169"/>
    </row>
  </sheetData>
  <mergeCells count="1">
    <mergeCell ref="B4:G4"/>
  </mergeCells>
  <pageMargins left="0.23622047244094491" right="0.23622047244094491" top="0.74803149606299213" bottom="0.74803149606299213" header="0.31496062992125984" footer="0.31496062992125984"/>
  <pageSetup paperSize="9" scale="5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1"/>
  <sheetViews>
    <sheetView zoomScale="55" zoomScaleNormal="55" zoomScaleSheetLayoutView="80" workbookViewId="0">
      <selection activeCell="B8" sqref="B8"/>
    </sheetView>
  </sheetViews>
  <sheetFormatPr baseColWidth="10" defaultColWidth="11.42578125" defaultRowHeight="15" x14ac:dyDescent="0.25"/>
  <cols>
    <col min="1" max="1" width="6.5703125" style="43" customWidth="1"/>
    <col min="2" max="2" width="60.42578125" style="43" customWidth="1"/>
    <col min="3" max="3" width="19.85546875" style="43" customWidth="1"/>
    <col min="4" max="4" width="16.42578125" style="43" customWidth="1"/>
    <col min="5" max="5" width="15.42578125" style="43" customWidth="1"/>
    <col min="6" max="6" width="25.5703125" style="43" customWidth="1"/>
    <col min="7" max="7" width="25.140625" style="43" customWidth="1"/>
    <col min="8" max="10" width="15.5703125" style="43" customWidth="1"/>
    <col min="11" max="16384" width="11.42578125" style="43"/>
  </cols>
  <sheetData>
    <row r="1" spans="2:9" ht="21" x14ac:dyDescent="0.25">
      <c r="B1" s="24" t="s">
        <v>55</v>
      </c>
      <c r="C1" s="44"/>
      <c r="D1" s="44"/>
      <c r="E1" s="44"/>
      <c r="F1" s="44"/>
      <c r="G1" s="44"/>
    </row>
    <row r="2" spans="2:9" ht="18" x14ac:dyDescent="0.25">
      <c r="B2" s="47"/>
      <c r="C2" s="44"/>
      <c r="D2" s="44"/>
      <c r="E2" s="44"/>
      <c r="F2" s="20"/>
      <c r="G2" s="20"/>
    </row>
    <row r="3" spans="2:9" s="44" customFormat="1" x14ac:dyDescent="0.25">
      <c r="B3" s="43"/>
      <c r="C3" s="43"/>
      <c r="D3" s="43"/>
      <c r="E3" s="43"/>
      <c r="F3" s="43"/>
      <c r="G3" s="43"/>
    </row>
    <row r="4" spans="2:9" ht="48" customHeight="1" thickBot="1" x14ac:dyDescent="0.3">
      <c r="B4" s="314" t="s">
        <v>67</v>
      </c>
      <c r="C4" s="314"/>
      <c r="D4" s="314"/>
      <c r="E4" s="314"/>
      <c r="F4" s="314"/>
      <c r="G4" s="314"/>
    </row>
    <row r="5" spans="2:9" s="49" customFormat="1" ht="85.5" customHeight="1" thickBot="1" x14ac:dyDescent="0.3">
      <c r="B5" s="16" t="s">
        <v>0</v>
      </c>
      <c r="C5" s="16" t="s">
        <v>1</v>
      </c>
      <c r="D5" s="16" t="s">
        <v>2</v>
      </c>
      <c r="E5" s="16" t="s">
        <v>3</v>
      </c>
      <c r="F5" s="33" t="s">
        <v>8</v>
      </c>
      <c r="G5" s="33" t="s">
        <v>9</v>
      </c>
      <c r="H5" s="210" t="s">
        <v>56</v>
      </c>
      <c r="I5" s="170" t="s">
        <v>57</v>
      </c>
    </row>
    <row r="6" spans="2:9" ht="42.75" customHeight="1" thickBot="1" x14ac:dyDescent="0.3">
      <c r="B6" s="56" t="s">
        <v>64</v>
      </c>
      <c r="C6" s="59" t="s">
        <v>4</v>
      </c>
      <c r="D6" s="59" t="s">
        <v>4</v>
      </c>
      <c r="E6" s="81">
        <v>400</v>
      </c>
      <c r="F6" s="82"/>
      <c r="G6" s="83">
        <f>F6*1.055</f>
        <v>0</v>
      </c>
      <c r="H6" s="217">
        <v>14641</v>
      </c>
      <c r="I6" s="212">
        <f>+H6*G6</f>
        <v>0</v>
      </c>
    </row>
    <row r="7" spans="2:9" s="44" customFormat="1" ht="42.75" customHeight="1" thickBot="1" x14ac:dyDescent="0.3">
      <c r="B7" s="181" t="s">
        <v>65</v>
      </c>
      <c r="C7" s="59" t="s">
        <v>4</v>
      </c>
      <c r="D7" s="59" t="s">
        <v>4</v>
      </c>
      <c r="E7" s="84">
        <v>200</v>
      </c>
      <c r="F7" s="85"/>
      <c r="G7" s="83">
        <f t="shared" ref="G7:G10" si="0">F7*1.055</f>
        <v>0</v>
      </c>
      <c r="H7" s="218">
        <v>920</v>
      </c>
      <c r="I7" s="212">
        <f>+H7*G7</f>
        <v>0</v>
      </c>
    </row>
    <row r="8" spans="2:9" s="44" customFormat="1" ht="42.75" customHeight="1" thickBot="1" x14ac:dyDescent="0.3">
      <c r="B8" s="181" t="s">
        <v>66</v>
      </c>
      <c r="C8" s="182" t="s">
        <v>4</v>
      </c>
      <c r="D8" s="182" t="s">
        <v>4</v>
      </c>
      <c r="E8" s="183">
        <v>400</v>
      </c>
      <c r="F8" s="85"/>
      <c r="G8" s="83">
        <f t="shared" si="0"/>
        <v>0</v>
      </c>
      <c r="H8" s="219">
        <v>750</v>
      </c>
      <c r="I8" s="214">
        <f>+H8*G8</f>
        <v>0</v>
      </c>
    </row>
    <row r="9" spans="2:9" s="44" customFormat="1" ht="42.75" customHeight="1" thickBot="1" x14ac:dyDescent="0.3">
      <c r="B9" s="181" t="s">
        <v>20</v>
      </c>
      <c r="C9" s="55" t="s">
        <v>5</v>
      </c>
      <c r="D9" s="54" t="s">
        <v>5</v>
      </c>
      <c r="E9" s="183">
        <v>250</v>
      </c>
      <c r="F9" s="87"/>
      <c r="G9" s="83">
        <f t="shared" si="0"/>
        <v>0</v>
      </c>
      <c r="H9" s="219">
        <v>1708</v>
      </c>
      <c r="I9" s="214">
        <f>+H9*G9</f>
        <v>0</v>
      </c>
    </row>
    <row r="10" spans="2:9" s="44" customFormat="1" ht="30" customHeight="1" thickBot="1" x14ac:dyDescent="0.3">
      <c r="B10" s="181" t="s">
        <v>74</v>
      </c>
      <c r="C10" s="7" t="s">
        <v>5</v>
      </c>
      <c r="D10" s="7" t="s">
        <v>5</v>
      </c>
      <c r="E10" s="183">
        <v>55</v>
      </c>
      <c r="F10" s="88"/>
      <c r="G10" s="83">
        <f t="shared" si="0"/>
        <v>0</v>
      </c>
      <c r="H10" s="220">
        <v>2654</v>
      </c>
      <c r="I10" s="216">
        <f>+H10*G10</f>
        <v>0</v>
      </c>
    </row>
    <row r="11" spans="2:9" s="44" customFormat="1" ht="30" customHeight="1" thickBot="1" x14ac:dyDescent="0.3">
      <c r="B11" s="89"/>
      <c r="C11" s="90"/>
      <c r="D11" s="90"/>
      <c r="E11" s="91"/>
      <c r="F11" s="91"/>
      <c r="G11" s="91"/>
      <c r="H11" s="204" t="s">
        <v>58</v>
      </c>
      <c r="I11" s="205">
        <f>SUM(I6:I10)</f>
        <v>0</v>
      </c>
    </row>
    <row r="12" spans="2:9" s="44" customFormat="1" ht="30" customHeight="1" x14ac:dyDescent="0.25">
      <c r="F12" s="156"/>
      <c r="G12" s="156"/>
    </row>
    <row r="13" spans="2:9" s="44" customFormat="1" ht="30" customHeight="1" x14ac:dyDescent="0.25">
      <c r="F13" s="156"/>
      <c r="G13" s="156"/>
    </row>
    <row r="14" spans="2:9" s="44" customFormat="1" ht="30" customHeight="1" x14ac:dyDescent="0.25"/>
    <row r="15" spans="2:9" s="44" customFormat="1" ht="30" customHeight="1" x14ac:dyDescent="0.25"/>
    <row r="16" spans="2:9" s="44" customFormat="1" ht="30" customHeight="1" x14ac:dyDescent="0.25"/>
    <row r="17" ht="30" customHeight="1" x14ac:dyDescent="0.25"/>
    <row r="18" s="49" customFormat="1" ht="51.75" customHeight="1" x14ac:dyDescent="0.25"/>
    <row r="19" s="52" customFormat="1" ht="51.75" customHeight="1" x14ac:dyDescent="0.25"/>
    <row r="20" s="52" customFormat="1" ht="51.75" customHeight="1" x14ac:dyDescent="0.25"/>
    <row r="21" s="52" customFormat="1" ht="51.75" customHeight="1" x14ac:dyDescent="0.25"/>
  </sheetData>
  <mergeCells count="1">
    <mergeCell ref="B4:G4"/>
  </mergeCells>
  <pageMargins left="0.23622047244094491" right="0.23622047244094491" top="0.74803149606299213" bottom="0.74803149606299213" header="0.31496062992125984" footer="0.31496062992125984"/>
  <pageSetup paperSize="9" scale="58" orientation="portrait" r:id="rId1"/>
  <rowBreaks count="1" manualBreakCount="1">
    <brk id="1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1"/>
  <sheetViews>
    <sheetView zoomScale="55" zoomScaleNormal="55" zoomScaleSheetLayoutView="80" workbookViewId="0">
      <selection activeCell="B7" sqref="B7"/>
    </sheetView>
  </sheetViews>
  <sheetFormatPr baseColWidth="10" defaultColWidth="11.42578125" defaultRowHeight="15" x14ac:dyDescent="0.25"/>
  <cols>
    <col min="1" max="1" width="6.5703125" style="43" customWidth="1"/>
    <col min="2" max="2" width="60.42578125" style="43" customWidth="1"/>
    <col min="3" max="3" width="19.85546875" style="43" customWidth="1"/>
    <col min="4" max="4" width="16.42578125" style="43" customWidth="1"/>
    <col min="5" max="5" width="15.42578125" style="43" customWidth="1"/>
    <col min="6" max="6" width="25.5703125" style="43" customWidth="1"/>
    <col min="7" max="7" width="25.140625" style="43" customWidth="1"/>
    <col min="8" max="10" width="15.5703125" style="43" customWidth="1"/>
    <col min="11" max="16384" width="11.42578125" style="43"/>
  </cols>
  <sheetData>
    <row r="1" spans="2:9" ht="21" x14ac:dyDescent="0.25">
      <c r="B1" s="24" t="s">
        <v>55</v>
      </c>
      <c r="C1" s="44"/>
      <c r="D1" s="44"/>
      <c r="E1" s="44"/>
      <c r="F1" s="44"/>
      <c r="G1" s="44"/>
    </row>
    <row r="2" spans="2:9" ht="18" x14ac:dyDescent="0.25">
      <c r="B2" s="47"/>
      <c r="C2" s="44"/>
      <c r="D2" s="44"/>
      <c r="E2" s="44"/>
      <c r="F2" s="20"/>
      <c r="G2" s="20"/>
    </row>
    <row r="3" spans="2:9" s="44" customFormat="1" x14ac:dyDescent="0.25">
      <c r="B3" s="43"/>
      <c r="C3" s="43"/>
      <c r="D3" s="43"/>
      <c r="E3" s="43"/>
      <c r="F3" s="43"/>
      <c r="G3" s="43"/>
    </row>
    <row r="4" spans="2:9" ht="48" customHeight="1" thickBot="1" x14ac:dyDescent="0.3">
      <c r="B4" s="314" t="s">
        <v>35</v>
      </c>
      <c r="C4" s="314"/>
      <c r="D4" s="314"/>
      <c r="E4" s="314"/>
      <c r="F4" s="314"/>
      <c r="G4" s="314"/>
    </row>
    <row r="5" spans="2:9" s="49" customFormat="1" ht="85.5" customHeight="1" thickBot="1" x14ac:dyDescent="0.3">
      <c r="B5" s="34" t="s">
        <v>0</v>
      </c>
      <c r="C5" s="34" t="s">
        <v>1</v>
      </c>
      <c r="D5" s="34" t="s">
        <v>2</v>
      </c>
      <c r="E5" s="34" t="s">
        <v>3</v>
      </c>
      <c r="F5" s="33" t="s">
        <v>8</v>
      </c>
      <c r="G5" s="33" t="s">
        <v>9</v>
      </c>
      <c r="H5" s="210" t="s">
        <v>56</v>
      </c>
      <c r="I5" s="170" t="s">
        <v>57</v>
      </c>
    </row>
    <row r="6" spans="2:9" ht="42.75" customHeight="1" thickBot="1" x14ac:dyDescent="0.3">
      <c r="B6" s="56" t="s">
        <v>64</v>
      </c>
      <c r="C6" s="59" t="s">
        <v>4</v>
      </c>
      <c r="D6" s="59" t="s">
        <v>4</v>
      </c>
      <c r="E6" s="61">
        <v>400</v>
      </c>
      <c r="F6" s="92"/>
      <c r="G6" s="93">
        <f>+F6*1.055</f>
        <v>0</v>
      </c>
      <c r="H6" s="221">
        <v>7516</v>
      </c>
      <c r="I6" s="222">
        <f>+H6*G6</f>
        <v>0</v>
      </c>
    </row>
    <row r="7" spans="2:9" s="44" customFormat="1" ht="42.75" customHeight="1" thickBot="1" x14ac:dyDescent="0.3">
      <c r="B7" s="181" t="s">
        <v>65</v>
      </c>
      <c r="C7" s="60" t="s">
        <v>4</v>
      </c>
      <c r="D7" s="60" t="s">
        <v>4</v>
      </c>
      <c r="E7" s="62">
        <v>200</v>
      </c>
      <c r="F7" s="94"/>
      <c r="G7" s="93">
        <f t="shared" ref="G7:G10" si="0">+F7*1.055</f>
        <v>0</v>
      </c>
      <c r="H7" s="223">
        <v>583</v>
      </c>
      <c r="I7" s="224">
        <f>+H7*G7</f>
        <v>0</v>
      </c>
    </row>
    <row r="8" spans="2:9" s="44" customFormat="1" ht="42.75" customHeight="1" thickBot="1" x14ac:dyDescent="0.3">
      <c r="B8" s="57" t="s">
        <v>20</v>
      </c>
      <c r="C8" s="55" t="s">
        <v>5</v>
      </c>
      <c r="D8" s="54" t="s">
        <v>5</v>
      </c>
      <c r="E8" s="62">
        <v>250</v>
      </c>
      <c r="F8" s="94"/>
      <c r="G8" s="93">
        <f t="shared" si="0"/>
        <v>0</v>
      </c>
      <c r="H8" s="223">
        <v>221</v>
      </c>
      <c r="I8" s="224">
        <f>+H8*G8</f>
        <v>0</v>
      </c>
    </row>
    <row r="9" spans="2:9" s="44" customFormat="1" ht="42.75" customHeight="1" thickBot="1" x14ac:dyDescent="0.3">
      <c r="B9" s="57" t="s">
        <v>70</v>
      </c>
      <c r="C9" s="7" t="s">
        <v>5</v>
      </c>
      <c r="D9" s="7" t="s">
        <v>5</v>
      </c>
      <c r="E9" s="62">
        <v>55</v>
      </c>
      <c r="F9" s="95"/>
      <c r="G9" s="93">
        <f t="shared" si="0"/>
        <v>0</v>
      </c>
      <c r="H9" s="223">
        <v>840</v>
      </c>
      <c r="I9" s="224">
        <f>+H9*G9</f>
        <v>0</v>
      </c>
    </row>
    <row r="10" spans="2:9" s="44" customFormat="1" ht="42.75" customHeight="1" thickBot="1" x14ac:dyDescent="0.3">
      <c r="B10" s="58" t="s">
        <v>71</v>
      </c>
      <c r="C10" s="12" t="s">
        <v>5</v>
      </c>
      <c r="D10" s="12" t="s">
        <v>5</v>
      </c>
      <c r="E10" s="63">
        <v>55</v>
      </c>
      <c r="F10" s="96"/>
      <c r="G10" s="93">
        <f t="shared" si="0"/>
        <v>0</v>
      </c>
      <c r="H10" s="225">
        <v>840</v>
      </c>
      <c r="I10" s="226">
        <f>+H10*G10</f>
        <v>0</v>
      </c>
    </row>
    <row r="11" spans="2:9" s="44" customFormat="1" ht="30" customHeight="1" thickBot="1" x14ac:dyDescent="0.3">
      <c r="H11" s="204" t="s">
        <v>58</v>
      </c>
      <c r="I11" s="205">
        <f>SUM(I6:I10)</f>
        <v>0</v>
      </c>
    </row>
    <row r="12" spans="2:9" s="44" customFormat="1" ht="30" customHeight="1" x14ac:dyDescent="0.25">
      <c r="F12" s="156"/>
      <c r="G12" s="156"/>
    </row>
    <row r="13" spans="2:9" s="44" customFormat="1" ht="30" customHeight="1" x14ac:dyDescent="0.25">
      <c r="F13" s="156"/>
      <c r="G13" s="156"/>
    </row>
    <row r="14" spans="2:9" s="44" customFormat="1" ht="30" customHeight="1" x14ac:dyDescent="0.25">
      <c r="F14" s="156"/>
      <c r="G14" s="156"/>
    </row>
    <row r="15" spans="2:9" s="44" customFormat="1" ht="30" customHeight="1" x14ac:dyDescent="0.25">
      <c r="F15" s="156"/>
      <c r="G15" s="156"/>
    </row>
    <row r="16" spans="2:9" s="44" customFormat="1" ht="30" customHeight="1" x14ac:dyDescent="0.25"/>
    <row r="17" ht="30" customHeight="1" x14ac:dyDescent="0.25"/>
    <row r="18" s="49" customFormat="1" ht="51.75" customHeight="1" x14ac:dyDescent="0.25"/>
    <row r="19" s="52" customFormat="1" ht="51.75" customHeight="1" x14ac:dyDescent="0.25"/>
    <row r="20" s="52" customFormat="1" ht="51.75" customHeight="1" x14ac:dyDescent="0.25"/>
    <row r="21" s="52" customFormat="1" ht="51.75" customHeight="1" x14ac:dyDescent="0.25"/>
  </sheetData>
  <mergeCells count="1">
    <mergeCell ref="B4:G4"/>
  </mergeCells>
  <pageMargins left="0.23622047244094491" right="0.23622047244094491" top="0.74803149606299213" bottom="0.74803149606299213" header="0.31496062992125984" footer="0.31496062992125984"/>
  <pageSetup paperSize="9" scale="58" orientation="portrait" r:id="rId1"/>
  <rowBreaks count="1" manualBreakCount="1">
    <brk id="1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opLeftCell="B4" zoomScale="85" zoomScaleNormal="85" zoomScaleSheetLayoutView="80" workbookViewId="0">
      <selection activeCell="I7" sqref="I7"/>
    </sheetView>
  </sheetViews>
  <sheetFormatPr baseColWidth="10" defaultColWidth="11.42578125" defaultRowHeight="15" x14ac:dyDescent="0.25"/>
  <cols>
    <col min="1" max="1" width="6.5703125" style="43" customWidth="1"/>
    <col min="2" max="2" width="60.42578125" style="43" customWidth="1"/>
    <col min="3" max="3" width="19.85546875" style="43" customWidth="1"/>
    <col min="4" max="4" width="16.42578125" style="43" customWidth="1"/>
    <col min="5" max="5" width="15.42578125" style="43" customWidth="1"/>
    <col min="6" max="6" width="25.5703125" style="43" customWidth="1"/>
    <col min="7" max="7" width="25.140625" style="43" customWidth="1"/>
    <col min="8" max="8" width="17.5703125" style="43" customWidth="1"/>
    <col min="9" max="10" width="15.5703125" style="43" customWidth="1"/>
    <col min="11" max="16384" width="11.42578125" style="43"/>
  </cols>
  <sheetData>
    <row r="1" spans="1:9" ht="21" x14ac:dyDescent="0.25">
      <c r="B1" s="24" t="s">
        <v>55</v>
      </c>
      <c r="C1" s="44"/>
      <c r="D1" s="44"/>
      <c r="E1" s="44"/>
      <c r="F1" s="44"/>
      <c r="G1" s="44"/>
    </row>
    <row r="2" spans="1:9" ht="18" x14ac:dyDescent="0.25">
      <c r="B2" s="47"/>
      <c r="C2" s="44"/>
      <c r="D2" s="44"/>
      <c r="E2" s="44"/>
      <c r="F2" s="20"/>
      <c r="G2" s="20"/>
    </row>
    <row r="3" spans="1:9" s="44" customFormat="1" x14ac:dyDescent="0.25">
      <c r="B3" s="43"/>
      <c r="C3" s="43"/>
      <c r="D3" s="43"/>
      <c r="E3" s="43"/>
      <c r="F3" s="43"/>
      <c r="G3" s="43"/>
    </row>
    <row r="4" spans="1:9" ht="48" customHeight="1" x14ac:dyDescent="0.25">
      <c r="B4" s="311" t="s">
        <v>36</v>
      </c>
      <c r="C4" s="311"/>
      <c r="D4" s="311"/>
      <c r="E4" s="311"/>
      <c r="F4" s="311"/>
      <c r="G4" s="311"/>
    </row>
    <row r="5" spans="1:9" ht="48" customHeight="1" thickBot="1" x14ac:dyDescent="0.3"/>
    <row r="6" spans="1:9" s="49" customFormat="1" ht="62.45" customHeight="1" thickBot="1" x14ac:dyDescent="0.3">
      <c r="B6" s="99" t="s">
        <v>0</v>
      </c>
      <c r="C6" s="100" t="s">
        <v>1</v>
      </c>
      <c r="D6" s="100" t="s">
        <v>2</v>
      </c>
      <c r="E6" s="100" t="s">
        <v>3</v>
      </c>
      <c r="F6" s="101" t="s">
        <v>8</v>
      </c>
      <c r="G6" s="102" t="s">
        <v>9</v>
      </c>
      <c r="H6" s="210" t="s">
        <v>56</v>
      </c>
      <c r="I6" s="170" t="s">
        <v>57</v>
      </c>
    </row>
    <row r="7" spans="1:9" ht="42.75" customHeight="1" thickBot="1" x14ac:dyDescent="0.3">
      <c r="B7" s="57" t="s">
        <v>64</v>
      </c>
      <c r="C7" s="60" t="s">
        <v>4</v>
      </c>
      <c r="D7" s="60" t="s">
        <v>4</v>
      </c>
      <c r="E7" s="97">
        <v>400</v>
      </c>
      <c r="F7" s="98"/>
      <c r="G7" s="86">
        <f>+F7*1.055</f>
        <v>0</v>
      </c>
      <c r="H7" s="217">
        <v>13028</v>
      </c>
      <c r="I7" s="212">
        <f t="shared" ref="I7:I13" si="0">+H7*G7</f>
        <v>0</v>
      </c>
    </row>
    <row r="8" spans="1:9" s="44" customFormat="1" ht="42.75" customHeight="1" thickBot="1" x14ac:dyDescent="0.3">
      <c r="B8" s="57" t="s">
        <v>66</v>
      </c>
      <c r="C8" s="60" t="s">
        <v>4</v>
      </c>
      <c r="D8" s="60" t="s">
        <v>4</v>
      </c>
      <c r="E8" s="97">
        <v>400</v>
      </c>
      <c r="F8" s="98"/>
      <c r="G8" s="86">
        <f t="shared" ref="G8:G13" si="1">+F8*1.055</f>
        <v>0</v>
      </c>
      <c r="H8" s="219">
        <v>408</v>
      </c>
      <c r="I8" s="269">
        <f t="shared" si="0"/>
        <v>0</v>
      </c>
    </row>
    <row r="9" spans="1:9" s="44" customFormat="1" ht="42.75" customHeight="1" thickBot="1" x14ac:dyDescent="0.3">
      <c r="B9" s="57" t="s">
        <v>65</v>
      </c>
      <c r="C9" s="60" t="s">
        <v>4</v>
      </c>
      <c r="D9" s="60" t="s">
        <v>4</v>
      </c>
      <c r="E9" s="97">
        <v>200</v>
      </c>
      <c r="F9" s="98"/>
      <c r="G9" s="86">
        <f t="shared" si="1"/>
        <v>0</v>
      </c>
      <c r="H9" s="219">
        <v>22</v>
      </c>
      <c r="I9" s="269">
        <f t="shared" si="0"/>
        <v>0</v>
      </c>
    </row>
    <row r="10" spans="1:9" s="44" customFormat="1" ht="42.75" customHeight="1" thickBot="1" x14ac:dyDescent="0.3">
      <c r="A10" s="11"/>
      <c r="B10" s="57" t="s">
        <v>69</v>
      </c>
      <c r="C10" s="60" t="s">
        <v>4</v>
      </c>
      <c r="D10" s="60" t="s">
        <v>4</v>
      </c>
      <c r="E10" s="97">
        <v>400</v>
      </c>
      <c r="F10" s="94"/>
      <c r="G10" s="86">
        <f t="shared" si="1"/>
        <v>0</v>
      </c>
      <c r="H10" s="219">
        <v>3198</v>
      </c>
      <c r="I10" s="269">
        <f t="shared" si="0"/>
        <v>0</v>
      </c>
    </row>
    <row r="11" spans="1:9" s="44" customFormat="1" ht="42.75" customHeight="1" thickBot="1" x14ac:dyDescent="0.3">
      <c r="B11" s="57" t="s">
        <v>20</v>
      </c>
      <c r="C11" s="55" t="s">
        <v>5</v>
      </c>
      <c r="D11" s="54" t="s">
        <v>5</v>
      </c>
      <c r="E11" s="97">
        <v>250</v>
      </c>
      <c r="F11" s="94"/>
      <c r="G11" s="86">
        <f t="shared" si="1"/>
        <v>0</v>
      </c>
      <c r="H11" s="219">
        <v>978</v>
      </c>
      <c r="I11" s="269">
        <f t="shared" si="0"/>
        <v>0</v>
      </c>
    </row>
    <row r="12" spans="1:9" s="44" customFormat="1" ht="42.75" customHeight="1" thickBot="1" x14ac:dyDescent="0.3">
      <c r="B12" s="57" t="s">
        <v>70</v>
      </c>
      <c r="C12" s="7" t="s">
        <v>5</v>
      </c>
      <c r="D12" s="7" t="s">
        <v>5</v>
      </c>
      <c r="E12" s="97">
        <v>55</v>
      </c>
      <c r="F12" s="94"/>
      <c r="G12" s="86">
        <f t="shared" si="1"/>
        <v>0</v>
      </c>
      <c r="H12" s="219">
        <v>963</v>
      </c>
      <c r="I12" s="269">
        <f t="shared" si="0"/>
        <v>0</v>
      </c>
    </row>
    <row r="13" spans="1:9" s="44" customFormat="1" ht="30" customHeight="1" thickBot="1" x14ac:dyDescent="0.3">
      <c r="B13" s="58" t="s">
        <v>71</v>
      </c>
      <c r="C13" s="12" t="s">
        <v>5</v>
      </c>
      <c r="D13" s="12" t="s">
        <v>5</v>
      </c>
      <c r="E13" s="103">
        <v>55</v>
      </c>
      <c r="F13" s="96"/>
      <c r="G13" s="86">
        <f t="shared" si="1"/>
        <v>0</v>
      </c>
      <c r="H13" s="220">
        <v>1108</v>
      </c>
      <c r="I13" s="269">
        <f t="shared" si="0"/>
        <v>0</v>
      </c>
    </row>
    <row r="14" spans="1:9" s="44" customFormat="1" ht="30" customHeight="1" thickBot="1" x14ac:dyDescent="0.3">
      <c r="B14" s="89"/>
      <c r="C14" s="90"/>
      <c r="D14" s="90"/>
      <c r="E14" s="91"/>
      <c r="F14" s="91"/>
      <c r="G14" s="91"/>
      <c r="H14" s="204" t="s">
        <v>58</v>
      </c>
      <c r="I14" s="205">
        <f>SUM(I7:I13)</f>
        <v>0</v>
      </c>
    </row>
    <row r="15" spans="1:9" s="44" customFormat="1" ht="30" customHeight="1" x14ac:dyDescent="0.25">
      <c r="F15" s="156"/>
      <c r="G15" s="156"/>
    </row>
    <row r="16" spans="1:9" s="44" customFormat="1" ht="30" customHeight="1" x14ac:dyDescent="0.25">
      <c r="F16" s="156"/>
      <c r="G16" s="156"/>
    </row>
    <row r="17" s="44" customFormat="1" ht="30" customHeight="1" x14ac:dyDescent="0.25"/>
    <row r="18" s="44" customFormat="1" ht="30" customHeight="1" x14ac:dyDescent="0.25"/>
    <row r="19" s="44" customFormat="1" ht="30" customHeight="1" x14ac:dyDescent="0.25"/>
    <row r="20" ht="30" customHeight="1" x14ac:dyDescent="0.25"/>
    <row r="21" s="49" customFormat="1" ht="51.75" customHeight="1" x14ac:dyDescent="0.25"/>
    <row r="22" s="52" customFormat="1" ht="51.75" customHeight="1" x14ac:dyDescent="0.25"/>
    <row r="23" s="52" customFormat="1" ht="51.75" customHeight="1" x14ac:dyDescent="0.25"/>
    <row r="24" s="52" customFormat="1" ht="51.75" customHeight="1" x14ac:dyDescent="0.25"/>
  </sheetData>
  <mergeCells count="1">
    <mergeCell ref="B4:G4"/>
  </mergeCells>
  <pageMargins left="0.23622047244094491" right="0.23622047244094491" top="0.74803149606299213" bottom="0.74803149606299213" header="0.31496062992125984" footer="0.31496062992125984"/>
  <pageSetup paperSize="9" scale="58" orientation="portrait" r:id="rId1"/>
  <rowBreaks count="1" manualBreakCount="1">
    <brk id="1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0"/>
  <sheetViews>
    <sheetView zoomScale="70" zoomScaleNormal="70" zoomScaleSheetLayoutView="80" workbookViewId="0">
      <selection activeCell="H6" sqref="H6"/>
    </sheetView>
  </sheetViews>
  <sheetFormatPr baseColWidth="10" defaultColWidth="11.42578125" defaultRowHeight="15" x14ac:dyDescent="0.25"/>
  <cols>
    <col min="1" max="1" width="6.5703125" style="43" customWidth="1"/>
    <col min="2" max="2" width="60.42578125" style="43" customWidth="1"/>
    <col min="3" max="3" width="19.85546875" style="43" customWidth="1"/>
    <col min="4" max="4" width="16.42578125" style="43" customWidth="1"/>
    <col min="5" max="5" width="15.42578125" style="43" customWidth="1"/>
    <col min="6" max="6" width="25.5703125" style="43" customWidth="1"/>
    <col min="7" max="7" width="25.140625" style="43" customWidth="1"/>
    <col min="8" max="10" width="15.5703125" style="43" customWidth="1"/>
    <col min="11" max="16384" width="11.42578125" style="43"/>
  </cols>
  <sheetData>
    <row r="1" spans="2:9" ht="21" x14ac:dyDescent="0.25">
      <c r="B1" s="24" t="s">
        <v>55</v>
      </c>
      <c r="C1" s="44"/>
      <c r="D1" s="44"/>
      <c r="E1" s="44"/>
      <c r="F1" s="44"/>
      <c r="G1" s="44"/>
    </row>
    <row r="2" spans="2:9" ht="18" x14ac:dyDescent="0.25">
      <c r="B2" s="47"/>
      <c r="C2" s="44"/>
      <c r="D2" s="44"/>
      <c r="E2" s="44"/>
      <c r="F2" s="20"/>
      <c r="G2" s="20"/>
    </row>
    <row r="3" spans="2:9" s="44" customFormat="1" x14ac:dyDescent="0.25">
      <c r="B3" s="43"/>
      <c r="C3" s="43"/>
      <c r="D3" s="43"/>
      <c r="E3" s="43"/>
      <c r="F3" s="43"/>
      <c r="G3" s="43"/>
    </row>
    <row r="4" spans="2:9" ht="48" customHeight="1" thickBot="1" x14ac:dyDescent="0.3">
      <c r="B4" s="314" t="s">
        <v>37</v>
      </c>
      <c r="C4" s="314"/>
      <c r="D4" s="314"/>
      <c r="E4" s="314"/>
      <c r="F4" s="314"/>
      <c r="G4" s="314"/>
    </row>
    <row r="5" spans="2:9" ht="48" customHeight="1" thickBot="1" x14ac:dyDescent="0.3"/>
    <row r="6" spans="2:9" s="49" customFormat="1" ht="85.5" customHeight="1" thickBot="1" x14ac:dyDescent="0.3">
      <c r="B6" s="34" t="s">
        <v>0</v>
      </c>
      <c r="C6" s="34" t="s">
        <v>1</v>
      </c>
      <c r="D6" s="34" t="s">
        <v>2</v>
      </c>
      <c r="E6" s="34" t="s">
        <v>3</v>
      </c>
      <c r="F6" s="33" t="s">
        <v>8</v>
      </c>
      <c r="G6" s="33" t="s">
        <v>9</v>
      </c>
      <c r="H6" s="210" t="s">
        <v>56</v>
      </c>
      <c r="I6" s="170" t="s">
        <v>57</v>
      </c>
    </row>
    <row r="7" spans="2:9" s="44" customFormat="1" ht="42.75" customHeight="1" thickBot="1" x14ac:dyDescent="0.3">
      <c r="B7" s="56" t="s">
        <v>75</v>
      </c>
      <c r="C7" s="59" t="s">
        <v>4</v>
      </c>
      <c r="D7" s="59" t="s">
        <v>4</v>
      </c>
      <c r="E7" s="61">
        <v>500</v>
      </c>
      <c r="F7" s="17"/>
      <c r="G7" s="17">
        <f>+F7*1.055</f>
        <v>0</v>
      </c>
      <c r="H7" s="217">
        <v>8339</v>
      </c>
      <c r="I7" s="212">
        <f>+H7*G7</f>
        <v>0</v>
      </c>
    </row>
    <row r="8" spans="2:9" s="44" customFormat="1" ht="42.75" customHeight="1" thickBot="1" x14ac:dyDescent="0.3">
      <c r="B8" s="57" t="s">
        <v>76</v>
      </c>
      <c r="C8" s="60" t="s">
        <v>4</v>
      </c>
      <c r="D8" s="60" t="s">
        <v>4</v>
      </c>
      <c r="E8" s="183">
        <v>400</v>
      </c>
      <c r="F8" s="104"/>
      <c r="G8" s="295">
        <f t="shared" ref="G8:G9" si="0">+F8*1.055</f>
        <v>0</v>
      </c>
      <c r="H8" s="219">
        <v>710</v>
      </c>
      <c r="I8" s="269">
        <f>+H8*G8</f>
        <v>0</v>
      </c>
    </row>
    <row r="9" spans="2:9" s="44" customFormat="1" ht="42.75" customHeight="1" thickBot="1" x14ac:dyDescent="0.3">
      <c r="B9" s="58" t="s">
        <v>70</v>
      </c>
      <c r="C9" s="12" t="s">
        <v>5</v>
      </c>
      <c r="D9" s="12" t="s">
        <v>5</v>
      </c>
      <c r="E9" s="63">
        <v>55</v>
      </c>
      <c r="F9" s="21"/>
      <c r="G9" s="295">
        <f t="shared" si="0"/>
        <v>0</v>
      </c>
      <c r="H9" s="220">
        <v>1260</v>
      </c>
      <c r="I9" s="269">
        <f>+H9*G9</f>
        <v>0</v>
      </c>
    </row>
    <row r="10" spans="2:9" s="44" customFormat="1" ht="30" customHeight="1" thickBot="1" x14ac:dyDescent="0.3">
      <c r="F10" s="156"/>
      <c r="G10" s="156"/>
      <c r="H10" s="204" t="s">
        <v>58</v>
      </c>
      <c r="I10" s="205">
        <f>SUM(I7:I9)</f>
        <v>0</v>
      </c>
    </row>
    <row r="11" spans="2:9" s="44" customFormat="1" ht="30" customHeight="1" x14ac:dyDescent="0.25">
      <c r="F11" s="156"/>
      <c r="G11" s="156"/>
    </row>
    <row r="12" spans="2:9" s="44" customFormat="1" ht="30" customHeight="1" x14ac:dyDescent="0.25">
      <c r="F12" s="156"/>
      <c r="G12" s="156"/>
    </row>
    <row r="13" spans="2:9" s="44" customFormat="1" ht="30" customHeight="1" x14ac:dyDescent="0.25">
      <c r="F13" s="156"/>
      <c r="G13" s="156"/>
    </row>
    <row r="14" spans="2:9" s="44" customFormat="1" ht="30" customHeight="1" x14ac:dyDescent="0.25">
      <c r="F14" s="156"/>
      <c r="G14" s="156"/>
    </row>
    <row r="15" spans="2:9" s="44" customFormat="1" ht="30" customHeight="1" x14ac:dyDescent="0.25"/>
    <row r="16" spans="2:9" ht="30" customHeight="1" x14ac:dyDescent="0.25"/>
    <row r="17" s="49" customFormat="1" ht="51.75" customHeight="1" x14ac:dyDescent="0.25"/>
    <row r="18" s="52" customFormat="1" ht="51.75" customHeight="1" x14ac:dyDescent="0.25"/>
    <row r="19" s="52" customFormat="1" ht="51.75" customHeight="1" x14ac:dyDescent="0.25"/>
    <row r="20" s="52" customFormat="1" ht="51.75" customHeight="1" x14ac:dyDescent="0.25"/>
  </sheetData>
  <mergeCells count="1">
    <mergeCell ref="B4:G4"/>
  </mergeCells>
  <pageMargins left="0.23622047244094491" right="0.23622047244094491" top="0.74803149606299213" bottom="0.74803149606299213" header="0.31496062992125984" footer="0.31496062992125984"/>
  <pageSetup paperSize="9" scale="58" orientation="portrait" r:id="rId1"/>
  <rowBreaks count="1" manualBreakCount="1">
    <brk id="1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7"/>
  <sheetViews>
    <sheetView showGridLines="0" topLeftCell="A4" zoomScale="80" zoomScaleNormal="80" zoomScaleSheetLayoutView="80" workbookViewId="0">
      <selection activeCell="B15" sqref="B15"/>
    </sheetView>
  </sheetViews>
  <sheetFormatPr baseColWidth="10" defaultColWidth="11.42578125" defaultRowHeight="15" x14ac:dyDescent="0.25"/>
  <cols>
    <col min="1" max="1" width="6.140625" style="43" customWidth="1"/>
    <col min="2" max="2" width="54.5703125" style="43" customWidth="1"/>
    <col min="3" max="3" width="17.5703125" style="43" customWidth="1"/>
    <col min="4" max="4" width="13.5703125" style="43" customWidth="1"/>
    <col min="5" max="5" width="15.42578125" style="43" customWidth="1"/>
    <col min="6" max="7" width="25.42578125" style="43" customWidth="1"/>
    <col min="8" max="8" width="15.5703125" style="43" customWidth="1"/>
    <col min="9" max="9" width="14" style="43" customWidth="1"/>
    <col min="10" max="16384" width="11.42578125" style="43"/>
  </cols>
  <sheetData>
    <row r="1" spans="2:9" ht="21" x14ac:dyDescent="0.25">
      <c r="B1" s="24" t="s">
        <v>55</v>
      </c>
      <c r="C1" s="44"/>
      <c r="D1" s="44"/>
      <c r="E1" s="44"/>
      <c r="F1" s="44"/>
      <c r="G1" s="44"/>
    </row>
    <row r="2" spans="2:9" ht="18" x14ac:dyDescent="0.25">
      <c r="B2" s="47"/>
      <c r="C2" s="44"/>
      <c r="D2" s="44"/>
      <c r="E2" s="44"/>
      <c r="F2" s="20"/>
      <c r="G2" s="20"/>
    </row>
    <row r="4" spans="2:9" ht="39" customHeight="1" thickBot="1" x14ac:dyDescent="0.3">
      <c r="B4" s="314" t="s">
        <v>90</v>
      </c>
      <c r="C4" s="314"/>
      <c r="D4" s="314"/>
      <c r="E4" s="314"/>
      <c r="F4" s="314"/>
      <c r="G4" s="314"/>
    </row>
    <row r="5" spans="2:9" s="49" customFormat="1" ht="63" x14ac:dyDescent="0.25">
      <c r="B5" s="112" t="s">
        <v>0</v>
      </c>
      <c r="C5" s="112" t="s">
        <v>1</v>
      </c>
      <c r="D5" s="112" t="s">
        <v>38</v>
      </c>
      <c r="E5" s="112" t="s">
        <v>3</v>
      </c>
      <c r="F5" s="108" t="s">
        <v>8</v>
      </c>
      <c r="G5" s="108" t="s">
        <v>9</v>
      </c>
      <c r="H5" s="227" t="s">
        <v>59</v>
      </c>
      <c r="I5" s="227" t="s">
        <v>57</v>
      </c>
    </row>
    <row r="6" spans="2:9" s="44" customFormat="1" ht="43.5" customHeight="1" x14ac:dyDescent="0.25">
      <c r="B6" s="109" t="s">
        <v>91</v>
      </c>
      <c r="C6" s="117" t="s">
        <v>4</v>
      </c>
      <c r="D6" s="114" t="s">
        <v>4</v>
      </c>
      <c r="E6" s="112">
        <v>400</v>
      </c>
      <c r="F6" s="111"/>
      <c r="G6" s="116">
        <f>F6*1.055</f>
        <v>0</v>
      </c>
      <c r="H6" s="231">
        <v>19000</v>
      </c>
      <c r="I6" s="228">
        <f>G6*H6</f>
        <v>0</v>
      </c>
    </row>
    <row r="7" spans="2:9" s="44" customFormat="1" ht="43.5" customHeight="1" x14ac:dyDescent="0.25">
      <c r="B7" s="109" t="s">
        <v>92</v>
      </c>
      <c r="C7" s="117" t="s">
        <v>4</v>
      </c>
      <c r="D7" s="114" t="s">
        <v>4</v>
      </c>
      <c r="E7" s="112">
        <v>400</v>
      </c>
      <c r="F7" s="111"/>
      <c r="G7" s="116">
        <f t="shared" ref="G7:G14" si="0">F7*1.055</f>
        <v>0</v>
      </c>
      <c r="H7" s="231">
        <v>1800</v>
      </c>
      <c r="I7" s="228">
        <f>G7*H7</f>
        <v>0</v>
      </c>
    </row>
    <row r="8" spans="2:9" s="44" customFormat="1" ht="43.5" customHeight="1" x14ac:dyDescent="0.25">
      <c r="B8" s="109" t="s">
        <v>39</v>
      </c>
      <c r="C8" s="118" t="s">
        <v>5</v>
      </c>
      <c r="D8" s="110" t="s">
        <v>5</v>
      </c>
      <c r="E8" s="112">
        <v>200</v>
      </c>
      <c r="F8" s="111"/>
      <c r="G8" s="116">
        <f t="shared" si="0"/>
        <v>0</v>
      </c>
      <c r="H8" s="231">
        <v>2500</v>
      </c>
      <c r="I8" s="228">
        <f t="shared" ref="I8:I14" si="1">G8*H8</f>
        <v>0</v>
      </c>
    </row>
    <row r="9" spans="2:9" s="44" customFormat="1" ht="43.5" customHeight="1" x14ac:dyDescent="0.25">
      <c r="B9" s="109" t="s">
        <v>19</v>
      </c>
      <c r="C9" s="118" t="s">
        <v>5</v>
      </c>
      <c r="D9" s="110" t="s">
        <v>5</v>
      </c>
      <c r="E9" s="112">
        <v>50</v>
      </c>
      <c r="F9" s="113"/>
      <c r="G9" s="116">
        <f t="shared" si="0"/>
        <v>0</v>
      </c>
      <c r="H9" s="231">
        <v>10000</v>
      </c>
      <c r="I9" s="228">
        <f t="shared" si="1"/>
        <v>0</v>
      </c>
    </row>
    <row r="10" spans="2:9" s="44" customFormat="1" ht="43.5" customHeight="1" x14ac:dyDescent="0.25">
      <c r="B10" s="109" t="s">
        <v>77</v>
      </c>
      <c r="C10" s="117" t="s">
        <v>4</v>
      </c>
      <c r="D10" s="114" t="s">
        <v>4</v>
      </c>
      <c r="E10" s="112">
        <v>280</v>
      </c>
      <c r="F10" s="113"/>
      <c r="G10" s="116">
        <f t="shared" si="0"/>
        <v>0</v>
      </c>
      <c r="H10" s="232">
        <v>100</v>
      </c>
      <c r="I10" s="228">
        <f t="shared" si="1"/>
        <v>0</v>
      </c>
    </row>
    <row r="11" spans="2:9" s="44" customFormat="1" ht="43.5" customHeight="1" x14ac:dyDescent="0.25">
      <c r="B11" s="109" t="s">
        <v>40</v>
      </c>
      <c r="C11" s="117" t="s">
        <v>4</v>
      </c>
      <c r="D11" s="110" t="s">
        <v>5</v>
      </c>
      <c r="E11" s="112">
        <v>500</v>
      </c>
      <c r="F11" s="111"/>
      <c r="G11" s="116">
        <f t="shared" si="0"/>
        <v>0</v>
      </c>
      <c r="H11" s="232">
        <v>50</v>
      </c>
      <c r="I11" s="228">
        <f t="shared" si="1"/>
        <v>0</v>
      </c>
    </row>
    <row r="12" spans="2:9" s="44" customFormat="1" ht="43.5" customHeight="1" x14ac:dyDescent="0.25">
      <c r="B12" s="109" t="s">
        <v>78</v>
      </c>
      <c r="C12" s="118" t="s">
        <v>5</v>
      </c>
      <c r="D12" s="110" t="s">
        <v>5</v>
      </c>
      <c r="E12" s="112">
        <v>50</v>
      </c>
      <c r="F12" s="115"/>
      <c r="G12" s="116">
        <f t="shared" si="0"/>
        <v>0</v>
      </c>
      <c r="H12" s="232">
        <v>3000</v>
      </c>
      <c r="I12" s="228">
        <f t="shared" si="1"/>
        <v>0</v>
      </c>
    </row>
    <row r="13" spans="2:9" s="44" customFormat="1" ht="43.5" customHeight="1" x14ac:dyDescent="0.25">
      <c r="B13" s="109" t="s">
        <v>79</v>
      </c>
      <c r="C13" s="118" t="s">
        <v>5</v>
      </c>
      <c r="D13" s="110" t="s">
        <v>5</v>
      </c>
      <c r="E13" s="112">
        <v>50</v>
      </c>
      <c r="F13" s="115"/>
      <c r="G13" s="116">
        <f t="shared" si="0"/>
        <v>0</v>
      </c>
      <c r="H13" s="232">
        <v>1200</v>
      </c>
      <c r="I13" s="228">
        <f t="shared" si="1"/>
        <v>0</v>
      </c>
    </row>
    <row r="14" spans="2:9" ht="35.25" customHeight="1" x14ac:dyDescent="0.25">
      <c r="B14" s="109" t="s">
        <v>80</v>
      </c>
      <c r="C14" s="307" t="s">
        <v>4</v>
      </c>
      <c r="D14" s="308" t="s">
        <v>4</v>
      </c>
      <c r="E14" s="112">
        <v>350</v>
      </c>
      <c r="F14" s="115"/>
      <c r="G14" s="116">
        <f t="shared" si="0"/>
        <v>0</v>
      </c>
      <c r="H14" s="232">
        <v>200</v>
      </c>
      <c r="I14" s="228">
        <f t="shared" si="1"/>
        <v>0</v>
      </c>
    </row>
    <row r="15" spans="2:9" ht="35.25" customHeight="1" x14ac:dyDescent="0.25">
      <c r="B15" s="105"/>
      <c r="C15" s="106"/>
      <c r="D15" s="106"/>
      <c r="E15" s="107"/>
      <c r="F15" s="106"/>
      <c r="G15" s="107"/>
      <c r="H15" s="229" t="s">
        <v>58</v>
      </c>
      <c r="I15" s="230">
        <f>SUM(I6:I14)</f>
        <v>0</v>
      </c>
    </row>
    <row r="16" spans="2:9" x14ac:dyDescent="0.25">
      <c r="F16" s="155"/>
      <c r="G16" s="155"/>
    </row>
    <row r="17" spans="6:7" ht="31.5" customHeight="1" x14ac:dyDescent="0.25">
      <c r="F17" s="155"/>
      <c r="G17" s="155"/>
    </row>
  </sheetData>
  <autoFilter ref="B5:G11"/>
  <mergeCells count="1">
    <mergeCell ref="B4:G4"/>
  </mergeCells>
  <pageMargins left="0.23622047244094491" right="0.23622047244094491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22</vt:i4>
      </vt:variant>
      <vt:variant>
        <vt:lpstr>Plages nommées</vt:lpstr>
      </vt:variant>
      <vt:variant>
        <vt:i4>22</vt:i4>
      </vt:variant>
    </vt:vector>
  </HeadingPairs>
  <TitlesOfParts>
    <vt:vector size="44" baseType="lpstr">
      <vt:lpstr>Lot 1 DQE</vt:lpstr>
      <vt:lpstr>Lot 2 DQE</vt:lpstr>
      <vt:lpstr>Lot 3 RESERVE DQE</vt:lpstr>
      <vt:lpstr>Lot 4 DQE </vt:lpstr>
      <vt:lpstr>Lot 5 DQE </vt:lpstr>
      <vt:lpstr>Lot 6 DQE </vt:lpstr>
      <vt:lpstr>Lot 7 DQE </vt:lpstr>
      <vt:lpstr>Lot 8 DQE </vt:lpstr>
      <vt:lpstr>Lot 9 DQE </vt:lpstr>
      <vt:lpstr>Lot 10 DQE RESERVE</vt:lpstr>
      <vt:lpstr>Lot 11 DQE </vt:lpstr>
      <vt:lpstr>Lot 12 DQE</vt:lpstr>
      <vt:lpstr>Lot 13 DQE</vt:lpstr>
      <vt:lpstr>Lot 14 DQE</vt:lpstr>
      <vt:lpstr>Lot 15 DQE</vt:lpstr>
      <vt:lpstr>Lot 16 DQE</vt:lpstr>
      <vt:lpstr>Lot 17 DQE</vt:lpstr>
      <vt:lpstr>Lot 18 DQE</vt:lpstr>
      <vt:lpstr>Lot 19 DQE</vt:lpstr>
      <vt:lpstr>Lot 20 DQE</vt:lpstr>
      <vt:lpstr>Lot 21 DQE</vt:lpstr>
      <vt:lpstr>Lot 22 DQE</vt:lpstr>
      <vt:lpstr>'Lot 10 DQE RESERVE'!Impression_des_titres</vt:lpstr>
      <vt:lpstr>'Lot 11 DQE '!Impression_des_titres</vt:lpstr>
      <vt:lpstr>'Lot 12 DQE'!Impression_des_titres</vt:lpstr>
      <vt:lpstr>'Lot 13 DQE'!Impression_des_titres</vt:lpstr>
      <vt:lpstr>'Lot 14 DQE'!Impression_des_titres</vt:lpstr>
      <vt:lpstr>'Lot 15 DQE'!Impression_des_titres</vt:lpstr>
      <vt:lpstr>'Lot 4 DQE '!Impression_des_titres</vt:lpstr>
      <vt:lpstr>'Lot 5 DQE '!Impression_des_titres</vt:lpstr>
      <vt:lpstr>'Lot 6 DQE '!Impression_des_titres</vt:lpstr>
      <vt:lpstr>'Lot 7 DQE '!Impression_des_titres</vt:lpstr>
      <vt:lpstr>'Lot 8 DQE '!Impression_des_titres</vt:lpstr>
      <vt:lpstr>'Lot 9 DQE '!Impression_des_titres</vt:lpstr>
      <vt:lpstr>'Lot 11 DQE '!Zone_d_impression</vt:lpstr>
      <vt:lpstr>'Lot 12 DQE'!Zone_d_impression</vt:lpstr>
      <vt:lpstr>'Lot 13 DQE'!Zone_d_impression</vt:lpstr>
      <vt:lpstr>'Lot 16 DQE'!Zone_d_impression</vt:lpstr>
      <vt:lpstr>'Lot 17 DQE'!Zone_d_impression</vt:lpstr>
      <vt:lpstr>'Lot 18 DQE'!Zone_d_impression</vt:lpstr>
      <vt:lpstr>'Lot 19 DQE'!Zone_d_impression</vt:lpstr>
      <vt:lpstr>'Lot 20 DQE'!Zone_d_impression</vt:lpstr>
      <vt:lpstr>'Lot 21 DQE'!Zone_d_impression</vt:lpstr>
      <vt:lpstr>'Lot 22 DQE'!Zone_d_impression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Florence MARQUET</dc:creator>
  <cp:lastModifiedBy>Pierre yves BLANCHARD</cp:lastModifiedBy>
  <dcterms:created xsi:type="dcterms:W3CDTF">2021-02-17T12:30:33Z</dcterms:created>
  <dcterms:modified xsi:type="dcterms:W3CDTF">2025-01-14T14:42:25Z</dcterms:modified>
</cp:coreProperties>
</file>