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P:\Copie 180824 MES DOCUMENTS\3. AC Prestations intellectuelles\3. AC Prestations intellectuelles\AC PI 2024-2028 - Multiattributaires\05-Lot 5 MOE\"/>
    </mc:Choice>
  </mc:AlternateContent>
  <xr:revisionPtr revIDLastSave="0" documentId="13_ncr:1_{88275B02-169F-4F8C-A916-7C8BECC5AE75}" xr6:coauthVersionLast="47" xr6:coauthVersionMax="47" xr10:uidLastSave="{00000000-0000-0000-0000-000000000000}"/>
  <bookViews>
    <workbookView xWindow="57480" yWindow="-120" windowWidth="29040" windowHeight="15720" xr2:uid="{00000000-000D-0000-FFFF-FFFF00000000}"/>
  </bookViews>
  <sheets>
    <sheet name="DQ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4" i="2" l="1"/>
  <c r="O13" i="2" l="1"/>
  <c r="O11" i="2"/>
  <c r="K13" i="2"/>
  <c r="K11" i="2"/>
  <c r="C13" i="2"/>
  <c r="G13" i="2"/>
  <c r="G11" i="2"/>
  <c r="C11" i="2"/>
  <c r="J23" i="2" l="1"/>
  <c r="J21" i="2"/>
  <c r="J20" i="2"/>
  <c r="Q13" i="2" l="1"/>
  <c r="Q11" i="2"/>
  <c r="M11" i="2"/>
  <c r="I13" i="2"/>
  <c r="I11" i="2"/>
  <c r="M13" i="2"/>
  <c r="E13" i="2"/>
  <c r="E11" i="2"/>
  <c r="R13" i="2" l="1"/>
  <c r="R11" i="2"/>
  <c r="R15" i="2" s="1"/>
  <c r="R16" i="2" s="1"/>
</calcChain>
</file>

<file path=xl/sharedStrings.xml><?xml version="1.0" encoding="utf-8"?>
<sst xmlns="http://schemas.openxmlformats.org/spreadsheetml/2006/main" count="58" uniqueCount="34">
  <si>
    <t xml:space="preserve">Missions de base </t>
  </si>
  <si>
    <t>Missions complémentaires</t>
  </si>
  <si>
    <t>Tranche de montant de l'enveloppe financière prévisionnelle affectée aux travaux en € HT</t>
  </si>
  <si>
    <t xml:space="preserve">Direction de l'Immobilier et de l'Environnement </t>
  </si>
  <si>
    <t>Marché public de services - Prestations intellectuelles</t>
  </si>
  <si>
    <t>taux de rémunération % par rapport aux travaux</t>
  </si>
  <si>
    <t>DIA : taux de rémunération % par rapport aux travaux</t>
  </si>
  <si>
    <t>Quantitatif</t>
  </si>
  <si>
    <t>TOTAUX</t>
  </si>
  <si>
    <t>Taux</t>
  </si>
  <si>
    <t xml:space="preserve">Montant global et forfaitaire </t>
  </si>
  <si>
    <t>Montant travaux</t>
  </si>
  <si>
    <t>Phases conception</t>
  </si>
  <si>
    <t>Phases exécution</t>
  </si>
  <si>
    <t>DIA</t>
  </si>
  <si>
    <t xml:space="preserve">Architecte </t>
  </si>
  <si>
    <t>Montant en € HT / jour</t>
  </si>
  <si>
    <t xml:space="preserve">Ingénieur Senior </t>
  </si>
  <si>
    <t xml:space="preserve">Ingénieur Junior </t>
  </si>
  <si>
    <t xml:space="preserve">Technicien </t>
  </si>
  <si>
    <t>TOTAL</t>
  </si>
  <si>
    <t>quantités (journées)</t>
  </si>
  <si>
    <t xml:space="preserve"> ≤ 250 000 </t>
  </si>
  <si>
    <t>250 001 ≤  … ≤ 500 00</t>
  </si>
  <si>
    <t>500 001 ≤ … ≤ 1 000 000</t>
  </si>
  <si>
    <t>1 000 001 ≤ … ≤ 1 500 000</t>
  </si>
  <si>
    <t>4 opérations de 150 000 €HT travaux</t>
  </si>
  <si>
    <t>2 opérations de 370 000 €HT travaux</t>
  </si>
  <si>
    <t>2 opérationS de 750 000 €HT travaux</t>
  </si>
  <si>
    <t>1 opération de 1 300 000 €HT travaux</t>
  </si>
  <si>
    <t xml:space="preserve">ACADEMIE DE MAYOTTE </t>
  </si>
  <si>
    <t xml:space="preserve">Direction de l'Immobilier et de de la Logistique </t>
  </si>
  <si>
    <t>Lot n° 5 : Prestations de maîtrise d'œuvre - Table de prix</t>
  </si>
  <si>
    <t>SYN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</si>
</sst>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Marianne"/>
      <family val="3"/>
    </font>
    <font>
      <sz val="16"/>
      <color rgb="FF000000"/>
      <name val="Marianne"/>
      <family val="3"/>
    </font>
    <font>
      <sz val="16"/>
      <color theme="1"/>
      <name val="Calibri"/>
      <family val="2"/>
      <scheme val="minor"/>
    </font>
    <font>
      <sz val="10"/>
      <color theme="1"/>
      <name val="Marianne"/>
      <family val="3"/>
    </font>
    <font>
      <b/>
      <sz val="11"/>
      <color theme="1"/>
      <name val="Calibri"/>
      <family val="2"/>
      <scheme val="minor"/>
    </font>
    <font>
      <b/>
      <sz val="9"/>
      <color theme="1"/>
      <name val="Marianne"/>
      <family val="3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0" fillId="0" borderId="0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44" fontId="5" fillId="0" borderId="1" xfId="1" applyFont="1" applyBorder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0" fontId="5" fillId="4" borderId="2" xfId="0" applyFont="1" applyFill="1" applyBorder="1" applyAlignment="1">
      <alignment wrapText="1"/>
    </xf>
    <xf numFmtId="44" fontId="0" fillId="0" borderId="0" xfId="0" applyNumberFormat="1" applyAlignment="1">
      <alignment horizontal="center" vertical="center" wrapText="1"/>
    </xf>
    <xf numFmtId="44" fontId="6" fillId="0" borderId="0" xfId="0" applyNumberFormat="1" applyFont="1" applyAlignment="1">
      <alignment horizontal="center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10" fontId="5" fillId="4" borderId="1" xfId="1" applyNumberFormat="1" applyFont="1" applyFill="1" applyBorder="1" applyAlignment="1">
      <alignment horizontal="center" vertical="center" wrapText="1"/>
    </xf>
    <xf numFmtId="0" fontId="0" fillId="4" borderId="1" xfId="0" applyFill="1" applyBorder="1"/>
    <xf numFmtId="0" fontId="0" fillId="0" borderId="1" xfId="0" applyBorder="1"/>
    <xf numFmtId="44" fontId="0" fillId="0" borderId="1" xfId="1" applyFont="1" applyBorder="1"/>
    <xf numFmtId="0" fontId="0" fillId="2" borderId="9" xfId="0" applyFill="1" applyBorder="1"/>
    <xf numFmtId="0" fontId="0" fillId="2" borderId="9" xfId="0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6" xfId="0" applyFill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/>
    </xf>
    <xf numFmtId="44" fontId="6" fillId="0" borderId="1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5" borderId="1" xfId="0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4"/>
  <sheetViews>
    <sheetView tabSelected="1" zoomScale="85" zoomScaleNormal="85" workbookViewId="0">
      <selection activeCell="A3" sqref="A3:Q3"/>
    </sheetView>
  </sheetViews>
  <sheetFormatPr baseColWidth="10" defaultRowHeight="15"/>
  <cols>
    <col min="1" max="1" width="26" customWidth="1"/>
    <col min="2" max="17" width="23.5703125" style="1" customWidth="1"/>
    <col min="18" max="19" width="18.7109375" style="1" customWidth="1"/>
  </cols>
  <sheetData>
    <row r="1" spans="1:19" s="6" customFormat="1" ht="34.5" customHeight="1">
      <c r="A1" s="32" t="s">
        <v>30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5"/>
      <c r="S1" s="5"/>
    </row>
    <row r="2" spans="1:19" s="6" customFormat="1" ht="34.5" customHeight="1">
      <c r="A2" s="32" t="s">
        <v>3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5"/>
      <c r="S2" s="5"/>
    </row>
    <row r="3" spans="1:19" s="6" customFormat="1" ht="34.5" customHeight="1">
      <c r="A3" s="33" t="s">
        <v>31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5"/>
      <c r="S3" s="5"/>
    </row>
    <row r="4" spans="1:19" s="6" customFormat="1" ht="34.5" customHeight="1">
      <c r="A4" s="33" t="s">
        <v>4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5"/>
      <c r="S4" s="5"/>
    </row>
    <row r="5" spans="1:19" s="6" customFormat="1" ht="34.5" customHeight="1">
      <c r="A5" s="33" t="s">
        <v>32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5"/>
      <c r="S5" s="5"/>
    </row>
    <row r="6" spans="1:19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9">
      <c r="A7" s="34"/>
      <c r="B7" s="31" t="s">
        <v>2</v>
      </c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</row>
    <row r="8" spans="1:19" s="3" customFormat="1" ht="36.75" customHeight="1">
      <c r="A8" s="34"/>
      <c r="B8" s="36" t="s">
        <v>22</v>
      </c>
      <c r="C8" s="37"/>
      <c r="D8" s="37"/>
      <c r="E8" s="38"/>
      <c r="F8" s="36" t="s">
        <v>23</v>
      </c>
      <c r="G8" s="37"/>
      <c r="H8" s="37"/>
      <c r="I8" s="38"/>
      <c r="J8" s="36" t="s">
        <v>24</v>
      </c>
      <c r="K8" s="37"/>
      <c r="L8" s="37"/>
      <c r="M8" s="38"/>
      <c r="N8" s="36" t="s">
        <v>25</v>
      </c>
      <c r="O8" s="37"/>
      <c r="P8" s="37"/>
      <c r="Q8" s="38"/>
      <c r="R8" s="30" t="s">
        <v>8</v>
      </c>
      <c r="S8" s="2"/>
    </row>
    <row r="9" spans="1:19" ht="27">
      <c r="A9" s="35"/>
      <c r="B9" s="7" t="s">
        <v>7</v>
      </c>
      <c r="C9" s="7" t="s">
        <v>11</v>
      </c>
      <c r="D9" s="7" t="s">
        <v>9</v>
      </c>
      <c r="E9" s="7" t="s">
        <v>10</v>
      </c>
      <c r="F9" s="7" t="s">
        <v>7</v>
      </c>
      <c r="G9" s="7" t="s">
        <v>11</v>
      </c>
      <c r="H9" s="7" t="s">
        <v>9</v>
      </c>
      <c r="I9" s="7" t="s">
        <v>10</v>
      </c>
      <c r="J9" s="7" t="s">
        <v>7</v>
      </c>
      <c r="K9" s="7" t="s">
        <v>11</v>
      </c>
      <c r="L9" s="7" t="s">
        <v>9</v>
      </c>
      <c r="M9" s="7" t="s">
        <v>10</v>
      </c>
      <c r="N9" s="7" t="s">
        <v>7</v>
      </c>
      <c r="O9" s="7" t="s">
        <v>11</v>
      </c>
      <c r="P9" s="7" t="s">
        <v>9</v>
      </c>
      <c r="Q9" s="7" t="s">
        <v>10</v>
      </c>
      <c r="R9" s="30"/>
    </row>
    <row r="10" spans="1:19">
      <c r="A10" s="11" t="s">
        <v>0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</row>
    <row r="11" spans="1:19" ht="40.5">
      <c r="A11" s="10" t="s">
        <v>5</v>
      </c>
      <c r="B11" s="9" t="s">
        <v>26</v>
      </c>
      <c r="C11" s="9">
        <f>4*150000</f>
        <v>600000</v>
      </c>
      <c r="D11" s="14"/>
      <c r="E11" s="9">
        <f>C11*D11</f>
        <v>0</v>
      </c>
      <c r="F11" s="9" t="s">
        <v>27</v>
      </c>
      <c r="G11" s="9">
        <f>2*370000</f>
        <v>740000</v>
      </c>
      <c r="H11" s="14"/>
      <c r="I11" s="9">
        <f>G11*H11</f>
        <v>0</v>
      </c>
      <c r="J11" s="9" t="s">
        <v>28</v>
      </c>
      <c r="K11" s="9">
        <f>2*750000</f>
        <v>1500000</v>
      </c>
      <c r="L11" s="14"/>
      <c r="M11" s="9">
        <f>K11*L11</f>
        <v>0</v>
      </c>
      <c r="N11" s="9" t="s">
        <v>29</v>
      </c>
      <c r="O11" s="9">
        <f>1300000</f>
        <v>1300000</v>
      </c>
      <c r="P11" s="14"/>
      <c r="Q11" s="9">
        <f>O11*P11</f>
        <v>0</v>
      </c>
      <c r="R11" s="12">
        <f>E11+I11+M11+Q11</f>
        <v>0</v>
      </c>
    </row>
    <row r="12" spans="1:19" ht="27">
      <c r="A12" s="11" t="s">
        <v>1</v>
      </c>
      <c r="B12" s="8"/>
      <c r="C12" s="8"/>
      <c r="D12" s="15"/>
      <c r="E12" s="8"/>
      <c r="F12" s="8"/>
      <c r="G12" s="8"/>
      <c r="H12" s="15"/>
      <c r="I12" s="8"/>
      <c r="J12" s="8"/>
      <c r="K12" s="8"/>
      <c r="L12" s="15"/>
      <c r="M12" s="8"/>
      <c r="N12" s="8"/>
      <c r="O12" s="8"/>
      <c r="P12" s="15"/>
      <c r="Q12" s="8"/>
      <c r="R12" s="12"/>
    </row>
    <row r="13" spans="1:19" ht="40.5">
      <c r="A13" s="10" t="s">
        <v>6</v>
      </c>
      <c r="B13" s="9" t="s">
        <v>26</v>
      </c>
      <c r="C13" s="9">
        <f>4*150000</f>
        <v>600000</v>
      </c>
      <c r="D13" s="14"/>
      <c r="E13" s="9">
        <f t="shared" ref="E13" si="0">C13*D13</f>
        <v>0</v>
      </c>
      <c r="F13" s="9" t="s">
        <v>27</v>
      </c>
      <c r="G13" s="9">
        <f>2*370000</f>
        <v>740000</v>
      </c>
      <c r="H13" s="14"/>
      <c r="I13" s="9">
        <f t="shared" ref="I13" si="1">G13*H13</f>
        <v>0</v>
      </c>
      <c r="J13" s="9" t="s">
        <v>28</v>
      </c>
      <c r="K13" s="9">
        <f>2*750000</f>
        <v>1500000</v>
      </c>
      <c r="L13" s="14"/>
      <c r="M13" s="9">
        <f t="shared" ref="M13" si="2">K13*L13</f>
        <v>0</v>
      </c>
      <c r="N13" s="9" t="s">
        <v>29</v>
      </c>
      <c r="O13" s="9">
        <f>1300000</f>
        <v>1300000</v>
      </c>
      <c r="P13" s="14"/>
      <c r="Q13" s="9">
        <f t="shared" ref="Q13" si="3">O13*P13</f>
        <v>0</v>
      </c>
      <c r="R13" s="12">
        <f>E13+I13+M13+Q13</f>
        <v>0</v>
      </c>
    </row>
    <row r="15" spans="1:19">
      <c r="R15" s="13">
        <f>SUM(R11:R13)+SUM(J20:J21,J23:J23)</f>
        <v>0</v>
      </c>
    </row>
    <row r="16" spans="1:19">
      <c r="R16" s="13">
        <f>R15*1.2</f>
        <v>0</v>
      </c>
    </row>
    <row r="17" spans="1:11">
      <c r="A17" s="27"/>
      <c r="B17" s="29" t="s">
        <v>15</v>
      </c>
      <c r="C17" s="29"/>
      <c r="D17" s="29" t="s">
        <v>17</v>
      </c>
      <c r="E17" s="29"/>
      <c r="F17" s="29" t="s">
        <v>18</v>
      </c>
      <c r="G17" s="29"/>
      <c r="H17" s="29" t="s">
        <v>19</v>
      </c>
      <c r="I17" s="29"/>
      <c r="J17" s="24" t="s">
        <v>20</v>
      </c>
      <c r="K17" s="22"/>
    </row>
    <row r="18" spans="1:11">
      <c r="A18" s="28"/>
      <c r="B18" s="20" t="s">
        <v>21</v>
      </c>
      <c r="C18" s="19" t="s">
        <v>16</v>
      </c>
      <c r="D18" s="20" t="s">
        <v>21</v>
      </c>
      <c r="E18" s="19" t="s">
        <v>16</v>
      </c>
      <c r="F18" s="20" t="s">
        <v>21</v>
      </c>
      <c r="G18" s="19" t="s">
        <v>16</v>
      </c>
      <c r="H18" s="20" t="s">
        <v>21</v>
      </c>
      <c r="I18" s="19" t="s">
        <v>16</v>
      </c>
      <c r="J18" s="23"/>
    </row>
    <row r="19" spans="1:11">
      <c r="A19" s="16" t="s">
        <v>0</v>
      </c>
      <c r="B19" s="16"/>
      <c r="C19" s="16"/>
      <c r="D19" s="16"/>
      <c r="E19" s="16"/>
      <c r="F19" s="16"/>
      <c r="G19" s="16"/>
      <c r="H19" s="16"/>
      <c r="I19" s="16"/>
      <c r="J19" s="25"/>
    </row>
    <row r="20" spans="1:11">
      <c r="A20" s="17" t="s">
        <v>12</v>
      </c>
      <c r="B20" s="21">
        <v>20</v>
      </c>
      <c r="C20" s="18"/>
      <c r="D20" s="21">
        <v>10</v>
      </c>
      <c r="E20" s="18"/>
      <c r="F20" s="21">
        <v>10</v>
      </c>
      <c r="G20" s="18"/>
      <c r="H20" s="21">
        <v>20</v>
      </c>
      <c r="I20" s="18"/>
      <c r="J20" s="26">
        <f>B20*C20+D20*E20+F20*G20+H20*I20</f>
        <v>0</v>
      </c>
      <c r="K20" s="12"/>
    </row>
    <row r="21" spans="1:11">
      <c r="A21" s="17" t="s">
        <v>13</v>
      </c>
      <c r="B21" s="21">
        <v>40</v>
      </c>
      <c r="C21" s="18"/>
      <c r="D21" s="21">
        <v>20</v>
      </c>
      <c r="E21" s="18"/>
      <c r="F21" s="21">
        <v>20</v>
      </c>
      <c r="G21" s="18"/>
      <c r="H21" s="21">
        <v>40</v>
      </c>
      <c r="I21" s="18"/>
      <c r="J21" s="26">
        <f>B21*C21+D21*E21+F21*G21+H21*I21</f>
        <v>0</v>
      </c>
    </row>
    <row r="22" spans="1:11">
      <c r="A22" s="16" t="s">
        <v>1</v>
      </c>
      <c r="B22" s="16"/>
      <c r="C22" s="16"/>
      <c r="D22" s="16"/>
      <c r="E22" s="16"/>
      <c r="F22" s="16"/>
      <c r="G22" s="16"/>
      <c r="H22" s="16"/>
      <c r="I22" s="16"/>
      <c r="J22" s="25"/>
    </row>
    <row r="23" spans="1:11">
      <c r="A23" s="17" t="s">
        <v>14</v>
      </c>
      <c r="B23" s="21">
        <v>5</v>
      </c>
      <c r="C23" s="18"/>
      <c r="D23" s="21">
        <v>5</v>
      </c>
      <c r="E23" s="18"/>
      <c r="F23" s="21">
        <v>5</v>
      </c>
      <c r="G23" s="18"/>
      <c r="H23" s="21">
        <v>5</v>
      </c>
      <c r="I23" s="18"/>
      <c r="J23" s="26">
        <f t="shared" ref="J23" si="4">B23*C23+D23*E23+F23*G23+H23*I23</f>
        <v>0</v>
      </c>
    </row>
    <row r="24" spans="1:11">
      <c r="A24" s="17" t="s">
        <v>33</v>
      </c>
      <c r="B24" s="21">
        <v>5</v>
      </c>
      <c r="C24" s="18"/>
      <c r="D24" s="21">
        <v>5</v>
      </c>
      <c r="E24" s="18"/>
      <c r="F24" s="21">
        <v>5</v>
      </c>
      <c r="G24" s="18"/>
      <c r="H24" s="21">
        <v>5</v>
      </c>
      <c r="I24" s="18"/>
      <c r="J24" s="26">
        <f t="shared" ref="J24" si="5">B24*C24+D24*E24+F24*G24+H24*I24</f>
        <v>0</v>
      </c>
    </row>
  </sheetData>
  <mergeCells count="17">
    <mergeCell ref="R8:R9"/>
    <mergeCell ref="B7:Q7"/>
    <mergeCell ref="A1:Q1"/>
    <mergeCell ref="A2:Q2"/>
    <mergeCell ref="A3:Q3"/>
    <mergeCell ref="A4:Q4"/>
    <mergeCell ref="A5:Q5"/>
    <mergeCell ref="A7:A9"/>
    <mergeCell ref="B8:E8"/>
    <mergeCell ref="F8:I8"/>
    <mergeCell ref="J8:M8"/>
    <mergeCell ref="N8:Q8"/>
    <mergeCell ref="A17:A18"/>
    <mergeCell ref="B17:C17"/>
    <mergeCell ref="D17:E17"/>
    <mergeCell ref="F17:G17"/>
    <mergeCell ref="H17:I1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>DSIC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ROWARCH Guillaume</dc:creator>
  <cp:lastModifiedBy>MAOULIDA Mounib</cp:lastModifiedBy>
  <cp:lastPrinted>2024-08-23T11:40:34Z</cp:lastPrinted>
  <dcterms:created xsi:type="dcterms:W3CDTF">2023-08-25T10:28:49Z</dcterms:created>
  <dcterms:modified xsi:type="dcterms:W3CDTF">2024-09-10T08:05:00Z</dcterms:modified>
</cp:coreProperties>
</file>