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CDC/Finances/CCTP_Don_corps/2024/DCE/"/>
    </mc:Choice>
  </mc:AlternateContent>
  <xr:revisionPtr revIDLastSave="0" documentId="13_ncr:1_{F25968ED-BDEC-694E-99DF-362E356772FE}" xr6:coauthVersionLast="47" xr6:coauthVersionMax="47" xr10:uidLastSave="{00000000-0000-0000-0000-000000000000}"/>
  <bookViews>
    <workbookView xWindow="0" yWindow="500" windowWidth="38400" windowHeight="21600" activeTab="9" xr2:uid="{40E71A90-46D2-7845-AB5E-051E2A0F9831}"/>
  </bookViews>
  <sheets>
    <sheet name="Lot 1 - BPU" sheetId="4" r:id="rId1"/>
    <sheet name="Lot 1 - DQE" sheetId="5" r:id="rId2"/>
    <sheet name="Lot 2 - BPU" sheetId="6" r:id="rId3"/>
    <sheet name="Lot 2 - DQE" sheetId="8" r:id="rId4"/>
    <sheet name="Lot 3 - BPU" sheetId="7" r:id="rId5"/>
    <sheet name="Lot 3 - DQE" sheetId="9" r:id="rId6"/>
    <sheet name="Lot 4 - BPU" sheetId="10" r:id="rId7"/>
    <sheet name="Lot 4 - DQE" sheetId="11" r:id="rId8"/>
    <sheet name="Lot 5 - BPU" sheetId="13" r:id="rId9"/>
    <sheet name="Lot 5 - DQE" sheetId="14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1" l="1"/>
  <c r="E10" i="11"/>
  <c r="A10" i="11"/>
  <c r="B10" i="11"/>
  <c r="C10" i="11"/>
  <c r="D10" i="11"/>
  <c r="F10" i="11"/>
  <c r="B14" i="11"/>
  <c r="A14" i="11"/>
  <c r="E3" i="14"/>
  <c r="F3" i="14" s="1"/>
  <c r="F6" i="14" s="1"/>
  <c r="A4" i="14"/>
  <c r="B4" i="14"/>
  <c r="C4" i="14"/>
  <c r="D4" i="14"/>
  <c r="F4" i="14" s="1"/>
  <c r="E9" i="11"/>
  <c r="F9" i="11" s="1"/>
  <c r="E8" i="11"/>
  <c r="E7" i="11"/>
  <c r="E4" i="11"/>
  <c r="F4" i="11" s="1"/>
  <c r="E3" i="11"/>
  <c r="F3" i="11" s="1"/>
  <c r="D3" i="14"/>
  <c r="B3" i="14"/>
  <c r="C3" i="14"/>
  <c r="A3" i="14"/>
  <c r="E8" i="8"/>
  <c r="E8" i="5"/>
  <c r="D3" i="11"/>
  <c r="D4" i="11"/>
  <c r="D5" i="11"/>
  <c r="F5" i="11"/>
  <c r="D6" i="11"/>
  <c r="F6" i="11"/>
  <c r="D7" i="11"/>
  <c r="F7" i="11"/>
  <c r="D8" i="11"/>
  <c r="F8" i="11"/>
  <c r="D9" i="11"/>
  <c r="F3" i="9"/>
  <c r="F4" i="9"/>
  <c r="F5" i="9"/>
  <c r="F6" i="9"/>
  <c r="F7" i="9"/>
  <c r="F8" i="9"/>
  <c r="F9" i="9"/>
  <c r="F10" i="9"/>
  <c r="A17" i="9"/>
  <c r="B17" i="9"/>
  <c r="B15" i="9"/>
  <c r="B16" i="9"/>
  <c r="A15" i="9"/>
  <c r="A16" i="9"/>
  <c r="B13" i="7"/>
  <c r="B14" i="7"/>
  <c r="B13" i="8"/>
  <c r="B14" i="8"/>
  <c r="B11" i="6"/>
  <c r="B12" i="6"/>
  <c r="A12" i="5"/>
  <c r="B12" i="5"/>
  <c r="A13" i="5"/>
  <c r="B13" i="5"/>
  <c r="A3" i="11"/>
  <c r="A4" i="11"/>
  <c r="B3" i="11"/>
  <c r="C3" i="11"/>
  <c r="B4" i="11"/>
  <c r="C4" i="11"/>
  <c r="A5" i="11"/>
  <c r="A6" i="11"/>
  <c r="B5" i="11"/>
  <c r="C5" i="11"/>
  <c r="A7" i="11"/>
  <c r="B6" i="11"/>
  <c r="C6" i="11"/>
  <c r="A8" i="11"/>
  <c r="B7" i="11"/>
  <c r="C7" i="11"/>
  <c r="A9" i="11"/>
  <c r="B8" i="11"/>
  <c r="C8" i="11"/>
  <c r="B9" i="11"/>
  <c r="C9" i="11"/>
  <c r="A3" i="9"/>
  <c r="B3" i="9"/>
  <c r="C3" i="9"/>
  <c r="D3" i="9"/>
  <c r="A4" i="9"/>
  <c r="B4" i="9"/>
  <c r="C4" i="9"/>
  <c r="D4" i="9"/>
  <c r="A5" i="9"/>
  <c r="B5" i="9"/>
  <c r="C5" i="9"/>
  <c r="D5" i="9"/>
  <c r="A6" i="9"/>
  <c r="B6" i="9"/>
  <c r="C6" i="9"/>
  <c r="D6" i="9"/>
  <c r="A7" i="9"/>
  <c r="B7" i="9"/>
  <c r="C7" i="9"/>
  <c r="D7" i="9"/>
  <c r="A8" i="9"/>
  <c r="B8" i="9"/>
  <c r="C8" i="9"/>
  <c r="D8" i="9"/>
  <c r="A9" i="9"/>
  <c r="B9" i="9"/>
  <c r="C9" i="9"/>
  <c r="D9" i="9"/>
  <c r="A10" i="9"/>
  <c r="B10" i="9"/>
  <c r="C10" i="9"/>
  <c r="D10" i="9"/>
  <c r="A3" i="8"/>
  <c r="B3" i="8"/>
  <c r="C3" i="8"/>
  <c r="D3" i="8"/>
  <c r="F3" i="8" s="1"/>
  <c r="A4" i="8"/>
  <c r="B4" i="8"/>
  <c r="C4" i="8"/>
  <c r="D4" i="8"/>
  <c r="F4" i="8" s="1"/>
  <c r="A5" i="8"/>
  <c r="B5" i="8"/>
  <c r="C5" i="8"/>
  <c r="D5" i="8"/>
  <c r="F5" i="8" s="1"/>
  <c r="A6" i="8"/>
  <c r="B6" i="8"/>
  <c r="C6" i="8"/>
  <c r="D6" i="8"/>
  <c r="F6" i="8" s="1"/>
  <c r="A7" i="8"/>
  <c r="B7" i="8"/>
  <c r="C7" i="8"/>
  <c r="D7" i="8"/>
  <c r="F7" i="8" s="1"/>
  <c r="A8" i="8"/>
  <c r="B8" i="8"/>
  <c r="C8" i="8"/>
  <c r="D8" i="8"/>
  <c r="F8" i="8" s="1"/>
  <c r="A3" i="5"/>
  <c r="B3" i="5"/>
  <c r="C3" i="5"/>
  <c r="A4" i="5"/>
  <c r="B4" i="5"/>
  <c r="C4" i="5"/>
  <c r="A5" i="5"/>
  <c r="B5" i="5"/>
  <c r="C5" i="5"/>
  <c r="A6" i="5"/>
  <c r="B6" i="5"/>
  <c r="C6" i="5"/>
  <c r="A7" i="5"/>
  <c r="B7" i="5"/>
  <c r="C7" i="5"/>
  <c r="A8" i="5"/>
  <c r="B8" i="5"/>
  <c r="C8" i="5"/>
  <c r="D3" i="5"/>
  <c r="F3" i="5" s="1"/>
  <c r="D4" i="5"/>
  <c r="D5" i="5"/>
  <c r="F5" i="5" s="1"/>
  <c r="D6" i="5"/>
  <c r="F6" i="5" s="1"/>
  <c r="D7" i="5"/>
  <c r="F7" i="5" s="1"/>
  <c r="D8" i="5"/>
  <c r="F8" i="5" s="1"/>
  <c r="F4" i="5"/>
  <c r="F12" i="9" l="1"/>
  <c r="F10" i="8"/>
  <c r="F10" i="5"/>
</calcChain>
</file>

<file path=xl/sharedStrings.xml><?xml version="1.0" encoding="utf-8"?>
<sst xmlns="http://schemas.openxmlformats.org/spreadsheetml/2006/main" count="174" uniqueCount="83">
  <si>
    <t>LOT 1 (18,45)</t>
  </si>
  <si>
    <t>N° Prix</t>
  </si>
  <si>
    <t>Libellé</t>
  </si>
  <si>
    <t>Unité</t>
  </si>
  <si>
    <t>Prix unitaire HT</t>
  </si>
  <si>
    <t>1.1.1</t>
  </si>
  <si>
    <t xml:space="preserve">Prise en charge lundi-samedi 8-20h </t>
  </si>
  <si>
    <t>forfait</t>
  </si>
  <si>
    <t>1.1.2</t>
  </si>
  <si>
    <t>Frais kilométriques lundi-samedi 8-20h</t>
  </si>
  <si>
    <t>km</t>
  </si>
  <si>
    <t>1.1.3</t>
  </si>
  <si>
    <t>Forfait brancardage lundi-samedi 8-20h</t>
  </si>
  <si>
    <t>1.2.1</t>
  </si>
  <si>
    <t xml:space="preserve">Prise en charge dimanche et  fériés 8-20h </t>
  </si>
  <si>
    <t>1.2.2</t>
  </si>
  <si>
    <t xml:space="preserve">Frais kilométriques dimanche et fériés 8-20h </t>
  </si>
  <si>
    <t>1.2.3</t>
  </si>
  <si>
    <t xml:space="preserve">Forfait brancardage dimanche et fériés 8-20h </t>
  </si>
  <si>
    <t>1.1.1
et 
1.2.1</t>
  </si>
  <si>
    <t>Les frais de prise en charge comprennent : 
- La réception de la demande de prise en charge émanant de l’université ou des proches, de 8 à 20 heures, dimanches et jours fériés compris, 
- La levée de corps dans le lieu où il repose, dans des conditions conformes aux bonnes pratiques, 
- La fourniture d’une housse mortuaire, 
- La collecte et la transmission au secrétariat du centre d’accueil des corps des documents administratifs listées en 8.1.1 Conditions générales, 
- La remise à la famille, aux proches ou à la personne référente du donneur du document d’information prévu au titre II de l’article R1261-1 du CSP</t>
  </si>
  <si>
    <t>1.1.2
et
1.2.2</t>
  </si>
  <si>
    <t>Les frais kilométriques sont calculés sur la distance entre le lieu dans lequel le corps a été déposé  et le Centre de don du corps. Ils incluent d'éventuels frais de péage</t>
  </si>
  <si>
    <t>quantité estimée</t>
  </si>
  <si>
    <t>montant estimé HT</t>
  </si>
  <si>
    <t>Total HT estimé Lot 1</t>
  </si>
  <si>
    <t>LOT 2 (36, 41)</t>
  </si>
  <si>
    <t>2.1.1</t>
  </si>
  <si>
    <t>2.1.2</t>
  </si>
  <si>
    <t>2.1.3</t>
  </si>
  <si>
    <t>2.2.1</t>
  </si>
  <si>
    <t>2.2.2</t>
  </si>
  <si>
    <t>2.2.3</t>
  </si>
  <si>
    <t>2.1.1
et 
2.2.1</t>
  </si>
  <si>
    <t>2.1.2
et
2.2.2</t>
  </si>
  <si>
    <t>LOT 2 (36,41)</t>
  </si>
  <si>
    <t>Total HT estimé Lot 2</t>
  </si>
  <si>
    <t>LOT 3 (28,37,72)</t>
  </si>
  <si>
    <t>3.1.1</t>
  </si>
  <si>
    <t>3.1.2</t>
  </si>
  <si>
    <t>3.1.3</t>
  </si>
  <si>
    <t>3.1.4</t>
  </si>
  <si>
    <t>Forfait métropole lundi-samedi 8-20h</t>
  </si>
  <si>
    <t>3.2.1</t>
  </si>
  <si>
    <t xml:space="preserve">Prise en charge dimanche et fériés 8-20h </t>
  </si>
  <si>
    <t>3.2.2</t>
  </si>
  <si>
    <t>3.2.3</t>
  </si>
  <si>
    <t>3.2.4</t>
  </si>
  <si>
    <t xml:space="preserve">Forfait métropole dimanche fériés 8-20h </t>
  </si>
  <si>
    <t>3.1.1
et 
3.2.1</t>
  </si>
  <si>
    <t>3.1.2
et
3.2.2</t>
  </si>
  <si>
    <t>3.1.4
et
3.2.4</t>
  </si>
  <si>
    <t xml:space="preserve">La facturation sera forfaitaire pour la prise en charge des corps dans les communes de Tours Métropole Val de Loire (Ballan-Miré, Berthenay, Chambray-lès-Tours, Chanceaux-sur-Choisille, Druye, Fondettes, Joué-lès-Tours, La Membrolle-sur-Choisille, La Riche, Luynes, Mettray, Notre-Dame-d'Oé, Parcay-Meslay, Rochecorbon, Saint-Avertin, Saint-Cyr-sur-Loire, Saint-Etienne-de-Chigny, Saint-Genouph, Saint-Pierre-des-Corps, Savonnières, Tours, Villandry) 
Ce forfait inclura les prestations incluses dans la prise en charge telle que définie en 3.1.1 et 3.2.1 et les frais kilométriques définis en 3.1.2 et 3.2.2. </t>
  </si>
  <si>
    <t>Total HT estimé Lot 3</t>
  </si>
  <si>
    <t>LOT 4</t>
  </si>
  <si>
    <t>4.1</t>
  </si>
  <si>
    <t>unité</t>
  </si>
  <si>
    <t>4.2</t>
  </si>
  <si>
    <t>4.3</t>
  </si>
  <si>
    <t>Crémation cercueil</t>
  </si>
  <si>
    <t>4.4</t>
  </si>
  <si>
    <t>4.5</t>
  </si>
  <si>
    <t>4.6</t>
  </si>
  <si>
    <t>Crémation contenant de pièces anatomiques</t>
  </si>
  <si>
    <t>4.7</t>
  </si>
  <si>
    <t>Transport des cendres vers le cimetière de Tours-Sud</t>
  </si>
  <si>
    <t>Dispersion des cendres au cimetière de Tours-Sud</t>
  </si>
  <si>
    <t>Cérémonie d'hommage au  cimetière et crématorium de Tours Sud</t>
  </si>
  <si>
    <t>Total HT estimé Lot 4</t>
  </si>
  <si>
    <t>5.1</t>
  </si>
  <si>
    <t>5.2</t>
  </si>
  <si>
    <t>4.1 et 4.3</t>
  </si>
  <si>
    <t>Transport cercueil(s) de l'université au crématorium</t>
  </si>
  <si>
    <t>Transport contenant(s) pieces anatomiques de l'université au crématorium</t>
  </si>
  <si>
    <t xml:space="preserve">Le forfait transport peut concerner un ou plusieurs cercueils ou contenant de pièces anatomiques. Il comprend : la collecte dans les locaux universitaires, le transport vers le crématorium incluant d'éventuels frais de péage.  </t>
  </si>
  <si>
    <t>4.8</t>
  </si>
  <si>
    <t>Gravage d'une plaque d'identification pour cercueil</t>
  </si>
  <si>
    <t>5.3</t>
  </si>
  <si>
    <t>5.4</t>
  </si>
  <si>
    <t>Fourniture et livraison de cercueils sous 10 jours</t>
  </si>
  <si>
    <t>Fourniture et livraison de contenants pour pièces anatomiques sous 10 jours</t>
  </si>
  <si>
    <t>Fourniture et livraison de cercueils en urgence</t>
  </si>
  <si>
    <t>Fourniture et livraison de contenants pour pièces anatomiques en urgence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</si>
</sst>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D13438"/>
      <name val="Arial"/>
      <family val="2"/>
    </font>
    <font>
      <sz val="11"/>
      <color theme="1"/>
      <name val="Arial"/>
      <family val="2"/>
    </font>
    <font>
      <u/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4">
    <xf numFmtId="0" fontId="0" fillId="0" borderId="0" xfId="0"/>
    <xf numFmtId="1" fontId="0" fillId="3" borderId="3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1" fontId="0" fillId="2" borderId="3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/>
    <xf numFmtId="164" fontId="1" fillId="0" borderId="3" xfId="0" applyNumberFormat="1" applyFont="1" applyBorder="1"/>
    <xf numFmtId="164" fontId="1" fillId="2" borderId="3" xfId="0" applyNumberFormat="1" applyFont="1" applyFill="1" applyBorder="1"/>
    <xf numFmtId="1" fontId="0" fillId="3" borderId="3" xfId="0" applyNumberFormat="1" applyFill="1" applyBorder="1" applyAlignment="1">
      <alignment horizontal="right" vertical="center"/>
    </xf>
    <xf numFmtId="1" fontId="0" fillId="2" borderId="3" xfId="0" applyNumberFormat="1" applyFill="1" applyBorder="1" applyAlignment="1">
      <alignment horizontal="right" vertical="center"/>
    </xf>
    <xf numFmtId="164" fontId="1" fillId="2" borderId="6" xfId="0" applyNumberFormat="1" applyFont="1" applyFill="1" applyBorder="1"/>
    <xf numFmtId="1" fontId="0" fillId="0" borderId="3" xfId="0" applyNumberFormat="1" applyBorder="1" applyAlignment="1">
      <alignment horizontal="left" vertical="center"/>
    </xf>
    <xf numFmtId="1" fontId="0" fillId="2" borderId="3" xfId="0" applyNumberFormat="1" applyFill="1" applyBorder="1" applyAlignment="1">
      <alignment horizontal="left" vertical="center"/>
    </xf>
    <xf numFmtId="164" fontId="0" fillId="3" borderId="3" xfId="0" applyNumberFormat="1" applyFill="1" applyBorder="1" applyAlignment="1">
      <alignment horizontal="right" vertical="center"/>
    </xf>
    <xf numFmtId="164" fontId="0" fillId="2" borderId="3" xfId="0" applyNumberFormat="1" applyFill="1" applyBorder="1" applyAlignment="1">
      <alignment horizontal="right" vertical="center"/>
    </xf>
    <xf numFmtId="0" fontId="1" fillId="0" borderId="0" xfId="0" applyFont="1"/>
    <xf numFmtId="164" fontId="0" fillId="0" borderId="3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right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0" fontId="0" fillId="2" borderId="3" xfId="0" applyFill="1" applyBorder="1"/>
    <xf numFmtId="0" fontId="3" fillId="0" borderId="0" xfId="0" applyFont="1"/>
    <xf numFmtId="0" fontId="5" fillId="0" borderId="0" xfId="1"/>
    <xf numFmtId="1" fontId="0" fillId="0" borderId="3" xfId="0" applyNumberForma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left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3" xfId="0" applyBorder="1" applyAlignment="1">
      <alignment horizontal="right" vertical="center" wrapText="1"/>
    </xf>
    <xf numFmtId="164" fontId="1" fillId="0" borderId="3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/>
    </xf>
    <xf numFmtId="164" fontId="1" fillId="2" borderId="6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164" fontId="1" fillId="0" borderId="0" xfId="0" applyNumberFormat="1" applyFont="1"/>
    <xf numFmtId="164" fontId="0" fillId="3" borderId="3" xfId="0" applyNumberFormat="1" applyFill="1" applyBorder="1" applyAlignment="1" applyProtection="1">
      <alignment horizontal="right" vertical="center"/>
      <protection locked="0"/>
    </xf>
    <xf numFmtId="164" fontId="0" fillId="2" borderId="3" xfId="0" applyNumberFormat="1" applyFill="1" applyBorder="1" applyAlignment="1" applyProtection="1">
      <alignment horizontal="right" vertical="center"/>
      <protection locked="0"/>
    </xf>
    <xf numFmtId="164" fontId="1" fillId="3" borderId="3" xfId="0" applyNumberFormat="1" applyFont="1" applyFill="1" applyBorder="1" applyAlignment="1" applyProtection="1">
      <alignment horizontal="right" vertical="center"/>
      <protection locked="0"/>
    </xf>
    <xf numFmtId="164" fontId="0" fillId="0" borderId="3" xfId="0" applyNumberFormat="1" applyBorder="1" applyAlignment="1" applyProtection="1">
      <alignment horizontal="right" vertical="center"/>
      <protection locked="0"/>
    </xf>
    <xf numFmtId="164" fontId="0" fillId="0" borderId="3" xfId="0" applyNumberFormat="1" applyBorder="1" applyProtection="1">
      <protection locked="0"/>
    </xf>
    <xf numFmtId="0" fontId="0" fillId="2" borderId="3" xfId="0" applyFill="1" applyBorder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Fill="1" applyBorder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FB75EB"/>
      <color rgb="FFEE80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0C50A-86BA-9C46-8D9C-8C264CF76A75}">
  <sheetPr>
    <tabColor theme="9" tint="0.59999389629810485"/>
  </sheetPr>
  <dimension ref="A1:H19"/>
  <sheetViews>
    <sheetView workbookViewId="0">
      <selection activeCell="D3" sqref="D3:D8"/>
    </sheetView>
  </sheetViews>
  <sheetFormatPr baseColWidth="10" defaultColWidth="11" defaultRowHeight="16" x14ac:dyDescent="0.2"/>
  <cols>
    <col min="2" max="2" width="39" customWidth="1"/>
    <col min="4" max="4" width="17.1640625" style="9" customWidth="1"/>
  </cols>
  <sheetData>
    <row r="1" spans="1:8" x14ac:dyDescent="0.2">
      <c r="A1" s="48" t="s">
        <v>0</v>
      </c>
      <c r="B1" s="48"/>
      <c r="C1" s="48"/>
      <c r="D1" s="48"/>
    </row>
    <row r="2" spans="1:8" x14ac:dyDescent="0.2">
      <c r="A2" s="6" t="s">
        <v>1</v>
      </c>
      <c r="B2" s="6" t="s">
        <v>2</v>
      </c>
      <c r="C2" s="6" t="s">
        <v>3</v>
      </c>
      <c r="D2" s="21" t="s">
        <v>4</v>
      </c>
    </row>
    <row r="3" spans="1:8" x14ac:dyDescent="0.2">
      <c r="A3" s="1" t="s">
        <v>5</v>
      </c>
      <c r="B3" s="2" t="s">
        <v>6</v>
      </c>
      <c r="C3" s="1" t="s">
        <v>7</v>
      </c>
      <c r="D3" s="43"/>
    </row>
    <row r="4" spans="1:8" x14ac:dyDescent="0.2">
      <c r="A4" s="1" t="s">
        <v>8</v>
      </c>
      <c r="B4" s="2" t="s">
        <v>9</v>
      </c>
      <c r="C4" s="1" t="s">
        <v>10</v>
      </c>
      <c r="D4" s="43"/>
    </row>
    <row r="5" spans="1:8" x14ac:dyDescent="0.2">
      <c r="A5" s="1" t="s">
        <v>11</v>
      </c>
      <c r="B5" s="2" t="s">
        <v>12</v>
      </c>
      <c r="C5" s="1" t="s">
        <v>7</v>
      </c>
      <c r="D5" s="43"/>
    </row>
    <row r="6" spans="1:8" x14ac:dyDescent="0.2">
      <c r="A6" s="3" t="s">
        <v>13</v>
      </c>
      <c r="B6" s="4" t="s">
        <v>14</v>
      </c>
      <c r="C6" s="3" t="s">
        <v>7</v>
      </c>
      <c r="D6" s="44"/>
    </row>
    <row r="7" spans="1:8" x14ac:dyDescent="0.2">
      <c r="A7" s="3" t="s">
        <v>15</v>
      </c>
      <c r="B7" s="4" t="s">
        <v>16</v>
      </c>
      <c r="C7" s="3" t="s">
        <v>10</v>
      </c>
      <c r="D7" s="44"/>
    </row>
    <row r="8" spans="1:8" x14ac:dyDescent="0.2">
      <c r="A8" s="3" t="s">
        <v>17</v>
      </c>
      <c r="B8" s="4" t="s">
        <v>18</v>
      </c>
      <c r="C8" s="3" t="s">
        <v>7</v>
      </c>
      <c r="D8" s="44"/>
    </row>
    <row r="11" spans="1:8" ht="129" customHeight="1" x14ac:dyDescent="0.2">
      <c r="A11" s="7" t="s">
        <v>19</v>
      </c>
      <c r="B11" s="49" t="s">
        <v>20</v>
      </c>
      <c r="C11" s="49"/>
      <c r="D11" s="49"/>
      <c r="E11" s="49"/>
      <c r="F11" s="49"/>
      <c r="G11" s="49"/>
      <c r="H11" s="49"/>
    </row>
    <row r="12" spans="1:8" ht="68" customHeight="1" x14ac:dyDescent="0.2">
      <c r="A12" s="7" t="s">
        <v>21</v>
      </c>
      <c r="B12" s="50" t="s">
        <v>22</v>
      </c>
      <c r="C12" s="51"/>
      <c r="D12" s="51"/>
      <c r="E12" s="51"/>
      <c r="F12" s="51"/>
      <c r="G12" s="51"/>
      <c r="H12" s="52"/>
    </row>
    <row r="13" spans="1:8" x14ac:dyDescent="0.2">
      <c r="B13" s="28"/>
    </row>
    <row r="15" spans="1:8" x14ac:dyDescent="0.2">
      <c r="B15" s="28"/>
    </row>
    <row r="17" spans="2:2" x14ac:dyDescent="0.2">
      <c r="B17" s="28"/>
    </row>
    <row r="19" spans="2:2" x14ac:dyDescent="0.2">
      <c r="B19" s="29"/>
    </row>
  </sheetData>
  <sheetProtection sheet="1" objects="1" scenarios="1"/>
  <mergeCells count="3">
    <mergeCell ref="A1:D1"/>
    <mergeCell ref="B11:H11"/>
    <mergeCell ref="B12:H1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53A91-724B-E545-AB2D-1453F17D40D4}">
  <sheetPr>
    <tabColor rgb="FFFB75EB"/>
  </sheetPr>
  <dimension ref="A1:F6"/>
  <sheetViews>
    <sheetView tabSelected="1" workbookViewId="0">
      <selection activeCell="D17" sqref="D17"/>
    </sheetView>
  </sheetViews>
  <sheetFormatPr baseColWidth="10" defaultColWidth="11" defaultRowHeight="16" x14ac:dyDescent="0.2"/>
  <cols>
    <col min="2" max="2" width="66.83203125" customWidth="1"/>
    <col min="4" max="4" width="15.33203125" style="9" customWidth="1"/>
    <col min="6" max="6" width="14.5" customWidth="1"/>
  </cols>
  <sheetData>
    <row r="1" spans="1:6" x14ac:dyDescent="0.2">
      <c r="A1" s="55" t="s">
        <v>54</v>
      </c>
      <c r="B1" s="56"/>
      <c r="C1" s="56"/>
      <c r="D1" s="56"/>
      <c r="E1" s="56"/>
      <c r="F1" s="56"/>
    </row>
    <row r="2" spans="1:6" s="8" customFormat="1" ht="34" x14ac:dyDescent="0.2">
      <c r="A2" s="7" t="s">
        <v>1</v>
      </c>
      <c r="B2" s="7" t="s">
        <v>2</v>
      </c>
      <c r="C2" s="7" t="s">
        <v>3</v>
      </c>
      <c r="D2" s="20" t="s">
        <v>4</v>
      </c>
      <c r="E2" s="7" t="s">
        <v>23</v>
      </c>
      <c r="F2" s="7" t="s">
        <v>24</v>
      </c>
    </row>
    <row r="3" spans="1:6" x14ac:dyDescent="0.2">
      <c r="A3" s="22" t="str">
        <f>'Lot 5 - BPU'!A3</f>
        <v>5.1</v>
      </c>
      <c r="B3" s="15" t="str">
        <f>'Lot 5 - BPU'!B3</f>
        <v>Fourniture et livraison de cercueils sous 10 jours</v>
      </c>
      <c r="C3" s="22" t="str">
        <f>'Lot 5 - BPU'!C3</f>
        <v>unité</v>
      </c>
      <c r="D3" s="23">
        <f>'Lot 5 - BPU'!D3</f>
        <v>0</v>
      </c>
      <c r="E3" s="5">
        <f>215*2</f>
        <v>430</v>
      </c>
      <c r="F3" s="10">
        <f>D3*E3</f>
        <v>0</v>
      </c>
    </row>
    <row r="4" spans="1:6" x14ac:dyDescent="0.2">
      <c r="A4" s="22" t="str">
        <f>'Lot 5 - BPU'!A4</f>
        <v>5.2</v>
      </c>
      <c r="B4" s="15" t="str">
        <f>'Lot 5 - BPU'!B4</f>
        <v>Fourniture et livraison de contenants pour pièces anatomiques sous 10 jours</v>
      </c>
      <c r="C4" s="22" t="str">
        <f>'Lot 5 - BPU'!C4</f>
        <v>unité</v>
      </c>
      <c r="D4" s="23">
        <f>'Lot 5 - BPU'!D4</f>
        <v>0</v>
      </c>
      <c r="E4" s="5">
        <v>37</v>
      </c>
      <c r="F4" s="10">
        <f>D4*E4</f>
        <v>0</v>
      </c>
    </row>
    <row r="5" spans="1:6" ht="17" thickBot="1" x14ac:dyDescent="0.25">
      <c r="A5" s="24"/>
      <c r="B5" s="24"/>
      <c r="C5" s="24"/>
      <c r="D5" s="24"/>
      <c r="F5" s="42"/>
    </row>
    <row r="6" spans="1:6" ht="17" thickBot="1" x14ac:dyDescent="0.25">
      <c r="A6" s="53" t="s">
        <v>68</v>
      </c>
      <c r="B6" s="54"/>
      <c r="C6" s="54"/>
      <c r="D6" s="54"/>
      <c r="E6" s="54"/>
      <c r="F6" s="14">
        <f>SUM(F3:F3)</f>
        <v>0</v>
      </c>
    </row>
  </sheetData>
  <sheetProtection sheet="1" objects="1" scenarios="1"/>
  <mergeCells count="2">
    <mergeCell ref="A1:F1"/>
    <mergeCell ref="A6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12260-404B-B64D-BBAA-87CB40569E66}">
  <sheetPr>
    <tabColor rgb="FF00B050"/>
  </sheetPr>
  <dimension ref="A1:H13"/>
  <sheetViews>
    <sheetView workbookViewId="0">
      <selection activeCell="E3" sqref="E3:E8"/>
    </sheetView>
  </sheetViews>
  <sheetFormatPr baseColWidth="10" defaultColWidth="11" defaultRowHeight="16" x14ac:dyDescent="0.2"/>
  <cols>
    <col min="2" max="2" width="39.1640625" customWidth="1"/>
    <col min="4" max="4" width="15.33203125" style="9" customWidth="1"/>
    <col min="6" max="6" width="14.5" customWidth="1"/>
  </cols>
  <sheetData>
    <row r="1" spans="1:8" x14ac:dyDescent="0.2">
      <c r="A1" s="55" t="s">
        <v>0</v>
      </c>
      <c r="B1" s="56"/>
      <c r="C1" s="56"/>
      <c r="D1" s="56"/>
      <c r="E1" s="56"/>
      <c r="F1" s="56"/>
    </row>
    <row r="2" spans="1:8" s="8" customFormat="1" ht="34" x14ac:dyDescent="0.2">
      <c r="A2" s="7" t="s">
        <v>1</v>
      </c>
      <c r="B2" s="7" t="s">
        <v>2</v>
      </c>
      <c r="C2" s="7" t="s">
        <v>3</v>
      </c>
      <c r="D2" s="20" t="s">
        <v>4</v>
      </c>
      <c r="E2" s="7" t="s">
        <v>23</v>
      </c>
      <c r="F2" s="7" t="s">
        <v>24</v>
      </c>
    </row>
    <row r="3" spans="1:8" x14ac:dyDescent="0.2">
      <c r="A3" s="1" t="str">
        <f>'Lot 1 - BPU'!A3</f>
        <v>1.1.1</v>
      </c>
      <c r="B3" s="15" t="str">
        <f>'Lot 1 - BPU'!B3</f>
        <v xml:space="preserve">Prise en charge lundi-samedi 8-20h </v>
      </c>
      <c r="C3" s="1" t="str">
        <f>'Lot 1 - BPU'!C3</f>
        <v>forfait</v>
      </c>
      <c r="D3" s="17">
        <f>'Lot 1 - BPU'!D3</f>
        <v>0</v>
      </c>
      <c r="E3" s="12">
        <v>141</v>
      </c>
      <c r="F3" s="10">
        <f>D3*E3</f>
        <v>0</v>
      </c>
    </row>
    <row r="4" spans="1:8" x14ac:dyDescent="0.2">
      <c r="A4" s="1" t="str">
        <f>'Lot 1 - BPU'!A4</f>
        <v>1.1.2</v>
      </c>
      <c r="B4" s="15" t="str">
        <f>'Lot 1 - BPU'!B4</f>
        <v>Frais kilométriques lundi-samedi 8-20h</v>
      </c>
      <c r="C4" s="1" t="str">
        <f>'Lot 1 - BPU'!C4</f>
        <v>km</v>
      </c>
      <c r="D4" s="17">
        <f>'Lot 1 - BPU'!D4</f>
        <v>0</v>
      </c>
      <c r="E4" s="12">
        <v>40800</v>
      </c>
      <c r="F4" s="10">
        <f t="shared" ref="F4:F8" si="0">D4*E4</f>
        <v>0</v>
      </c>
    </row>
    <row r="5" spans="1:8" x14ac:dyDescent="0.2">
      <c r="A5" s="1" t="str">
        <f>'Lot 1 - BPU'!A5</f>
        <v>1.1.3</v>
      </c>
      <c r="B5" s="15" t="str">
        <f>'Lot 1 - BPU'!B5</f>
        <v>Forfait brancardage lundi-samedi 8-20h</v>
      </c>
      <c r="C5" s="1" t="str">
        <f>'Lot 1 - BPU'!C5</f>
        <v>forfait</v>
      </c>
      <c r="D5" s="17">
        <f>'Lot 1 - BPU'!D5</f>
        <v>0</v>
      </c>
      <c r="E5" s="12">
        <v>7</v>
      </c>
      <c r="F5" s="10">
        <f t="shared" si="0"/>
        <v>0</v>
      </c>
    </row>
    <row r="6" spans="1:8" x14ac:dyDescent="0.2">
      <c r="A6" s="3" t="str">
        <f>'Lot 1 - BPU'!A6</f>
        <v>1.2.1</v>
      </c>
      <c r="B6" s="16" t="str">
        <f>'Lot 1 - BPU'!B6</f>
        <v xml:space="preserve">Prise en charge dimanche et  fériés 8-20h </v>
      </c>
      <c r="C6" s="3" t="str">
        <f>'Lot 1 - BPU'!C6</f>
        <v>forfait</v>
      </c>
      <c r="D6" s="18">
        <f>'Lot 1 - BPU'!D6</f>
        <v>0</v>
      </c>
      <c r="E6" s="13">
        <v>16</v>
      </c>
      <c r="F6" s="11">
        <f t="shared" si="0"/>
        <v>0</v>
      </c>
    </row>
    <row r="7" spans="1:8" x14ac:dyDescent="0.2">
      <c r="A7" s="3" t="str">
        <f>'Lot 1 - BPU'!A7</f>
        <v>1.2.2</v>
      </c>
      <c r="B7" s="16" t="str">
        <f>'Lot 1 - BPU'!B7</f>
        <v xml:space="preserve">Frais kilométriques dimanche et fériés 8-20h </v>
      </c>
      <c r="C7" s="3" t="str">
        <f>'Lot 1 - BPU'!C7</f>
        <v>km</v>
      </c>
      <c r="D7" s="18">
        <f>'Lot 1 - BPU'!D7</f>
        <v>0</v>
      </c>
      <c r="E7" s="13">
        <v>5100</v>
      </c>
      <c r="F7" s="11">
        <f t="shared" si="0"/>
        <v>0</v>
      </c>
    </row>
    <row r="8" spans="1:8" x14ac:dyDescent="0.2">
      <c r="A8" s="3" t="str">
        <f>'Lot 1 - BPU'!A8</f>
        <v>1.2.3</v>
      </c>
      <c r="B8" s="16" t="str">
        <f>'Lot 1 - BPU'!B8</f>
        <v xml:space="preserve">Forfait brancardage dimanche et fériés 8-20h </v>
      </c>
      <c r="C8" s="3" t="str">
        <f>'Lot 1 - BPU'!C8</f>
        <v>forfait</v>
      </c>
      <c r="D8" s="18">
        <f>'Lot 1 - BPU'!D8</f>
        <v>0</v>
      </c>
      <c r="E8" s="13">
        <f>2</f>
        <v>2</v>
      </c>
      <c r="F8" s="11">
        <f t="shared" si="0"/>
        <v>0</v>
      </c>
    </row>
    <row r="9" spans="1:8" ht="17" thickBot="1" x14ac:dyDescent="0.25"/>
    <row r="10" spans="1:8" ht="17" thickBot="1" x14ac:dyDescent="0.25">
      <c r="A10" s="53" t="s">
        <v>25</v>
      </c>
      <c r="B10" s="54"/>
      <c r="C10" s="54"/>
      <c r="D10" s="54"/>
      <c r="E10" s="54"/>
      <c r="F10" s="14">
        <f>SUM(F3:F8)</f>
        <v>0</v>
      </c>
    </row>
    <row r="12" spans="1:8" ht="134" customHeight="1" x14ac:dyDescent="0.2">
      <c r="A12" s="7" t="str">
        <f>'Lot 1 - BPU'!A11</f>
        <v>1.1.1
et 
1.2.1</v>
      </c>
      <c r="B12" s="49" t="str">
        <f>'Lot 1 - BPU'!B11</f>
        <v>Les frais de prise en charge comprennent : 
- La réception de la demande de prise en charge émanant de l’université ou des proches, de 8 à 20 heures, dimanches et jours fériés compris, 
- La levée de corps dans le lieu où il repose, dans des conditions conformes aux bonnes pratiques, 
- La fourniture d’une housse mortuaire, 
- La collecte et la transmission au secrétariat du centre d’accueil des corps des documents administratifs listées en 8.1.1 Conditions générales, 
- La remise à la famille, aux proches ou à la personne référente du donneur du document d’information prévu au titre II de l’article R1261-1 du CSP</v>
      </c>
      <c r="C12" s="49"/>
      <c r="D12" s="49"/>
      <c r="E12" s="49"/>
      <c r="F12" s="49"/>
      <c r="G12" s="49"/>
      <c r="H12" s="49"/>
    </row>
    <row r="13" spans="1:8" ht="51" x14ac:dyDescent="0.2">
      <c r="A13" s="7" t="str">
        <f>'Lot 1 - BPU'!A12</f>
        <v>1.1.2
et
1.2.2</v>
      </c>
      <c r="B13" s="50" t="str">
        <f>'Lot 1 - BPU'!B12</f>
        <v>Les frais kilométriques sont calculés sur la distance entre le lieu dans lequel le corps a été déposé  et le Centre de don du corps. Ils incluent d'éventuels frais de péage</v>
      </c>
      <c r="C13" s="51"/>
      <c r="D13" s="51"/>
      <c r="E13" s="51"/>
      <c r="F13" s="51"/>
      <c r="G13" s="51"/>
      <c r="H13" s="52"/>
    </row>
  </sheetData>
  <sheetProtection sheet="1" objects="1" scenarios="1"/>
  <mergeCells count="4">
    <mergeCell ref="A10:E10"/>
    <mergeCell ref="A1:F1"/>
    <mergeCell ref="B12:H12"/>
    <mergeCell ref="B13:H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0565B-9249-3640-AA2E-3919B8D89553}">
  <sheetPr>
    <tabColor theme="7" tint="0.59999389629810485"/>
  </sheetPr>
  <dimension ref="A1:H12"/>
  <sheetViews>
    <sheetView workbookViewId="0">
      <selection activeCell="D3" sqref="D3:D8"/>
    </sheetView>
  </sheetViews>
  <sheetFormatPr baseColWidth="10" defaultColWidth="11" defaultRowHeight="16" x14ac:dyDescent="0.2"/>
  <cols>
    <col min="2" max="2" width="41.6640625" customWidth="1"/>
    <col min="4" max="4" width="17.1640625" customWidth="1"/>
  </cols>
  <sheetData>
    <row r="1" spans="1:8" x14ac:dyDescent="0.2">
      <c r="A1" s="48" t="s">
        <v>26</v>
      </c>
      <c r="B1" s="48"/>
      <c r="C1" s="48"/>
      <c r="D1" s="48"/>
    </row>
    <row r="2" spans="1:8" x14ac:dyDescent="0.2">
      <c r="A2" s="6" t="s">
        <v>1</v>
      </c>
      <c r="B2" s="6" t="s">
        <v>2</v>
      </c>
      <c r="C2" s="6" t="s">
        <v>3</v>
      </c>
      <c r="D2" s="6" t="s">
        <v>4</v>
      </c>
    </row>
    <row r="3" spans="1:8" x14ac:dyDescent="0.2">
      <c r="A3" s="1" t="s">
        <v>27</v>
      </c>
      <c r="B3" s="2" t="s">
        <v>6</v>
      </c>
      <c r="C3" s="1" t="s">
        <v>7</v>
      </c>
      <c r="D3" s="43"/>
    </row>
    <row r="4" spans="1:8" x14ac:dyDescent="0.2">
      <c r="A4" s="1" t="s">
        <v>28</v>
      </c>
      <c r="B4" s="2" t="s">
        <v>9</v>
      </c>
      <c r="C4" s="1" t="s">
        <v>10</v>
      </c>
      <c r="D4" s="43"/>
    </row>
    <row r="5" spans="1:8" x14ac:dyDescent="0.2">
      <c r="A5" s="1" t="s">
        <v>29</v>
      </c>
      <c r="B5" s="2" t="s">
        <v>12</v>
      </c>
      <c r="C5" s="1" t="s">
        <v>7</v>
      </c>
      <c r="D5" s="43"/>
    </row>
    <row r="6" spans="1:8" x14ac:dyDescent="0.2">
      <c r="A6" s="3" t="s">
        <v>30</v>
      </c>
      <c r="B6" s="4" t="s">
        <v>14</v>
      </c>
      <c r="C6" s="3" t="s">
        <v>7</v>
      </c>
      <c r="D6" s="44"/>
    </row>
    <row r="7" spans="1:8" x14ac:dyDescent="0.2">
      <c r="A7" s="3" t="s">
        <v>31</v>
      </c>
      <c r="B7" s="4" t="s">
        <v>16</v>
      </c>
      <c r="C7" s="3" t="s">
        <v>10</v>
      </c>
      <c r="D7" s="44"/>
    </row>
    <row r="8" spans="1:8" x14ac:dyDescent="0.2">
      <c r="A8" s="3" t="s">
        <v>32</v>
      </c>
      <c r="B8" s="4" t="s">
        <v>18</v>
      </c>
      <c r="C8" s="3" t="s">
        <v>7</v>
      </c>
      <c r="D8" s="44"/>
    </row>
    <row r="11" spans="1:8" ht="131" customHeight="1" x14ac:dyDescent="0.2">
      <c r="A11" s="7" t="s">
        <v>33</v>
      </c>
      <c r="B11" s="57" t="str">
        <f>'Lot 1 - BPU'!B11</f>
        <v>Les frais de prise en charge comprennent : 
- La réception de la demande de prise en charge émanant de l’université ou des proches, de 8 à 20 heures, dimanches et jours fériés compris, 
- La levée de corps dans le lieu où il repose, dans des conditions conformes aux bonnes pratiques, 
- La fourniture d’une housse mortuaire, 
- La collecte et la transmission au secrétariat du centre d’accueil des corps des documents administratifs listées en 8.1.1 Conditions générales, 
- La remise à la famille, aux proches ou à la personne référente du donneur du document d’information prévu au titre II de l’article R1261-1 du CSP</v>
      </c>
      <c r="C11" s="57"/>
      <c r="D11" s="57"/>
      <c r="E11" s="57"/>
      <c r="F11" s="57"/>
      <c r="G11" s="57"/>
      <c r="H11" s="57"/>
    </row>
    <row r="12" spans="1:8" ht="51" x14ac:dyDescent="0.2">
      <c r="A12" s="7" t="s">
        <v>34</v>
      </c>
      <c r="B12" s="50" t="str">
        <f>'Lot 1 - BPU'!B12</f>
        <v>Les frais kilométriques sont calculés sur la distance entre le lieu dans lequel le corps a été déposé  et le Centre de don du corps. Ils incluent d'éventuels frais de péage</v>
      </c>
      <c r="C12" s="51"/>
      <c r="D12" s="51"/>
      <c r="E12" s="51"/>
      <c r="F12" s="51"/>
      <c r="G12" s="51"/>
      <c r="H12" s="52"/>
    </row>
  </sheetData>
  <sheetProtection sheet="1" objects="1" scenarios="1"/>
  <mergeCells count="3">
    <mergeCell ref="A1:D1"/>
    <mergeCell ref="B11:H11"/>
    <mergeCell ref="B12:H12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68C28-7CD8-444B-977D-7D0584CEAA5D}">
  <sheetPr>
    <tabColor rgb="FFFFC000"/>
  </sheetPr>
  <dimension ref="A1:H14"/>
  <sheetViews>
    <sheetView workbookViewId="0">
      <selection activeCell="D3" sqref="D3"/>
    </sheetView>
  </sheetViews>
  <sheetFormatPr baseColWidth="10" defaultColWidth="11" defaultRowHeight="16" x14ac:dyDescent="0.2"/>
  <cols>
    <col min="2" max="2" width="43.6640625" customWidth="1"/>
    <col min="4" max="4" width="15.33203125" style="9" customWidth="1"/>
    <col min="6" max="6" width="14.5" customWidth="1"/>
  </cols>
  <sheetData>
    <row r="1" spans="1:8" x14ac:dyDescent="0.2">
      <c r="A1" s="55" t="s">
        <v>35</v>
      </c>
      <c r="B1" s="56"/>
      <c r="C1" s="56"/>
      <c r="D1" s="56"/>
      <c r="E1" s="56"/>
      <c r="F1" s="56"/>
    </row>
    <row r="2" spans="1:8" s="8" customFormat="1" ht="34" x14ac:dyDescent="0.2">
      <c r="A2" s="7" t="s">
        <v>1</v>
      </c>
      <c r="B2" s="7" t="s">
        <v>2</v>
      </c>
      <c r="C2" s="7" t="s">
        <v>3</v>
      </c>
      <c r="D2" s="20" t="s">
        <v>4</v>
      </c>
      <c r="E2" s="7" t="s">
        <v>23</v>
      </c>
      <c r="F2" s="7" t="s">
        <v>24</v>
      </c>
    </row>
    <row r="3" spans="1:8" x14ac:dyDescent="0.2">
      <c r="A3" s="1" t="str">
        <f>'Lot 2 - BPU'!A3</f>
        <v>2.1.1</v>
      </c>
      <c r="B3" s="15" t="str">
        <f>'Lot 2 - BPU'!B3</f>
        <v xml:space="preserve">Prise en charge lundi-samedi 8-20h </v>
      </c>
      <c r="C3" s="1" t="str">
        <f>'Lot 2 - BPU'!C3</f>
        <v>forfait</v>
      </c>
      <c r="D3" s="17">
        <f>'Lot 2 - BPU'!D3</f>
        <v>0</v>
      </c>
      <c r="E3" s="12">
        <v>80</v>
      </c>
      <c r="F3" s="10">
        <f>D3*E3</f>
        <v>0</v>
      </c>
    </row>
    <row r="4" spans="1:8" x14ac:dyDescent="0.2">
      <c r="A4" s="1" t="str">
        <f>'Lot 2 - BPU'!A4</f>
        <v>2.1.2</v>
      </c>
      <c r="B4" s="15" t="str">
        <f>'Lot 2 - BPU'!B4</f>
        <v>Frais kilométriques lundi-samedi 8-20h</v>
      </c>
      <c r="C4" s="1" t="str">
        <f>'Lot 2 - BPU'!C4</f>
        <v>km</v>
      </c>
      <c r="D4" s="17">
        <f>'Lot 2 - BPU'!D4</f>
        <v>0</v>
      </c>
      <c r="E4" s="12">
        <v>13000</v>
      </c>
      <c r="F4" s="10">
        <f t="shared" ref="F4:F8" si="0">D4*E4</f>
        <v>0</v>
      </c>
    </row>
    <row r="5" spans="1:8" x14ac:dyDescent="0.2">
      <c r="A5" s="1" t="str">
        <f>'Lot 2 - BPU'!A5</f>
        <v>2.1.3</v>
      </c>
      <c r="B5" s="15" t="str">
        <f>'Lot 2 - BPU'!B5</f>
        <v>Forfait brancardage lundi-samedi 8-20h</v>
      </c>
      <c r="C5" s="1" t="str">
        <f>'Lot 2 - BPU'!C5</f>
        <v>forfait</v>
      </c>
      <c r="D5" s="17">
        <f>'Lot 2 - BPU'!D5</f>
        <v>0</v>
      </c>
      <c r="E5" s="12">
        <v>5</v>
      </c>
      <c r="F5" s="10">
        <f t="shared" si="0"/>
        <v>0</v>
      </c>
    </row>
    <row r="6" spans="1:8" x14ac:dyDescent="0.2">
      <c r="A6" s="3" t="str">
        <f>'Lot 2 - BPU'!A6</f>
        <v>2.2.1</v>
      </c>
      <c r="B6" s="16" t="str">
        <f>'Lot 2 - BPU'!B6</f>
        <v xml:space="preserve">Prise en charge dimanche et  fériés 8-20h </v>
      </c>
      <c r="C6" s="3" t="str">
        <f>'Lot 2 - BPU'!C6</f>
        <v>forfait</v>
      </c>
      <c r="D6" s="18">
        <f>'Lot 2 - BPU'!D6</f>
        <v>0</v>
      </c>
      <c r="E6" s="13">
        <v>12</v>
      </c>
      <c r="F6" s="11">
        <f t="shared" si="0"/>
        <v>0</v>
      </c>
    </row>
    <row r="7" spans="1:8" x14ac:dyDescent="0.2">
      <c r="A7" s="3" t="str">
        <f>'Lot 2 - BPU'!A7</f>
        <v>2.2.2</v>
      </c>
      <c r="B7" s="16" t="str">
        <f>'Lot 2 - BPU'!B7</f>
        <v xml:space="preserve">Frais kilométriques dimanche et fériés 8-20h </v>
      </c>
      <c r="C7" s="3" t="str">
        <f>'Lot 2 - BPU'!C7</f>
        <v>km</v>
      </c>
      <c r="D7" s="18">
        <f>'Lot 2 - BPU'!D7</f>
        <v>0</v>
      </c>
      <c r="E7" s="13">
        <v>3400</v>
      </c>
      <c r="F7" s="11">
        <f t="shared" si="0"/>
        <v>0</v>
      </c>
    </row>
    <row r="8" spans="1:8" x14ac:dyDescent="0.2">
      <c r="A8" s="3" t="str">
        <f>'Lot 2 - BPU'!A8</f>
        <v>2.2.3</v>
      </c>
      <c r="B8" s="16" t="str">
        <f>'Lot 2 - BPU'!B8</f>
        <v xml:space="preserve">Forfait brancardage dimanche et fériés 8-20h </v>
      </c>
      <c r="C8" s="3" t="str">
        <f>'Lot 2 - BPU'!C8</f>
        <v>forfait</v>
      </c>
      <c r="D8" s="18">
        <f>'Lot 2 - BPU'!D8</f>
        <v>0</v>
      </c>
      <c r="E8" s="13">
        <f>1*2</f>
        <v>2</v>
      </c>
      <c r="F8" s="11">
        <f t="shared" si="0"/>
        <v>0</v>
      </c>
    </row>
    <row r="9" spans="1:8" ht="17" thickBot="1" x14ac:dyDescent="0.25"/>
    <row r="10" spans="1:8" ht="17" thickBot="1" x14ac:dyDescent="0.25">
      <c r="A10" s="53" t="s">
        <v>36</v>
      </c>
      <c r="B10" s="54"/>
      <c r="C10" s="54"/>
      <c r="D10" s="54"/>
      <c r="E10" s="54"/>
      <c r="F10" s="14">
        <f>SUM(F3:F8)</f>
        <v>0</v>
      </c>
    </row>
    <row r="13" spans="1:8" ht="108" customHeight="1" x14ac:dyDescent="0.2">
      <c r="A13" s="7" t="s">
        <v>33</v>
      </c>
      <c r="B13" s="57" t="str">
        <f>'Lot 1 - BPU'!B11</f>
        <v>Les frais de prise en charge comprennent : 
- La réception de la demande de prise en charge émanant de l’université ou des proches, de 8 à 20 heures, dimanches et jours fériés compris, 
- La levée de corps dans le lieu où il repose, dans des conditions conformes aux bonnes pratiques, 
- La fourniture d’une housse mortuaire, 
- La collecte et la transmission au secrétariat du centre d’accueil des corps des documents administratifs listées en 8.1.1 Conditions générales, 
- La remise à la famille, aux proches ou à la personne référente du donneur du document d’information prévu au titre II de l’article R1261-1 du CSP</v>
      </c>
      <c r="C13" s="57"/>
      <c r="D13" s="57"/>
      <c r="E13" s="57"/>
      <c r="F13" s="57"/>
      <c r="G13" s="57"/>
      <c r="H13" s="57"/>
    </row>
    <row r="14" spans="1:8" ht="51" x14ac:dyDescent="0.2">
      <c r="A14" s="7" t="s">
        <v>34</v>
      </c>
      <c r="B14" s="50" t="str">
        <f>'Lot 1 - BPU'!B12</f>
        <v>Les frais kilométriques sont calculés sur la distance entre le lieu dans lequel le corps a été déposé  et le Centre de don du corps. Ils incluent d'éventuels frais de péage</v>
      </c>
      <c r="C14" s="51"/>
      <c r="D14" s="51"/>
      <c r="E14" s="51"/>
      <c r="F14" s="51"/>
      <c r="G14" s="51"/>
      <c r="H14" s="52"/>
    </row>
  </sheetData>
  <sheetProtection sheet="1" objects="1" scenarios="1"/>
  <mergeCells count="4">
    <mergeCell ref="A1:F1"/>
    <mergeCell ref="A10:E10"/>
    <mergeCell ref="B13:H13"/>
    <mergeCell ref="B14:H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6C7DF-1F5A-3B4A-B8D9-86086E2BF252}">
  <sheetPr>
    <tabColor theme="4" tint="0.59999389629810485"/>
  </sheetPr>
  <dimension ref="A1:H15"/>
  <sheetViews>
    <sheetView workbookViewId="0">
      <selection activeCell="D29" sqref="D29"/>
    </sheetView>
  </sheetViews>
  <sheetFormatPr baseColWidth="10" defaultColWidth="11" defaultRowHeight="16" x14ac:dyDescent="0.2"/>
  <cols>
    <col min="2" max="2" width="55.83203125" customWidth="1"/>
    <col min="4" max="4" width="17.1640625" style="9" customWidth="1"/>
  </cols>
  <sheetData>
    <row r="1" spans="1:8" x14ac:dyDescent="0.2">
      <c r="A1" s="48" t="s">
        <v>37</v>
      </c>
      <c r="B1" s="48"/>
      <c r="C1" s="48"/>
      <c r="D1" s="48"/>
    </row>
    <row r="2" spans="1:8" x14ac:dyDescent="0.2">
      <c r="A2" s="6" t="s">
        <v>1</v>
      </c>
      <c r="B2" s="6" t="s">
        <v>2</v>
      </c>
      <c r="C2" s="6" t="s">
        <v>3</v>
      </c>
      <c r="D2" s="21" t="s">
        <v>4</v>
      </c>
    </row>
    <row r="3" spans="1:8" x14ac:dyDescent="0.2">
      <c r="A3" s="1" t="s">
        <v>38</v>
      </c>
      <c r="B3" s="2" t="s">
        <v>6</v>
      </c>
      <c r="C3" s="1" t="s">
        <v>7</v>
      </c>
      <c r="D3" s="43"/>
    </row>
    <row r="4" spans="1:8" x14ac:dyDescent="0.2">
      <c r="A4" s="1" t="s">
        <v>39</v>
      </c>
      <c r="B4" s="2" t="s">
        <v>9</v>
      </c>
      <c r="C4" s="1" t="s">
        <v>10</v>
      </c>
      <c r="D4" s="43"/>
    </row>
    <row r="5" spans="1:8" x14ac:dyDescent="0.2">
      <c r="A5" s="1" t="s">
        <v>40</v>
      </c>
      <c r="B5" s="2" t="s">
        <v>12</v>
      </c>
      <c r="C5" s="1" t="s">
        <v>7</v>
      </c>
      <c r="D5" s="43"/>
    </row>
    <row r="6" spans="1:8" s="19" customFormat="1" x14ac:dyDescent="0.2">
      <c r="A6" s="1" t="s">
        <v>41</v>
      </c>
      <c r="B6" s="2" t="s">
        <v>42</v>
      </c>
      <c r="C6" s="1" t="s">
        <v>7</v>
      </c>
      <c r="D6" s="45"/>
    </row>
    <row r="7" spans="1:8" x14ac:dyDescent="0.2">
      <c r="A7" s="3" t="s">
        <v>43</v>
      </c>
      <c r="B7" s="4" t="s">
        <v>44</v>
      </c>
      <c r="C7" s="3" t="s">
        <v>7</v>
      </c>
      <c r="D7" s="44"/>
    </row>
    <row r="8" spans="1:8" x14ac:dyDescent="0.2">
      <c r="A8" s="3" t="s">
        <v>45</v>
      </c>
      <c r="B8" s="4" t="s">
        <v>16</v>
      </c>
      <c r="C8" s="3" t="s">
        <v>10</v>
      </c>
      <c r="D8" s="44"/>
    </row>
    <row r="9" spans="1:8" x14ac:dyDescent="0.2">
      <c r="A9" s="3" t="s">
        <v>46</v>
      </c>
      <c r="B9" s="4" t="s">
        <v>18</v>
      </c>
      <c r="C9" s="3" t="s">
        <v>7</v>
      </c>
      <c r="D9" s="44"/>
    </row>
    <row r="10" spans="1:8" x14ac:dyDescent="0.2">
      <c r="A10" s="3" t="s">
        <v>47</v>
      </c>
      <c r="B10" s="4" t="s">
        <v>48</v>
      </c>
      <c r="C10" s="3" t="s">
        <v>7</v>
      </c>
      <c r="D10" s="44"/>
    </row>
    <row r="13" spans="1:8" ht="102" customHeight="1" x14ac:dyDescent="0.2">
      <c r="A13" s="7" t="s">
        <v>49</v>
      </c>
      <c r="B13" s="58" t="str">
        <f>'Lot 1 - BPU'!B11</f>
        <v>Les frais de prise en charge comprennent : 
- La réception de la demande de prise en charge émanant de l’université ou des proches, de 8 à 20 heures, dimanches et jours fériés compris, 
- La levée de corps dans le lieu où il repose, dans des conditions conformes aux bonnes pratiques, 
- La fourniture d’une housse mortuaire, 
- La collecte et la transmission au secrétariat du centre d’accueil des corps des documents administratifs listées en 8.1.1 Conditions générales, 
- La remise à la famille, aux proches ou à la personne référente du donneur du document d’information prévu au titre II de l’article R1261-1 du CSP</v>
      </c>
      <c r="C13" s="58"/>
      <c r="D13" s="58"/>
      <c r="E13" s="58"/>
      <c r="F13" s="58"/>
      <c r="G13" s="58"/>
      <c r="H13" s="58"/>
    </row>
    <row r="14" spans="1:8" ht="64" customHeight="1" x14ac:dyDescent="0.2">
      <c r="A14" s="7" t="s">
        <v>50</v>
      </c>
      <c r="B14" s="59" t="str">
        <f>'Lot 1 - BPU'!B12</f>
        <v>Les frais kilométriques sont calculés sur la distance entre le lieu dans lequel le corps a été déposé  et le Centre de don du corps. Ils incluent d'éventuels frais de péage</v>
      </c>
      <c r="C14" s="60"/>
      <c r="D14" s="60"/>
      <c r="E14" s="60"/>
      <c r="F14" s="60"/>
      <c r="G14" s="60"/>
      <c r="H14" s="61"/>
    </row>
    <row r="15" spans="1:8" ht="110" customHeight="1" x14ac:dyDescent="0.2">
      <c r="A15" s="7" t="s">
        <v>51</v>
      </c>
      <c r="B15" s="59" t="s">
        <v>52</v>
      </c>
      <c r="C15" s="60"/>
      <c r="D15" s="60"/>
      <c r="E15" s="60"/>
      <c r="F15" s="60"/>
      <c r="G15" s="60"/>
      <c r="H15" s="61"/>
    </row>
  </sheetData>
  <sheetProtection sheet="1" objects="1" scenarios="1"/>
  <mergeCells count="4">
    <mergeCell ref="A1:D1"/>
    <mergeCell ref="B13:H13"/>
    <mergeCell ref="B14:H14"/>
    <mergeCell ref="B15:H15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5994A-BC49-394F-AE4E-2B877F205A88}">
  <sheetPr>
    <tabColor theme="4"/>
  </sheetPr>
  <dimension ref="A1:H17"/>
  <sheetViews>
    <sheetView workbookViewId="0">
      <selection activeCell="E11" sqref="E11"/>
    </sheetView>
  </sheetViews>
  <sheetFormatPr baseColWidth="10" defaultColWidth="11" defaultRowHeight="16" x14ac:dyDescent="0.2"/>
  <cols>
    <col min="2" max="2" width="42.6640625" customWidth="1"/>
    <col min="4" max="4" width="15.33203125" style="9" customWidth="1"/>
    <col min="6" max="6" width="14.5" customWidth="1"/>
  </cols>
  <sheetData>
    <row r="1" spans="1:8" x14ac:dyDescent="0.2">
      <c r="A1" s="55" t="s">
        <v>37</v>
      </c>
      <c r="B1" s="56"/>
      <c r="C1" s="56"/>
      <c r="D1" s="56"/>
      <c r="E1" s="56"/>
      <c r="F1" s="56"/>
    </row>
    <row r="2" spans="1:8" s="8" customFormat="1" ht="34" x14ac:dyDescent="0.2">
      <c r="A2" s="7" t="s">
        <v>1</v>
      </c>
      <c r="B2" s="7" t="s">
        <v>2</v>
      </c>
      <c r="C2" s="7" t="s">
        <v>3</v>
      </c>
      <c r="D2" s="20" t="s">
        <v>4</v>
      </c>
      <c r="E2" s="7" t="s">
        <v>23</v>
      </c>
      <c r="F2" s="7" t="s">
        <v>24</v>
      </c>
    </row>
    <row r="3" spans="1:8" x14ac:dyDescent="0.2">
      <c r="A3" s="22" t="str">
        <f>'Lot 3 - BPU'!A3</f>
        <v>3.1.1</v>
      </c>
      <c r="B3" s="15" t="str">
        <f>'Lot 3 - BPU'!B3</f>
        <v xml:space="preserve">Prise en charge lundi-samedi 8-20h </v>
      </c>
      <c r="C3" s="22" t="str">
        <f>'Lot 3 - BPU'!C3</f>
        <v>forfait</v>
      </c>
      <c r="D3" s="23">
        <f>'Lot 3 - BPU'!D3</f>
        <v>0</v>
      </c>
      <c r="E3" s="5">
        <v>111</v>
      </c>
      <c r="F3" s="10">
        <f>D3*E3</f>
        <v>0</v>
      </c>
    </row>
    <row r="4" spans="1:8" x14ac:dyDescent="0.2">
      <c r="A4" s="22" t="str">
        <f>'Lot 3 - BPU'!A4</f>
        <v>3.1.2</v>
      </c>
      <c r="B4" s="15" t="str">
        <f>'Lot 3 - BPU'!B4</f>
        <v>Frais kilométriques lundi-samedi 8-20h</v>
      </c>
      <c r="C4" s="22" t="str">
        <f>'Lot 3 - BPU'!C4</f>
        <v>km</v>
      </c>
      <c r="D4" s="23">
        <f>'Lot 3 - BPU'!D4</f>
        <v>0</v>
      </c>
      <c r="E4" s="5">
        <v>19000</v>
      </c>
      <c r="F4" s="10">
        <f t="shared" ref="F4:F10" si="0">D4*E4</f>
        <v>0</v>
      </c>
    </row>
    <row r="5" spans="1:8" x14ac:dyDescent="0.2">
      <c r="A5" s="22" t="str">
        <f>'Lot 3 - BPU'!A5</f>
        <v>3.1.3</v>
      </c>
      <c r="B5" s="15" t="str">
        <f>'Lot 3 - BPU'!B5</f>
        <v>Forfait brancardage lundi-samedi 8-20h</v>
      </c>
      <c r="C5" s="22" t="str">
        <f>'Lot 3 - BPU'!C5</f>
        <v>forfait</v>
      </c>
      <c r="D5" s="23">
        <f>'Lot 3 - BPU'!D5</f>
        <v>0</v>
      </c>
      <c r="E5" s="5">
        <v>14</v>
      </c>
      <c r="F5" s="10">
        <f t="shared" si="0"/>
        <v>0</v>
      </c>
    </row>
    <row r="6" spans="1:8" x14ac:dyDescent="0.2">
      <c r="A6" s="22" t="str">
        <f>'Lot 3 - BPU'!A6</f>
        <v>3.1.4</v>
      </c>
      <c r="B6" s="15" t="str">
        <f>'Lot 3 - BPU'!B6</f>
        <v>Forfait métropole lundi-samedi 8-20h</v>
      </c>
      <c r="C6" s="22" t="str">
        <f>'Lot 3 - BPU'!C6</f>
        <v>forfait</v>
      </c>
      <c r="D6" s="23">
        <f>'Lot 3 - BPU'!D6</f>
        <v>0</v>
      </c>
      <c r="E6" s="5">
        <v>82</v>
      </c>
      <c r="F6" s="10">
        <f t="shared" si="0"/>
        <v>0</v>
      </c>
    </row>
    <row r="7" spans="1:8" x14ac:dyDescent="0.2">
      <c r="A7" s="3" t="str">
        <f>'Lot 3 - BPU'!A7</f>
        <v>3.2.1</v>
      </c>
      <c r="B7" s="16" t="str">
        <f>'Lot 3 - BPU'!B7</f>
        <v xml:space="preserve">Prise en charge dimanche et fériés 8-20h </v>
      </c>
      <c r="C7" s="3" t="str">
        <f>'Lot 3 - BPU'!C7</f>
        <v>forfait</v>
      </c>
      <c r="D7" s="18">
        <f>'Lot 3 - BPU'!D7</f>
        <v>0</v>
      </c>
      <c r="E7" s="27">
        <v>28</v>
      </c>
      <c r="F7" s="11">
        <f t="shared" si="0"/>
        <v>0</v>
      </c>
    </row>
    <row r="8" spans="1:8" x14ac:dyDescent="0.2">
      <c r="A8" s="3" t="str">
        <f>'Lot 3 - BPU'!A8</f>
        <v>3.2.2</v>
      </c>
      <c r="B8" s="16" t="str">
        <f>'Lot 3 - BPU'!B8</f>
        <v xml:space="preserve">Frais kilométriques dimanche et fériés 8-20h </v>
      </c>
      <c r="C8" s="3" t="str">
        <f>'Lot 3 - BPU'!C8</f>
        <v>km</v>
      </c>
      <c r="D8" s="18">
        <f>'Lot 3 - BPU'!D8</f>
        <v>0</v>
      </c>
      <c r="E8" s="27">
        <v>5000</v>
      </c>
      <c r="F8" s="11">
        <f t="shared" si="0"/>
        <v>0</v>
      </c>
    </row>
    <row r="9" spans="1:8" x14ac:dyDescent="0.2">
      <c r="A9" s="3" t="str">
        <f>'Lot 3 - BPU'!A9</f>
        <v>3.2.3</v>
      </c>
      <c r="B9" s="16" t="str">
        <f>'Lot 3 - BPU'!B9</f>
        <v xml:space="preserve">Forfait brancardage dimanche et fériés 8-20h </v>
      </c>
      <c r="C9" s="3" t="str">
        <f>'Lot 3 - BPU'!C9</f>
        <v>forfait</v>
      </c>
      <c r="D9" s="18">
        <f>'Lot 3 - BPU'!D9</f>
        <v>0</v>
      </c>
      <c r="E9" s="27">
        <v>9</v>
      </c>
      <c r="F9" s="11">
        <f t="shared" si="0"/>
        <v>0</v>
      </c>
    </row>
    <row r="10" spans="1:8" x14ac:dyDescent="0.2">
      <c r="A10" s="3" t="str">
        <f>'Lot 3 - BPU'!A10</f>
        <v>3.2.4</v>
      </c>
      <c r="B10" s="16" t="str">
        <f>'Lot 3 - BPU'!B10</f>
        <v xml:space="preserve">Forfait métropole dimanche fériés 8-20h </v>
      </c>
      <c r="C10" s="3" t="str">
        <f>'Lot 3 - BPU'!C10</f>
        <v>forfait</v>
      </c>
      <c r="D10" s="18">
        <f>'Lot 3 - BPU'!D10</f>
        <v>0</v>
      </c>
      <c r="E10" s="27">
        <v>14</v>
      </c>
      <c r="F10" s="11">
        <f t="shared" si="0"/>
        <v>0</v>
      </c>
    </row>
    <row r="11" spans="1:8" ht="17" thickBot="1" x14ac:dyDescent="0.25"/>
    <row r="12" spans="1:8" ht="17" thickBot="1" x14ac:dyDescent="0.25">
      <c r="A12" s="53" t="s">
        <v>53</v>
      </c>
      <c r="B12" s="54"/>
      <c r="C12" s="54"/>
      <c r="D12" s="54"/>
      <c r="E12" s="54"/>
      <c r="F12" s="14">
        <f>SUM(F3:F10)</f>
        <v>0</v>
      </c>
    </row>
    <row r="15" spans="1:8" ht="124" customHeight="1" x14ac:dyDescent="0.2">
      <c r="A15" s="7" t="str">
        <f>'Lot 3 - BPU'!A13</f>
        <v>3.1.1
et 
3.2.1</v>
      </c>
      <c r="B15" s="58" t="str">
        <f>'Lot 1 - BPU'!B11</f>
        <v>Les frais de prise en charge comprennent : 
- La réception de la demande de prise en charge émanant de l’université ou des proches, de 8 à 20 heures, dimanches et jours fériés compris, 
- La levée de corps dans le lieu où il repose, dans des conditions conformes aux bonnes pratiques, 
- La fourniture d’une housse mortuaire, 
- La collecte et la transmission au secrétariat du centre d’accueil des corps des documents administratifs listées en 8.1.1 Conditions générales, 
- La remise à la famille, aux proches ou à la personne référente du donneur du document d’information prévu au titre II de l’article R1261-1 du CSP</v>
      </c>
      <c r="C15" s="58"/>
      <c r="D15" s="58"/>
      <c r="E15" s="58"/>
      <c r="F15" s="58"/>
      <c r="G15" s="58"/>
      <c r="H15" s="58"/>
    </row>
    <row r="16" spans="1:8" ht="73" customHeight="1" x14ac:dyDescent="0.2">
      <c r="A16" s="7" t="str">
        <f>'Lot 3 - BPU'!A14</f>
        <v>3.1.2
et
3.2.2</v>
      </c>
      <c r="B16" s="59" t="str">
        <f>'Lot 1 - BPU'!B12</f>
        <v>Les frais kilométriques sont calculés sur la distance entre le lieu dans lequel le corps a été déposé  et le Centre de don du corps. Ils incluent d'éventuels frais de péage</v>
      </c>
      <c r="C16" s="60"/>
      <c r="D16" s="60"/>
      <c r="E16" s="60"/>
      <c r="F16" s="60"/>
      <c r="G16" s="60"/>
      <c r="H16" s="61"/>
    </row>
    <row r="17" spans="1:8" ht="120" customHeight="1" x14ac:dyDescent="0.2">
      <c r="A17" s="7" t="str">
        <f>'Lot 3 - BPU'!A15</f>
        <v>3.1.4
et
3.2.4</v>
      </c>
      <c r="B17" s="59" t="str">
        <f>'Lot 3 - BPU'!B15</f>
        <v xml:space="preserve">La facturation sera forfaitaire pour la prise en charge des corps dans les communes de Tours Métropole Val de Loire (Ballan-Miré, Berthenay, Chambray-lès-Tours, Chanceaux-sur-Choisille, Druye, Fondettes, Joué-lès-Tours, La Membrolle-sur-Choisille, La Riche, Luynes, Mettray, Notre-Dame-d'Oé, Parcay-Meslay, Rochecorbon, Saint-Avertin, Saint-Cyr-sur-Loire, Saint-Etienne-de-Chigny, Saint-Genouph, Saint-Pierre-des-Corps, Savonnières, Tours, Villandry) 
Ce forfait inclura les prestations incluses dans la prise en charge telle que définie en 3.1.1 et 3.2.1 et les frais kilométriques définis en 3.1.2 et 3.2.2. </v>
      </c>
      <c r="C17" s="60"/>
      <c r="D17" s="60"/>
      <c r="E17" s="60"/>
      <c r="F17" s="60"/>
      <c r="G17" s="60"/>
      <c r="H17" s="61"/>
    </row>
  </sheetData>
  <sheetProtection sheet="1" objects="1" scenarios="1"/>
  <mergeCells count="5">
    <mergeCell ref="A1:F1"/>
    <mergeCell ref="A12:E12"/>
    <mergeCell ref="B15:H15"/>
    <mergeCell ref="B16:H16"/>
    <mergeCell ref="B17:H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82682-5EE8-CE43-84CA-D8134D323DA6}">
  <sheetPr>
    <tabColor rgb="FFEE8089"/>
  </sheetPr>
  <dimension ref="A1:H13"/>
  <sheetViews>
    <sheetView zoomScale="150" zoomScaleNormal="169" workbookViewId="0">
      <selection activeCell="A10" sqref="A10:D10"/>
    </sheetView>
  </sheetViews>
  <sheetFormatPr baseColWidth="10" defaultColWidth="11" defaultRowHeight="16" x14ac:dyDescent="0.2"/>
  <cols>
    <col min="2" max="2" width="66.6640625" customWidth="1"/>
    <col min="3" max="3" width="16" customWidth="1"/>
    <col min="4" max="4" width="17.1640625" style="9" customWidth="1"/>
  </cols>
  <sheetData>
    <row r="1" spans="1:8" x14ac:dyDescent="0.2">
      <c r="A1" s="48" t="s">
        <v>54</v>
      </c>
      <c r="B1" s="48"/>
      <c r="C1" s="48"/>
      <c r="D1" s="48"/>
    </row>
    <row r="2" spans="1:8" x14ac:dyDescent="0.2">
      <c r="A2" s="6" t="s">
        <v>1</v>
      </c>
      <c r="B2" s="6" t="s">
        <v>2</v>
      </c>
      <c r="C2" s="6"/>
      <c r="D2" s="21" t="s">
        <v>4</v>
      </c>
    </row>
    <row r="3" spans="1:8" x14ac:dyDescent="0.2">
      <c r="A3" s="1" t="s">
        <v>55</v>
      </c>
      <c r="B3" s="5" t="s">
        <v>72</v>
      </c>
      <c r="C3" s="6" t="s">
        <v>7</v>
      </c>
      <c r="D3" s="46"/>
    </row>
    <row r="4" spans="1:8" x14ac:dyDescent="0.2">
      <c r="A4" s="1" t="s">
        <v>57</v>
      </c>
      <c r="B4" s="5" t="s">
        <v>59</v>
      </c>
      <c r="C4" s="6" t="s">
        <v>56</v>
      </c>
      <c r="D4" s="46"/>
    </row>
    <row r="5" spans="1:8" x14ac:dyDescent="0.2">
      <c r="A5" s="1" t="s">
        <v>58</v>
      </c>
      <c r="B5" s="5" t="s">
        <v>73</v>
      </c>
      <c r="C5" s="6" t="s">
        <v>7</v>
      </c>
      <c r="D5" s="46"/>
    </row>
    <row r="6" spans="1:8" x14ac:dyDescent="0.2">
      <c r="A6" s="1" t="s">
        <v>60</v>
      </c>
      <c r="B6" s="5" t="s">
        <v>63</v>
      </c>
      <c r="C6" s="6" t="s">
        <v>56</v>
      </c>
      <c r="D6" s="46"/>
    </row>
    <row r="7" spans="1:8" x14ac:dyDescent="0.2">
      <c r="A7" s="1" t="s">
        <v>61</v>
      </c>
      <c r="B7" s="5" t="s">
        <v>65</v>
      </c>
      <c r="C7" s="6" t="s">
        <v>7</v>
      </c>
      <c r="D7" s="47"/>
    </row>
    <row r="8" spans="1:8" x14ac:dyDescent="0.2">
      <c r="A8" s="1" t="s">
        <v>62</v>
      </c>
      <c r="B8" s="5" t="s">
        <v>66</v>
      </c>
      <c r="C8" s="6" t="s">
        <v>56</v>
      </c>
      <c r="D8" s="47"/>
    </row>
    <row r="9" spans="1:8" x14ac:dyDescent="0.2">
      <c r="A9" s="1" t="s">
        <v>64</v>
      </c>
      <c r="B9" s="5" t="s">
        <v>67</v>
      </c>
      <c r="C9" s="6" t="s">
        <v>56</v>
      </c>
      <c r="D9" s="47"/>
    </row>
    <row r="10" spans="1:8" x14ac:dyDescent="0.2">
      <c r="A10" s="1" t="s">
        <v>75</v>
      </c>
      <c r="B10" s="63" t="s">
        <v>76</v>
      </c>
      <c r="C10" s="6" t="s">
        <v>56</v>
      </c>
      <c r="D10" s="47"/>
    </row>
    <row r="13" spans="1:8" ht="32" customHeight="1" x14ac:dyDescent="0.2">
      <c r="A13" s="7" t="s">
        <v>71</v>
      </c>
      <c r="B13" s="58" t="s">
        <v>74</v>
      </c>
      <c r="C13" s="58"/>
      <c r="D13" s="58"/>
      <c r="E13" s="58"/>
      <c r="F13" s="58"/>
      <c r="G13" s="58"/>
      <c r="H13" s="58"/>
    </row>
  </sheetData>
  <sheetProtection sheet="1" objects="1" scenarios="1"/>
  <mergeCells count="2">
    <mergeCell ref="A1:D1"/>
    <mergeCell ref="B13:H13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68EE4-6E79-CB41-A463-484A882CA6D6}">
  <sheetPr>
    <tabColor rgb="FFFF0000"/>
  </sheetPr>
  <dimension ref="A1:F14"/>
  <sheetViews>
    <sheetView zoomScale="171" zoomScaleNormal="171" workbookViewId="0">
      <selection activeCell="F12" sqref="F12"/>
    </sheetView>
  </sheetViews>
  <sheetFormatPr baseColWidth="10" defaultColWidth="11" defaultRowHeight="25" customHeight="1" x14ac:dyDescent="0.2"/>
  <cols>
    <col min="2" max="2" width="72.5" customWidth="1"/>
    <col min="4" max="4" width="15.33203125" style="36" customWidth="1"/>
    <col min="6" max="6" width="14.5" style="41" customWidth="1"/>
  </cols>
  <sheetData>
    <row r="1" spans="1:6" ht="25" customHeight="1" x14ac:dyDescent="0.2">
      <c r="A1" s="55" t="s">
        <v>54</v>
      </c>
      <c r="B1" s="56"/>
      <c r="C1" s="56"/>
      <c r="D1" s="56"/>
      <c r="E1" s="56"/>
      <c r="F1" s="56"/>
    </row>
    <row r="2" spans="1:6" s="8" customFormat="1" ht="25" customHeight="1" x14ac:dyDescent="0.2">
      <c r="A2" s="7" t="s">
        <v>1</v>
      </c>
      <c r="B2" s="7" t="s">
        <v>2</v>
      </c>
      <c r="C2" s="7" t="s">
        <v>3</v>
      </c>
      <c r="D2" s="34" t="s">
        <v>4</v>
      </c>
      <c r="E2" s="7" t="s">
        <v>23</v>
      </c>
      <c r="F2" s="37" t="s">
        <v>24</v>
      </c>
    </row>
    <row r="3" spans="1:6" ht="25" customHeight="1" x14ac:dyDescent="0.2">
      <c r="A3" s="22" t="str">
        <f>'Lot 4 - BPU'!A3</f>
        <v>4.1</v>
      </c>
      <c r="B3" s="30" t="str">
        <f>'Lot 4 - BPU'!B3</f>
        <v>Transport cercueil(s) de l'université au crématorium</v>
      </c>
      <c r="C3" s="22" t="str">
        <f>'Lot 4 - BPU'!C3</f>
        <v>forfait</v>
      </c>
      <c r="D3" s="23">
        <f>'Lot 4 - BPU'!D3</f>
        <v>0</v>
      </c>
      <c r="E3" s="33">
        <f>2*215</f>
        <v>430</v>
      </c>
      <c r="F3" s="38">
        <f t="shared" ref="F3:F9" si="0">D3*E3</f>
        <v>0</v>
      </c>
    </row>
    <row r="4" spans="1:6" ht="25" customHeight="1" x14ac:dyDescent="0.2">
      <c r="A4" s="22" t="str">
        <f>'Lot 4 - BPU'!A4</f>
        <v>4.2</v>
      </c>
      <c r="B4" s="30" t="str">
        <f>'Lot 4 - BPU'!B4</f>
        <v>Crémation cercueil</v>
      </c>
      <c r="C4" s="22" t="str">
        <f>'Lot 4 - BPU'!C4</f>
        <v>unité</v>
      </c>
      <c r="D4" s="23">
        <f>'Lot 4 - BPU'!D4</f>
        <v>0</v>
      </c>
      <c r="E4" s="33">
        <f>2*215</f>
        <v>430</v>
      </c>
      <c r="F4" s="38">
        <f t="shared" si="0"/>
        <v>0</v>
      </c>
    </row>
    <row r="5" spans="1:6" ht="25" customHeight="1" x14ac:dyDescent="0.2">
      <c r="A5" s="22" t="str">
        <f>'Lot 4 - BPU'!A5</f>
        <v>4.3</v>
      </c>
      <c r="B5" s="30" t="str">
        <f>'Lot 4 - BPU'!B5</f>
        <v>Transport contenant(s) pieces anatomiques de l'université au crématorium</v>
      </c>
      <c r="C5" s="22" t="str">
        <f>'Lot 4 - BPU'!C5</f>
        <v>forfait</v>
      </c>
      <c r="D5" s="23">
        <f>'Lot 4 - BPU'!D5</f>
        <v>0</v>
      </c>
      <c r="E5" s="33">
        <v>37</v>
      </c>
      <c r="F5" s="38">
        <f t="shared" si="0"/>
        <v>0</v>
      </c>
    </row>
    <row r="6" spans="1:6" ht="25" customHeight="1" x14ac:dyDescent="0.2">
      <c r="A6" s="22" t="str">
        <f>'Lot 4 - BPU'!A6</f>
        <v>4.4</v>
      </c>
      <c r="B6" s="30" t="str">
        <f>'Lot 4 - BPU'!B6</f>
        <v>Crémation contenant de pièces anatomiques</v>
      </c>
      <c r="C6" s="22" t="str">
        <f>'Lot 4 - BPU'!C6</f>
        <v>unité</v>
      </c>
      <c r="D6" s="23">
        <f>'Lot 4 - BPU'!D6</f>
        <v>0</v>
      </c>
      <c r="E6" s="33">
        <v>37</v>
      </c>
      <c r="F6" s="38">
        <f t="shared" si="0"/>
        <v>0</v>
      </c>
    </row>
    <row r="7" spans="1:6" ht="25" customHeight="1" x14ac:dyDescent="0.2">
      <c r="A7" s="22" t="str">
        <f>'Lot 4 - BPU'!A7</f>
        <v>4.5</v>
      </c>
      <c r="B7" s="30" t="str">
        <f>'Lot 4 - BPU'!B7</f>
        <v>Transport des cendres vers le cimetière de Tours-Sud</v>
      </c>
      <c r="C7" s="22" t="str">
        <f>'Lot 4 - BPU'!C7</f>
        <v>forfait</v>
      </c>
      <c r="D7" s="23">
        <f>'Lot 4 - BPU'!D7</f>
        <v>0</v>
      </c>
      <c r="E7" s="33">
        <f>215*2</f>
        <v>430</v>
      </c>
      <c r="F7" s="38">
        <f t="shared" si="0"/>
        <v>0</v>
      </c>
    </row>
    <row r="8" spans="1:6" ht="25" customHeight="1" x14ac:dyDescent="0.2">
      <c r="A8" s="22" t="str">
        <f>'Lot 4 - BPU'!A8</f>
        <v>4.6</v>
      </c>
      <c r="B8" s="30" t="str">
        <f>'Lot 4 - BPU'!B8</f>
        <v>Dispersion des cendres au cimetière de Tours-Sud</v>
      </c>
      <c r="C8" s="22" t="str">
        <f>'Lot 4 - BPU'!C8</f>
        <v>unité</v>
      </c>
      <c r="D8" s="23">
        <f>'Lot 4 - BPU'!D8</f>
        <v>0</v>
      </c>
      <c r="E8" s="33">
        <f>215*2</f>
        <v>430</v>
      </c>
      <c r="F8" s="38">
        <f t="shared" si="0"/>
        <v>0</v>
      </c>
    </row>
    <row r="9" spans="1:6" ht="25" customHeight="1" x14ac:dyDescent="0.2">
      <c r="A9" s="22" t="str">
        <f>'Lot 4 - BPU'!A9</f>
        <v>4.7</v>
      </c>
      <c r="B9" s="30" t="str">
        <f>'Lot 4 - BPU'!B9</f>
        <v>Cérémonie d'hommage au  cimetière et crématorium de Tours Sud</v>
      </c>
      <c r="C9" s="22" t="str">
        <f>'Lot 4 - BPU'!C9</f>
        <v>unité</v>
      </c>
      <c r="D9" s="23">
        <f>'Lot 4 - BPU'!D9</f>
        <v>0</v>
      </c>
      <c r="E9" s="33">
        <f>6*2</f>
        <v>12</v>
      </c>
      <c r="F9" s="38">
        <f t="shared" si="0"/>
        <v>0</v>
      </c>
    </row>
    <row r="10" spans="1:6" ht="25" customHeight="1" x14ac:dyDescent="0.2">
      <c r="A10" s="22" t="str">
        <f>'Lot 4 - BPU'!A10</f>
        <v>4.8</v>
      </c>
      <c r="B10" s="30" t="str">
        <f>'Lot 4 - BPU'!B10</f>
        <v>Gravage d'une plaque d'identification pour cercueil</v>
      </c>
      <c r="C10" s="22" t="str">
        <f>'Lot 4 - BPU'!C10</f>
        <v>unité</v>
      </c>
      <c r="D10" s="23">
        <f>'Lot 4 - BPU'!D10</f>
        <v>0</v>
      </c>
      <c r="E10" s="33">
        <f>2*215</f>
        <v>430</v>
      </c>
      <c r="F10" s="38">
        <f t="shared" ref="F10" si="1">D10*E10</f>
        <v>0</v>
      </c>
    </row>
    <row r="11" spans="1:6" ht="25" customHeight="1" thickBot="1" x14ac:dyDescent="0.25">
      <c r="A11" s="22"/>
      <c r="B11" s="25"/>
      <c r="C11" s="24"/>
      <c r="D11" s="26"/>
      <c r="F11" s="39"/>
    </row>
    <row r="12" spans="1:6" ht="25" customHeight="1" thickBot="1" x14ac:dyDescent="0.25">
      <c r="A12" s="32" t="s">
        <v>68</v>
      </c>
      <c r="B12" s="31"/>
      <c r="C12" s="31"/>
      <c r="D12" s="35"/>
      <c r="E12" s="31"/>
      <c r="F12" s="40">
        <f>SUM(F3:F10)</f>
        <v>0</v>
      </c>
    </row>
    <row r="14" spans="1:6" ht="40" customHeight="1" x14ac:dyDescent="0.2">
      <c r="A14" s="33" t="str">
        <f>'Lot 4 - BPU'!A13</f>
        <v>4.1 et 4.3</v>
      </c>
      <c r="B14" s="62" t="str">
        <f>'Lot 4 - BPU'!B13</f>
        <v xml:space="preserve">Le forfait transport peut concerner un ou plusieurs cercueils ou contenant de pièces anatomiques. Il comprend : la collecte dans les locaux universitaires, le transport vers le crématorium incluant d'éventuels frais de péage.  </v>
      </c>
      <c r="C14" s="62"/>
      <c r="D14" s="62"/>
      <c r="E14" s="62"/>
      <c r="F14" s="62"/>
    </row>
  </sheetData>
  <sheetProtection sheet="1" objects="1" scenarios="1"/>
  <mergeCells count="2">
    <mergeCell ref="A1:F1"/>
    <mergeCell ref="B14:F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61FD0-51AF-8144-8453-12CF09A26433}">
  <sheetPr>
    <tabColor rgb="FF7030A0"/>
  </sheetPr>
  <dimension ref="A1:D6"/>
  <sheetViews>
    <sheetView workbookViewId="0">
      <selection activeCell="B9" sqref="B9"/>
    </sheetView>
  </sheetViews>
  <sheetFormatPr baseColWidth="10" defaultColWidth="11" defaultRowHeight="16" x14ac:dyDescent="0.2"/>
  <cols>
    <col min="2" max="2" width="66.6640625" customWidth="1"/>
    <col min="3" max="3" width="16" customWidth="1"/>
    <col min="4" max="4" width="17.1640625" style="9" customWidth="1"/>
  </cols>
  <sheetData>
    <row r="1" spans="1:4" x14ac:dyDescent="0.2">
      <c r="A1" s="48" t="s">
        <v>54</v>
      </c>
      <c r="B1" s="48"/>
      <c r="C1" s="48"/>
      <c r="D1" s="48"/>
    </row>
    <row r="2" spans="1:4" ht="17" x14ac:dyDescent="0.2">
      <c r="A2" s="6" t="s">
        <v>1</v>
      </c>
      <c r="B2" s="6" t="s">
        <v>2</v>
      </c>
      <c r="C2" s="7" t="s">
        <v>3</v>
      </c>
      <c r="D2" s="21" t="s">
        <v>4</v>
      </c>
    </row>
    <row r="3" spans="1:4" x14ac:dyDescent="0.2">
      <c r="A3" s="1" t="s">
        <v>69</v>
      </c>
      <c r="B3" s="5" t="s">
        <v>79</v>
      </c>
      <c r="C3" s="6" t="s">
        <v>56</v>
      </c>
      <c r="D3" s="46"/>
    </row>
    <row r="4" spans="1:4" x14ac:dyDescent="0.2">
      <c r="A4" s="1" t="s">
        <v>70</v>
      </c>
      <c r="B4" s="5" t="s">
        <v>80</v>
      </c>
      <c r="C4" s="6" t="s">
        <v>56</v>
      </c>
      <c r="D4" s="46"/>
    </row>
    <row r="5" spans="1:4" x14ac:dyDescent="0.2">
      <c r="A5" s="1" t="s">
        <v>77</v>
      </c>
      <c r="B5" s="5" t="s">
        <v>81</v>
      </c>
      <c r="C5" s="6" t="s">
        <v>56</v>
      </c>
      <c r="D5" s="46"/>
    </row>
    <row r="6" spans="1:4" x14ac:dyDescent="0.2">
      <c r="A6" s="1" t="s">
        <v>78</v>
      </c>
      <c r="B6" s="5" t="s">
        <v>82</v>
      </c>
      <c r="C6" s="6" t="s">
        <v>56</v>
      </c>
      <c r="D6" s="46"/>
    </row>
  </sheetData>
  <sheetProtection sheet="1" objects="1" scenarios="1"/>
  <mergeCells count="1">
    <mergeCell ref="A1:D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Lot 1 - BPU</vt:lpstr>
      <vt:lpstr>Lot 1 - DQE</vt:lpstr>
      <vt:lpstr>Lot 2 - BPU</vt:lpstr>
      <vt:lpstr>Lot 2 - DQE</vt:lpstr>
      <vt:lpstr>Lot 3 - BPU</vt:lpstr>
      <vt:lpstr>Lot 3 - DQE</vt:lpstr>
      <vt:lpstr>Lot 4 - BPU</vt:lpstr>
      <vt:lpstr>Lot 4 - DQE</vt:lpstr>
      <vt:lpstr>Lot 5 - BPU</vt:lpstr>
      <vt:lpstr>Lot 5 - 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Christophe Destrieux</dc:creator>
  <cp:keywords/>
  <dc:description/>
  <cp:lastModifiedBy>Christophe Destrieux</cp:lastModifiedBy>
  <cp:revision/>
  <dcterms:created xsi:type="dcterms:W3CDTF">2023-01-17T17:02:41Z</dcterms:created>
  <dcterms:modified xsi:type="dcterms:W3CDTF">2025-01-23T14:50:44Z</dcterms:modified>
  <cp:category/>
  <cp:contentStatus/>
</cp:coreProperties>
</file>