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P:\SFA-MARCHES\DSI\PROCEDURES HA\rst_wifi_2025-2028\dce\"/>
    </mc:Choice>
  </mc:AlternateContent>
  <xr:revisionPtr revIDLastSave="0" documentId="13_ncr:1_{07E69F6F-4D14-40E8-98C2-2992D279B7D2}" xr6:coauthVersionLast="36" xr6:coauthVersionMax="36" xr10:uidLastSave="{00000000-0000-0000-0000-000000000000}"/>
  <bookViews>
    <workbookView xWindow="0" yWindow="0" windowWidth="12270" windowHeight="4800" xr2:uid="{00000000-000D-0000-FFFF-FFFF00000000}"/>
  </bookViews>
  <sheets>
    <sheet name="DPGF wifi 2025-2028" sheetId="1" r:id="rId1"/>
    <sheet name="BPU-DQE wifi 2025-2028" sheetId="2" r:id="rId2"/>
  </sheets>
  <definedNames>
    <definedName name="_xlnm.Print_Area" localSheetId="1">'BPU-DQE wifi 2025-2028'!$A$3:$L$34</definedName>
    <definedName name="_xlnm.Print_Area" localSheetId="0">'DPGF wifi 2025-2028'!$A$1:$G$25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" l="1"/>
  <c r="D13" i="1"/>
  <c r="F13" i="1" s="1"/>
  <c r="G13" i="1" s="1"/>
  <c r="F12" i="1" l="1"/>
  <c r="K15" i="2"/>
  <c r="L15" i="2" s="1"/>
  <c r="G12" i="1" l="1"/>
  <c r="F12" i="2"/>
  <c r="D16" i="1"/>
  <c r="E12" i="1"/>
  <c r="D18" i="1"/>
  <c r="E13" i="1"/>
  <c r="E16" i="1"/>
  <c r="D19" i="1" l="1"/>
  <c r="E18" i="1"/>
  <c r="E19" i="1" s="1"/>
  <c r="F18" i="1"/>
  <c r="G18" i="1" s="1"/>
  <c r="F16" i="1"/>
  <c r="K19" i="2"/>
  <c r="L19" i="2" s="1"/>
  <c r="F19" i="2"/>
  <c r="G19" i="2" s="1"/>
  <c r="G16" i="1" l="1"/>
  <c r="G19" i="1" s="1"/>
  <c r="F19" i="1"/>
  <c r="K25" i="2"/>
  <c r="L25" i="2"/>
  <c r="F25" i="2"/>
  <c r="G25" i="2" s="1"/>
  <c r="K18" i="2"/>
  <c r="L18" i="2" s="1"/>
  <c r="F18" i="2"/>
  <c r="G18" i="2" s="1"/>
  <c r="F22" i="2" l="1"/>
  <c r="K14" i="2" l="1"/>
  <c r="L14" i="2" s="1"/>
  <c r="K12" i="2"/>
  <c r="L12" i="2" s="1"/>
  <c r="K13" i="2"/>
  <c r="L13" i="2" s="1"/>
  <c r="K21" i="2"/>
  <c r="L21" i="2" s="1"/>
  <c r="K22" i="2"/>
  <c r="L22" i="2" s="1"/>
  <c r="K23" i="2"/>
  <c r="L23" i="2" s="1"/>
  <c r="K24" i="2"/>
  <c r="L24" i="2" s="1"/>
  <c r="K27" i="2"/>
  <c r="L27" i="2" s="1"/>
  <c r="K28" i="2"/>
  <c r="F15" i="2"/>
  <c r="G15" i="2" s="1"/>
  <c r="F23" i="2"/>
  <c r="G23" i="2" s="1"/>
  <c r="F13" i="2"/>
  <c r="G13" i="2" s="1"/>
  <c r="F28" i="2"/>
  <c r="G28" i="2" s="1"/>
  <c r="F27" i="2"/>
  <c r="G27" i="2" s="1"/>
  <c r="F24" i="2"/>
  <c r="G24" i="2" s="1"/>
  <c r="F21" i="2"/>
  <c r="G21" i="2" s="1"/>
  <c r="F14" i="2"/>
  <c r="G14" i="2" s="1"/>
  <c r="G12" i="2"/>
  <c r="G22" i="2"/>
  <c r="L28" i="2" l="1"/>
  <c r="K29" i="2"/>
  <c r="L29" i="2" l="1"/>
</calcChain>
</file>

<file path=xl/sharedStrings.xml><?xml version="1.0" encoding="utf-8"?>
<sst xmlns="http://schemas.openxmlformats.org/spreadsheetml/2006/main" count="190" uniqueCount="79">
  <si>
    <t>Unité d'œuvre</t>
  </si>
  <si>
    <t>Chef de Projet</t>
  </si>
  <si>
    <t>Ingénieur</t>
  </si>
  <si>
    <t>Technicien</t>
  </si>
  <si>
    <t>Intervention et profils</t>
  </si>
  <si>
    <t>Journée</t>
  </si>
  <si>
    <t>Unitaire</t>
  </si>
  <si>
    <t>Désignation des prestations/matériels/logiciel</t>
  </si>
  <si>
    <t>Maintenance bornes WIFI</t>
  </si>
  <si>
    <t>Maintenance Portail captif</t>
  </si>
  <si>
    <t>Poste 1 - Maintenance de l'infrastructure existante</t>
  </si>
  <si>
    <t>Montant total estimé (€HT)</t>
  </si>
  <si>
    <t>Montant total estimé (€TTC)</t>
  </si>
  <si>
    <t>Qté Unité d'œuvre estimée</t>
  </si>
  <si>
    <t xml:space="preserve">   </t>
  </si>
  <si>
    <t xml:space="preserve"> </t>
  </si>
  <si>
    <t>AP410C</t>
  </si>
  <si>
    <t>AP305C</t>
  </si>
  <si>
    <t>AP302W</t>
  </si>
  <si>
    <t>AP460C</t>
  </si>
  <si>
    <t>ExtremeCloud IQ Pilot SaaS Subscription 3 Years</t>
  </si>
  <si>
    <t>ExtremeCloud IQ Pilot SaaS Subscription 1 Year</t>
  </si>
  <si>
    <t>Mucem</t>
  </si>
  <si>
    <t>Les quantités d'unité d'œuvre estimées, indiquées ci-dessous ne constituent pas un engagement contractuel minimum du Mucem</t>
  </si>
  <si>
    <t>AP5020</t>
  </si>
  <si>
    <t>Renouvellement licences et adossement parc</t>
  </si>
  <si>
    <t>Solution de gestion de portail captif</t>
  </si>
  <si>
    <t>Souscription à la gestion et la création des portails captifs</t>
  </si>
  <si>
    <t>Appliance Ucopia</t>
  </si>
  <si>
    <t>Architecture logicielle WIFI (licence unitaire supplémentaire au besoin)</t>
  </si>
  <si>
    <t>Poste 2 - Prestation de founiture et conseil</t>
  </si>
  <si>
    <t>Equipements WIFI (achat unitaire au besoin)</t>
  </si>
  <si>
    <t>Prestation de remplacement du matériel portail invité</t>
  </si>
  <si>
    <t>Appliance pour licence Advance 500</t>
  </si>
  <si>
    <t>Alimentation supplémentaire pour haute disponibilité électrique</t>
  </si>
  <si>
    <t>UCP-ADV-500-LIC / LICENSE ADVANCE 500 ou équivalent</t>
  </si>
  <si>
    <t>Renouvellement licences/maintenance</t>
  </si>
  <si>
    <t>Maintenance du réseau wifi et portail invité</t>
  </si>
  <si>
    <t>Qté prestations - matériels - logiciels</t>
  </si>
  <si>
    <t>PU x Qté matériels, logiciels
(€HT)</t>
  </si>
  <si>
    <t>PU x Qté matériels, logiciels
(€TTC)</t>
  </si>
  <si>
    <t>Qté matériels, logiciels de l'infrastructure initiale</t>
  </si>
  <si>
    <t>Prix annuel x Qté matériels, logiciels
(€TTC)</t>
  </si>
  <si>
    <t>NOM CANDIDAT :</t>
  </si>
  <si>
    <t>DETAIL QUANTITATIF ESTIMATIF (DQE)</t>
  </si>
  <si>
    <r>
      <t>2.1 Prestation ponctuelle</t>
    </r>
    <r>
      <rPr>
        <b/>
        <sz val="10"/>
        <color rgb="FF00B050"/>
        <rFont val="Arial"/>
        <family val="2"/>
      </rPr>
      <t xml:space="preserve"> hors cadre de maintenance forfaitaire</t>
    </r>
  </si>
  <si>
    <t>2.3 Evolution de la solution - Achat Unitaire</t>
  </si>
  <si>
    <t>2.1.1</t>
  </si>
  <si>
    <t>2.1.2</t>
  </si>
  <si>
    <t>2.1.3</t>
  </si>
  <si>
    <t>2.1.4</t>
  </si>
  <si>
    <t>Ref PU</t>
  </si>
  <si>
    <r>
      <rPr>
        <b/>
        <u/>
        <sz val="12"/>
        <color rgb="FFFF0000"/>
        <rFont val="Arial"/>
        <family val="2"/>
      </rPr>
      <t>NOTE PRELIMINAIRE A LIRE</t>
    </r>
    <r>
      <rPr>
        <b/>
        <sz val="12"/>
        <color rgb="FFFF0000"/>
        <rFont val="Arial"/>
        <family val="2"/>
      </rPr>
      <t xml:space="preserve"> : Les candidats doivent remplir uniquement les cellules en jaune ci-dessous (prix unitaires)</t>
    </r>
  </si>
  <si>
    <r>
      <t xml:space="preserve">Prix Unitaire </t>
    </r>
    <r>
      <rPr>
        <b/>
        <u/>
        <sz val="12"/>
        <rFont val="Arial"/>
        <family val="2"/>
      </rPr>
      <t>par prestation, matériel, logicie</t>
    </r>
    <r>
      <rPr>
        <b/>
        <u/>
        <sz val="11"/>
        <rFont val="Arial"/>
        <family val="2"/>
      </rPr>
      <t>l</t>
    </r>
    <r>
      <rPr>
        <b/>
        <sz val="11"/>
        <rFont val="Arial"/>
        <family val="2"/>
      </rPr>
      <t xml:space="preserve"> (€HT)</t>
    </r>
  </si>
  <si>
    <t>TOTAL DQE</t>
  </si>
  <si>
    <t>Architecture logicielle WIFI (licence unitaire suppl. au besoin)</t>
  </si>
  <si>
    <r>
      <rPr>
        <b/>
        <u/>
        <sz val="12"/>
        <color rgb="FFFF0000"/>
        <rFont val="Arial"/>
        <family val="2"/>
      </rPr>
      <t>NOTE PRELIMINAIRE A LIRE</t>
    </r>
    <r>
      <rPr>
        <b/>
        <sz val="12"/>
        <color rgb="FFFF0000"/>
        <rFont val="Arial"/>
        <family val="2"/>
      </rPr>
      <t xml:space="preserve"> : Les candidats doivent remplir uniquement les cellules en jaune ci-dessous (prix forfaitaires)</t>
    </r>
  </si>
  <si>
    <r>
      <t xml:space="preserve">Désignation des matériels/logiciel
</t>
    </r>
    <r>
      <rPr>
        <i/>
        <u/>
        <sz val="11"/>
        <rFont val="Arial"/>
        <family val="2"/>
      </rPr>
      <t>Voir Annexe 1 du CCTP pour la liste des matériels et logiciels concernés</t>
    </r>
  </si>
  <si>
    <t xml:space="preserve">Date et signature du titulaire : </t>
  </si>
  <si>
    <t>CCAP valant acte d'engagement - annexe 1 : Décomposition du Prix Global et Forfaire (DPGF 2025-2028)</t>
  </si>
  <si>
    <t>CCAP valant acte d'engagement - annexe 2 : BORDEREAU DES PRIX UNITAIRES (BPU 2025-2028)</t>
  </si>
  <si>
    <t>2.2 Evolution de la solution - Achat Unitaire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</si>
  <si>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</si>
  <si>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</si>
  <si>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</si>
  <si>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</si>
  <si>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</si>
  <si>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</si>
  <si>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</si>
  <si>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</si>
  <si>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</si>
  <si>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Adossement parc selon cctp_a1_wifi_detail_materiel_2025</t>
  </si>
  <si>
    <t>Prix pour 36 mois x Qté matériels, logiciels
(€HT)</t>
  </si>
  <si>
    <t>Prix ANNUEL x Qté matériels, logiciels
(€HT)</t>
  </si>
  <si>
    <t>PRIX TOTAL</t>
  </si>
  <si>
    <r>
      <t>Prix Forfaitaire ANNUEL</t>
    </r>
    <r>
      <rPr>
        <b/>
        <u/>
        <sz val="11"/>
        <rFont val="Arial"/>
        <family val="2"/>
      </rPr>
      <t xml:space="preserve"> </t>
    </r>
    <r>
      <rPr>
        <b/>
        <u/>
        <sz val="12"/>
        <rFont val="Arial"/>
        <family val="2"/>
      </rPr>
      <t>par matériel, logicie</t>
    </r>
    <r>
      <rPr>
        <b/>
        <u/>
        <sz val="11"/>
        <rFont val="Arial"/>
        <family val="2"/>
      </rPr>
      <t>l</t>
    </r>
    <r>
      <rPr>
        <b/>
        <sz val="11"/>
        <rFont val="Arial"/>
        <family val="2"/>
      </rPr>
      <t xml:space="preserve"> (€HT)</t>
    </r>
  </si>
  <si>
    <t>ExtremeCloud IQ Pilot SaaS Subscription</t>
  </si>
  <si>
    <t>Nom candidat :</t>
  </si>
  <si>
    <t>Prix pour 36 mois x Qté matériels, logiciels
(€TTC)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</si>
</sst>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 * #,##0.00_ \ [$€-1]_ ;_ * \-#,##0.00\ \ [$€-1]_ ;_ * &quot;-&quot;??_ \ [$€-1]_ ;_ @_ "/>
    <numFmt numFmtId="166" formatCode="#,##0\ &quot;€&quot;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B05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sz val="9"/>
      <color theme="1"/>
      <name val="Arial"/>
      <family val="2"/>
    </font>
    <font>
      <b/>
      <sz val="14"/>
      <color theme="1"/>
      <name val="Arial"/>
      <family val="2"/>
    </font>
    <font>
      <i/>
      <u/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/>
      <top style="medium">
        <color theme="1" tint="0.34998626667073579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medium">
        <color theme="1" tint="0.34998626667073579"/>
      </right>
      <top/>
      <bottom style="thin">
        <color theme="0" tint="-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1" tint="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0" tint="-0.34998626667073579"/>
      </left>
      <right style="thin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/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medium">
        <color theme="1" tint="0.34998626667073579"/>
      </right>
      <top/>
      <bottom style="thin">
        <color theme="1" tint="0.34998626667073579"/>
      </bottom>
      <diagonal/>
    </border>
  </borders>
  <cellStyleXfs count="2">
    <xf numFmtId="0" fontId="0" fillId="0" borderId="0"/>
    <xf numFmtId="0" fontId="5" fillId="0" borderId="0"/>
  </cellStyleXfs>
  <cellXfs count="173">
    <xf numFmtId="0" fontId="0" fillId="0" borderId="0" xfId="0"/>
    <xf numFmtId="165" fontId="1" fillId="0" borderId="0" xfId="0" applyNumberFormat="1" applyFont="1" applyAlignment="1">
      <alignment vertical="center"/>
    </xf>
    <xf numFmtId="49" fontId="3" fillId="3" borderId="27" xfId="0" applyNumberFormat="1" applyFont="1" applyFill="1" applyBorder="1" applyAlignment="1">
      <alignment vertical="center" wrapText="1"/>
    </xf>
    <xf numFmtId="166" fontId="4" fillId="3" borderId="14" xfId="0" applyNumberFormat="1" applyFont="1" applyFill="1" applyBorder="1" applyAlignment="1">
      <alignment horizontal="center" vertical="center"/>
    </xf>
    <xf numFmtId="166" fontId="4" fillId="3" borderId="28" xfId="0" applyNumberFormat="1" applyFont="1" applyFill="1" applyBorder="1" applyAlignment="1">
      <alignment vertical="center"/>
    </xf>
    <xf numFmtId="0" fontId="4" fillId="0" borderId="16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left" vertical="center" wrapText="1"/>
    </xf>
    <xf numFmtId="49" fontId="3" fillId="10" borderId="27" xfId="0" applyNumberFormat="1" applyFont="1" applyFill="1" applyBorder="1" applyAlignment="1">
      <alignment vertical="center" wrapText="1"/>
    </xf>
    <xf numFmtId="49" fontId="4" fillId="10" borderId="14" xfId="0" applyNumberFormat="1" applyFont="1" applyFill="1" applyBorder="1" applyAlignment="1">
      <alignment horizontal="left" vertical="center"/>
    </xf>
    <xf numFmtId="166" fontId="4" fillId="10" borderId="14" xfId="0" applyNumberFormat="1" applyFont="1" applyFill="1" applyBorder="1" applyAlignment="1">
      <alignment horizontal="center" vertical="center"/>
    </xf>
    <xf numFmtId="166" fontId="4" fillId="10" borderId="28" xfId="0" applyNumberFormat="1" applyFont="1" applyFill="1" applyBorder="1" applyAlignment="1">
      <alignment vertical="center"/>
    </xf>
    <xf numFmtId="49" fontId="3" fillId="10" borderId="27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49" fontId="9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 wrapText="1"/>
    </xf>
    <xf numFmtId="49" fontId="16" fillId="4" borderId="10" xfId="0" applyNumberFormat="1" applyFont="1" applyFill="1" applyBorder="1" applyAlignment="1">
      <alignment horizontal="center" vertical="center" wrapText="1"/>
    </xf>
    <xf numFmtId="164" fontId="14" fillId="4" borderId="10" xfId="0" applyNumberFormat="1" applyFont="1" applyFill="1" applyBorder="1" applyAlignment="1">
      <alignment horizontal="center" vertical="center" wrapText="1"/>
    </xf>
    <xf numFmtId="49" fontId="3" fillId="6" borderId="19" xfId="0" applyNumberFormat="1" applyFont="1" applyFill="1" applyBorder="1" applyAlignment="1">
      <alignment horizontal="center" vertical="center" wrapText="1"/>
    </xf>
    <xf numFmtId="49" fontId="3" fillId="6" borderId="20" xfId="0" applyNumberFormat="1" applyFont="1" applyFill="1" applyBorder="1" applyAlignment="1">
      <alignment horizontal="center" vertical="center" wrapText="1"/>
    </xf>
    <xf numFmtId="164" fontId="3" fillId="6" borderId="20" xfId="0" applyNumberFormat="1" applyFont="1" applyFill="1" applyBorder="1" applyAlignment="1">
      <alignment horizontal="center" vertical="center" wrapText="1"/>
    </xf>
    <xf numFmtId="164" fontId="3" fillId="6" borderId="21" xfId="0" applyNumberFormat="1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/>
    </xf>
    <xf numFmtId="164" fontId="9" fillId="5" borderId="16" xfId="0" applyNumberFormat="1" applyFont="1" applyFill="1" applyBorder="1" applyAlignment="1">
      <alignment horizontal="center" vertical="center"/>
    </xf>
    <xf numFmtId="164" fontId="9" fillId="5" borderId="17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left" vertical="center"/>
    </xf>
    <xf numFmtId="0" fontId="14" fillId="5" borderId="16" xfId="0" applyFont="1" applyFill="1" applyBorder="1" applyAlignment="1">
      <alignment horizontal="center" vertical="center"/>
    </xf>
    <xf numFmtId="164" fontId="14" fillId="5" borderId="17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164" fontId="9" fillId="6" borderId="16" xfId="0" applyNumberFormat="1" applyFont="1" applyFill="1" applyBorder="1" applyAlignment="1">
      <alignment horizontal="center" vertical="center"/>
    </xf>
    <xf numFmtId="164" fontId="9" fillId="6" borderId="17" xfId="0" applyNumberFormat="1" applyFont="1" applyFill="1" applyBorder="1" applyAlignment="1">
      <alignment horizontal="center" vertical="center"/>
    </xf>
    <xf numFmtId="164" fontId="9" fillId="7" borderId="18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16" xfId="0" applyNumberFormat="1" applyFont="1" applyFill="1" applyBorder="1" applyAlignment="1">
      <alignment horizontal="center" vertical="center" wrapText="1"/>
    </xf>
    <xf numFmtId="164" fontId="9" fillId="4" borderId="17" xfId="0" applyNumberFormat="1" applyFont="1" applyFill="1" applyBorder="1" applyAlignment="1">
      <alignment horizontal="center" vertical="center" wrapText="1"/>
    </xf>
    <xf numFmtId="0" fontId="14" fillId="10" borderId="16" xfId="0" applyFont="1" applyFill="1" applyBorder="1" applyAlignment="1">
      <alignment horizontal="center" vertical="center"/>
    </xf>
    <xf numFmtId="164" fontId="14" fillId="10" borderId="16" xfId="0" applyNumberFormat="1" applyFont="1" applyFill="1" applyBorder="1" applyAlignment="1">
      <alignment horizontal="center" vertical="center"/>
    </xf>
    <xf numFmtId="164" fontId="14" fillId="10" borderId="17" xfId="0" applyNumberFormat="1" applyFont="1" applyFill="1" applyBorder="1" applyAlignment="1">
      <alignment horizontal="center" vertical="center"/>
    </xf>
    <xf numFmtId="164" fontId="9" fillId="6" borderId="23" xfId="0" applyNumberFormat="1" applyFont="1" applyFill="1" applyBorder="1" applyAlignment="1">
      <alignment horizontal="center" vertical="center"/>
    </xf>
    <xf numFmtId="164" fontId="9" fillId="6" borderId="24" xfId="0" applyNumberFormat="1" applyFont="1" applyFill="1" applyBorder="1" applyAlignment="1">
      <alignment horizontal="center" vertical="center"/>
    </xf>
    <xf numFmtId="164" fontId="9" fillId="5" borderId="23" xfId="0" applyNumberFormat="1" applyFont="1" applyFill="1" applyBorder="1" applyAlignment="1">
      <alignment horizontal="center" vertical="center"/>
    </xf>
    <xf numFmtId="164" fontId="9" fillId="5" borderId="24" xfId="0" applyNumberFormat="1" applyFont="1" applyFill="1" applyBorder="1" applyAlignment="1">
      <alignment horizontal="center" vertical="center"/>
    </xf>
    <xf numFmtId="164" fontId="14" fillId="6" borderId="10" xfId="0" applyNumberFormat="1" applyFont="1" applyFill="1" applyBorder="1" applyAlignment="1">
      <alignment horizontal="center" vertical="center"/>
    </xf>
    <xf numFmtId="164" fontId="14" fillId="6" borderId="12" xfId="0" applyNumberFormat="1" applyFont="1" applyFill="1" applyBorder="1" applyAlignment="1">
      <alignment horizontal="center" vertical="center"/>
    </xf>
    <xf numFmtId="49" fontId="12" fillId="10" borderId="19" xfId="0" applyNumberFormat="1" applyFont="1" applyFill="1" applyBorder="1" applyAlignment="1">
      <alignment vertical="center"/>
    </xf>
    <xf numFmtId="49" fontId="12" fillId="10" borderId="33" xfId="0" applyNumberFormat="1" applyFont="1" applyFill="1" applyBorder="1" applyAlignment="1">
      <alignment vertical="center"/>
    </xf>
    <xf numFmtId="49" fontId="12" fillId="10" borderId="32" xfId="0" applyNumberFormat="1" applyFont="1" applyFill="1" applyBorder="1" applyAlignment="1">
      <alignment vertical="center"/>
    </xf>
    <xf numFmtId="49" fontId="4" fillId="10" borderId="13" xfId="0" applyNumberFormat="1" applyFont="1" applyFill="1" applyBorder="1" applyAlignment="1">
      <alignment horizontal="left" vertical="center"/>
    </xf>
    <xf numFmtId="166" fontId="4" fillId="10" borderId="13" xfId="0" applyNumberFormat="1" applyFont="1" applyFill="1" applyBorder="1" applyAlignment="1">
      <alignment horizontal="center" vertical="center"/>
    </xf>
    <xf numFmtId="166" fontId="4" fillId="10" borderId="38" xfId="0" applyNumberFormat="1" applyFont="1" applyFill="1" applyBorder="1" applyAlignment="1">
      <alignment vertical="center"/>
    </xf>
    <xf numFmtId="0" fontId="13" fillId="10" borderId="37" xfId="0" applyFont="1" applyFill="1" applyBorder="1" applyAlignment="1">
      <alignment horizontal="center" vertical="center"/>
    </xf>
    <xf numFmtId="164" fontId="13" fillId="10" borderId="34" xfId="0" applyNumberFormat="1" applyFont="1" applyFill="1" applyBorder="1" applyAlignment="1">
      <alignment horizontal="center" vertical="center"/>
    </xf>
    <xf numFmtId="164" fontId="13" fillId="10" borderId="35" xfId="0" applyNumberFormat="1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left" vertical="center"/>
    </xf>
    <xf numFmtId="166" fontId="4" fillId="10" borderId="38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/>
    </xf>
    <xf numFmtId="164" fontId="9" fillId="6" borderId="40" xfId="0" applyNumberFormat="1" applyFont="1" applyFill="1" applyBorder="1" applyAlignment="1">
      <alignment horizontal="center" vertical="center"/>
    </xf>
    <xf numFmtId="164" fontId="9" fillId="6" borderId="41" xfId="0" applyNumberFormat="1" applyFont="1" applyFill="1" applyBorder="1" applyAlignment="1">
      <alignment horizontal="center" vertical="center"/>
    </xf>
    <xf numFmtId="164" fontId="14" fillId="4" borderId="12" xfId="0" applyNumberFormat="1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/>
    </xf>
    <xf numFmtId="49" fontId="4" fillId="0" borderId="39" xfId="0" applyNumberFormat="1" applyFont="1" applyBorder="1" applyAlignment="1">
      <alignment horizontal="left" vertical="center" wrapText="1"/>
    </xf>
    <xf numFmtId="0" fontId="4" fillId="0" borderId="40" xfId="0" applyFont="1" applyFill="1" applyBorder="1" applyAlignment="1">
      <alignment horizontal="center" vertical="center"/>
    </xf>
    <xf numFmtId="164" fontId="9" fillId="4" borderId="40" xfId="0" applyNumberFormat="1" applyFont="1" applyFill="1" applyBorder="1" applyAlignment="1">
      <alignment horizontal="center" vertical="center" wrapText="1"/>
    </xf>
    <xf numFmtId="164" fontId="9" fillId="4" borderId="41" xfId="0" applyNumberFormat="1" applyFont="1" applyFill="1" applyBorder="1" applyAlignment="1">
      <alignment horizontal="center" vertical="center" wrapText="1"/>
    </xf>
    <xf numFmtId="49" fontId="20" fillId="3" borderId="7" xfId="0" applyNumberFormat="1" applyFont="1" applyFill="1" applyBorder="1" applyAlignment="1">
      <alignment vertical="center"/>
    </xf>
    <xf numFmtId="164" fontId="13" fillId="3" borderId="8" xfId="0" applyNumberFormat="1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horizontal="left" vertical="center"/>
    </xf>
    <xf numFmtId="0" fontId="14" fillId="9" borderId="16" xfId="0" applyFont="1" applyFill="1" applyBorder="1" applyAlignment="1">
      <alignment horizontal="center" vertical="center"/>
    </xf>
    <xf numFmtId="164" fontId="14" fillId="9" borderId="17" xfId="0" applyNumberFormat="1" applyFont="1" applyFill="1" applyBorder="1" applyAlignment="1">
      <alignment horizontal="center" vertical="center"/>
    </xf>
    <xf numFmtId="164" fontId="9" fillId="5" borderId="17" xfId="0" applyNumberFormat="1" applyFont="1" applyFill="1" applyBorder="1" applyAlignment="1">
      <alignment horizontal="center" vertical="center" wrapText="1"/>
    </xf>
    <xf numFmtId="164" fontId="9" fillId="5" borderId="30" xfId="0" applyNumberFormat="1" applyFont="1" applyFill="1" applyBorder="1" applyAlignment="1">
      <alignment horizontal="center" vertical="center" wrapText="1"/>
    </xf>
    <xf numFmtId="164" fontId="13" fillId="3" borderId="9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19" fillId="2" borderId="22" xfId="0" applyFont="1" applyFill="1" applyBorder="1" applyAlignment="1">
      <alignment vertical="center"/>
    </xf>
    <xf numFmtId="0" fontId="19" fillId="2" borderId="42" xfId="0" applyFont="1" applyFill="1" applyBorder="1" applyAlignment="1">
      <alignment vertical="center"/>
    </xf>
    <xf numFmtId="49" fontId="16" fillId="4" borderId="12" xfId="0" applyNumberFormat="1" applyFont="1" applyFill="1" applyBorder="1" applyAlignment="1">
      <alignment horizontal="center" vertical="center" wrapText="1"/>
    </xf>
    <xf numFmtId="0" fontId="13" fillId="10" borderId="35" xfId="0" applyFont="1" applyFill="1" applyBorder="1" applyAlignment="1">
      <alignment horizontal="center" vertical="center"/>
    </xf>
    <xf numFmtId="49" fontId="4" fillId="10" borderId="38" xfId="0" applyNumberFormat="1" applyFont="1" applyFill="1" applyBorder="1" applyAlignment="1">
      <alignment horizontal="left" vertical="center"/>
    </xf>
    <xf numFmtId="49" fontId="9" fillId="0" borderId="17" xfId="0" applyNumberFormat="1" applyFont="1" applyFill="1" applyBorder="1" applyAlignment="1">
      <alignment horizontal="center" vertical="center" wrapText="1"/>
    </xf>
    <xf numFmtId="49" fontId="4" fillId="10" borderId="28" xfId="0" applyNumberFormat="1" applyFont="1" applyFill="1" applyBorder="1" applyAlignment="1">
      <alignment horizontal="left" vertical="center"/>
    </xf>
    <xf numFmtId="49" fontId="9" fillId="0" borderId="41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left" vertical="top" wrapText="1"/>
    </xf>
    <xf numFmtId="164" fontId="14" fillId="0" borderId="8" xfId="0" applyNumberFormat="1" applyFont="1" applyBorder="1" applyAlignment="1">
      <alignment horizontal="left" vertical="top" wrapText="1"/>
    </xf>
    <xf numFmtId="164" fontId="14" fillId="0" borderId="9" xfId="0" applyNumberFormat="1" applyFont="1" applyBorder="1" applyAlignment="1">
      <alignment horizontal="left" vertical="top" wrapText="1"/>
    </xf>
    <xf numFmtId="164" fontId="14" fillId="0" borderId="36" xfId="0" applyNumberFormat="1" applyFont="1" applyBorder="1" applyAlignment="1">
      <alignment horizontal="left" vertical="top" wrapText="1"/>
    </xf>
    <xf numFmtId="164" fontId="14" fillId="0" borderId="0" xfId="0" applyNumberFormat="1" applyFont="1" applyBorder="1" applyAlignment="1">
      <alignment horizontal="left" vertical="top" wrapText="1"/>
    </xf>
    <xf numFmtId="164" fontId="14" fillId="0" borderId="31" xfId="0" applyNumberFormat="1" applyFont="1" applyBorder="1" applyAlignment="1">
      <alignment horizontal="left" vertical="top" wrapText="1"/>
    </xf>
    <xf numFmtId="164" fontId="14" fillId="0" borderId="4" xfId="0" applyNumberFormat="1" applyFont="1" applyBorder="1" applyAlignment="1">
      <alignment horizontal="left" vertical="top" wrapText="1"/>
    </xf>
    <xf numFmtId="164" fontId="14" fillId="0" borderId="5" xfId="0" applyNumberFormat="1" applyFont="1" applyBorder="1" applyAlignment="1">
      <alignment horizontal="left" vertical="top" wrapText="1"/>
    </xf>
    <xf numFmtId="164" fontId="14" fillId="0" borderId="6" xfId="0" applyNumberFormat="1" applyFont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12" fillId="7" borderId="1" xfId="1" applyFont="1" applyFill="1" applyBorder="1" applyAlignment="1" applyProtection="1">
      <alignment horizontal="center" vertical="center"/>
      <protection locked="0"/>
    </xf>
    <xf numFmtId="0" fontId="12" fillId="7" borderId="3" xfId="1" applyFont="1" applyFill="1" applyBorder="1" applyAlignment="1" applyProtection="1">
      <alignment horizontal="center" vertical="center"/>
      <protection locked="0"/>
    </xf>
    <xf numFmtId="49" fontId="10" fillId="7" borderId="0" xfId="0" applyNumberFormat="1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9" fontId="8" fillId="6" borderId="7" xfId="0" applyNumberFormat="1" applyFont="1" applyFill="1" applyBorder="1" applyAlignment="1">
      <alignment horizontal="center" vertical="center" wrapText="1"/>
    </xf>
    <xf numFmtId="49" fontId="8" fillId="6" borderId="8" xfId="0" applyNumberFormat="1" applyFont="1" applyFill="1" applyBorder="1" applyAlignment="1">
      <alignment horizontal="center" vertical="center" wrapText="1"/>
    </xf>
    <xf numFmtId="49" fontId="8" fillId="6" borderId="9" xfId="0" applyNumberFormat="1" applyFont="1" applyFill="1" applyBorder="1" applyAlignment="1">
      <alignment horizontal="center" vertical="center" wrapText="1"/>
    </xf>
    <xf numFmtId="49" fontId="8" fillId="6" borderId="36" xfId="0" applyNumberFormat="1" applyFont="1" applyFill="1" applyBorder="1" applyAlignment="1">
      <alignment horizontal="center" vertical="center" wrapText="1"/>
    </xf>
    <xf numFmtId="49" fontId="8" fillId="6" borderId="0" xfId="0" applyNumberFormat="1" applyFont="1" applyFill="1" applyBorder="1" applyAlignment="1">
      <alignment horizontal="center" vertical="center" wrapText="1"/>
    </xf>
    <xf numFmtId="49" fontId="8" fillId="6" borderId="31" xfId="0" applyNumberFormat="1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2" fillId="7" borderId="7" xfId="1" applyFont="1" applyFill="1" applyBorder="1" applyAlignment="1" applyProtection="1">
      <alignment horizontal="center" vertical="center"/>
      <protection locked="0"/>
    </xf>
    <xf numFmtId="0" fontId="12" fillId="7" borderId="8" xfId="1" applyFont="1" applyFill="1" applyBorder="1" applyAlignment="1" applyProtection="1">
      <alignment horizontal="center" vertical="center"/>
      <protection locked="0"/>
    </xf>
    <xf numFmtId="0" fontId="12" fillId="7" borderId="9" xfId="1" applyFont="1" applyFill="1" applyBorder="1" applyAlignment="1" applyProtection="1">
      <alignment horizontal="center" vertical="center"/>
      <protection locked="0"/>
    </xf>
    <xf numFmtId="49" fontId="7" fillId="12" borderId="7" xfId="0" applyNumberFormat="1" applyFont="1" applyFill="1" applyBorder="1" applyAlignment="1">
      <alignment horizontal="center" vertical="center" wrapText="1"/>
    </xf>
    <xf numFmtId="49" fontId="7" fillId="12" borderId="8" xfId="0" applyNumberFormat="1" applyFont="1" applyFill="1" applyBorder="1" applyAlignment="1">
      <alignment horizontal="center" vertical="center" wrapText="1"/>
    </xf>
    <xf numFmtId="49" fontId="7" fillId="12" borderId="9" xfId="0" applyNumberFormat="1" applyFont="1" applyFill="1" applyBorder="1" applyAlignment="1">
      <alignment horizontal="center" vertical="center" wrapText="1"/>
    </xf>
    <xf numFmtId="49" fontId="7" fillId="12" borderId="36" xfId="0" applyNumberFormat="1" applyFont="1" applyFill="1" applyBorder="1" applyAlignment="1">
      <alignment horizontal="center" vertical="center" wrapText="1"/>
    </xf>
    <xf numFmtId="49" fontId="7" fillId="12" borderId="0" xfId="0" applyNumberFormat="1" applyFont="1" applyFill="1" applyBorder="1" applyAlignment="1">
      <alignment horizontal="center" vertical="center" wrapText="1"/>
    </xf>
    <xf numFmtId="49" fontId="7" fillId="12" borderId="31" xfId="0" applyNumberFormat="1" applyFont="1" applyFill="1" applyBorder="1" applyAlignment="1">
      <alignment horizontal="center" vertical="center" wrapText="1"/>
    </xf>
    <xf numFmtId="49" fontId="7" fillId="12" borderId="4" xfId="0" applyNumberFormat="1" applyFont="1" applyFill="1" applyBorder="1" applyAlignment="1">
      <alignment horizontal="center" vertical="center" wrapText="1"/>
    </xf>
    <xf numFmtId="49" fontId="7" fillId="12" borderId="5" xfId="0" applyNumberFormat="1" applyFont="1" applyFill="1" applyBorder="1" applyAlignment="1">
      <alignment horizontal="center" vertical="center" wrapText="1"/>
    </xf>
    <xf numFmtId="49" fontId="7" fillId="12" borderId="6" xfId="0" applyNumberFormat="1" applyFont="1" applyFill="1" applyBorder="1" applyAlignment="1">
      <alignment horizontal="center" vertical="center" wrapText="1"/>
    </xf>
    <xf numFmtId="164" fontId="16" fillId="4" borderId="11" xfId="0" applyNumberFormat="1" applyFont="1" applyFill="1" applyBorder="1" applyAlignment="1">
      <alignment horizontal="center" vertical="center" wrapText="1"/>
    </xf>
    <xf numFmtId="164" fontId="13" fillId="10" borderId="33" xfId="0" applyNumberFormat="1" applyFont="1" applyFill="1" applyBorder="1" applyAlignment="1">
      <alignment horizontal="center" vertical="center"/>
    </xf>
    <xf numFmtId="49" fontId="4" fillId="10" borderId="27" xfId="0" applyNumberFormat="1" applyFont="1" applyFill="1" applyBorder="1" applyAlignment="1">
      <alignment horizontal="left" vertical="center"/>
    </xf>
    <xf numFmtId="164" fontId="14" fillId="5" borderId="18" xfId="0" applyNumberFormat="1" applyFont="1" applyFill="1" applyBorder="1" applyAlignment="1">
      <alignment horizontal="center" vertical="center"/>
    </xf>
    <xf numFmtId="49" fontId="4" fillId="10" borderId="44" xfId="0" applyNumberFormat="1" applyFont="1" applyFill="1" applyBorder="1" applyAlignment="1">
      <alignment horizontal="left" vertical="center"/>
    </xf>
    <xf numFmtId="164" fontId="9" fillId="7" borderId="4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6" xfId="0" applyNumberFormat="1" applyFont="1" applyFill="1" applyBorder="1" applyAlignment="1">
      <alignment horizontal="left" vertical="center"/>
    </xf>
    <xf numFmtId="0" fontId="14" fillId="9" borderId="4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49" fontId="4" fillId="3" borderId="43" xfId="0" applyNumberFormat="1" applyFont="1" applyFill="1" applyBorder="1" applyAlignment="1">
      <alignment horizontal="left" vertical="center"/>
    </xf>
    <xf numFmtId="0" fontId="4" fillId="0" borderId="47" xfId="0" applyFont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164" fontId="16" fillId="8" borderId="25" xfId="0" applyNumberFormat="1" applyFont="1" applyFill="1" applyBorder="1" applyAlignment="1">
      <alignment horizontal="center" vertical="center" wrapText="1"/>
    </xf>
    <xf numFmtId="49" fontId="4" fillId="3" borderId="49" xfId="0" applyNumberFormat="1" applyFont="1" applyFill="1" applyBorder="1" applyAlignment="1">
      <alignment horizontal="left" vertical="center"/>
    </xf>
    <xf numFmtId="164" fontId="14" fillId="9" borderId="15" xfId="0" applyNumberFormat="1" applyFont="1" applyFill="1" applyBorder="1" applyAlignment="1">
      <alignment horizontal="center" vertical="center"/>
    </xf>
    <xf numFmtId="164" fontId="9" fillId="7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0" xfId="0" applyNumberFormat="1" applyFont="1" applyFill="1" applyBorder="1" applyAlignment="1">
      <alignment horizontal="left" vertical="center"/>
    </xf>
    <xf numFmtId="164" fontId="9" fillId="7" borderId="3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5" xfId="0" applyNumberFormat="1" applyFont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49" fontId="10" fillId="7" borderId="51" xfId="0" applyNumberFormat="1" applyFont="1" applyFill="1" applyBorder="1" applyAlignment="1">
      <alignment horizontal="center" vertical="center"/>
    </xf>
    <xf numFmtId="49" fontId="10" fillId="7" borderId="0" xfId="0" applyNumberFormat="1" applyFont="1" applyFill="1" applyBorder="1" applyAlignment="1">
      <alignment horizontal="center" vertical="center"/>
    </xf>
    <xf numFmtId="164" fontId="14" fillId="5" borderId="46" xfId="0" applyNumberFormat="1" applyFont="1" applyFill="1" applyBorder="1" applyAlignment="1">
      <alignment horizontal="center" vertical="center" wrapText="1"/>
    </xf>
    <xf numFmtId="166" fontId="4" fillId="3" borderId="26" xfId="0" applyNumberFormat="1" applyFont="1" applyFill="1" applyBorder="1" applyAlignment="1">
      <alignment horizontal="center" vertical="center"/>
    </xf>
    <xf numFmtId="164" fontId="9" fillId="5" borderId="47" xfId="0" applyNumberFormat="1" applyFont="1" applyFill="1" applyBorder="1" applyAlignment="1">
      <alignment horizontal="center" vertical="center" wrapText="1"/>
    </xf>
    <xf numFmtId="164" fontId="9" fillId="5" borderId="48" xfId="0" applyNumberFormat="1" applyFont="1" applyFill="1" applyBorder="1" applyAlignment="1">
      <alignment horizontal="center" vertical="center" wrapText="1"/>
    </xf>
    <xf numFmtId="166" fontId="4" fillId="3" borderId="49" xfId="0" applyNumberFormat="1" applyFont="1" applyFill="1" applyBorder="1" applyAlignment="1">
      <alignment vertical="center"/>
    </xf>
    <xf numFmtId="164" fontId="14" fillId="9" borderId="16" xfId="0" applyNumberFormat="1" applyFont="1" applyFill="1" applyBorder="1" applyAlignment="1">
      <alignment horizontal="center" vertical="center"/>
    </xf>
    <xf numFmtId="164" fontId="14" fillId="8" borderId="10" xfId="0" applyNumberFormat="1" applyFont="1" applyFill="1" applyBorder="1" applyAlignment="1">
      <alignment horizontal="center" vertical="center" wrapText="1"/>
    </xf>
    <xf numFmtId="49" fontId="15" fillId="11" borderId="1" xfId="0" applyNumberFormat="1" applyFont="1" applyFill="1" applyBorder="1" applyAlignment="1">
      <alignment horizontal="center" vertical="center" wrapText="1"/>
    </xf>
    <xf numFmtId="49" fontId="16" fillId="11" borderId="46" xfId="0" applyNumberFormat="1" applyFont="1" applyFill="1" applyBorder="1" applyAlignment="1">
      <alignment horizontal="center" vertical="center" wrapText="1"/>
    </xf>
    <xf numFmtId="164" fontId="9" fillId="8" borderId="16" xfId="0" applyNumberFormat="1" applyFont="1" applyFill="1" applyBorder="1" applyAlignment="1">
      <alignment horizontal="center" vertical="center" wrapText="1"/>
    </xf>
    <xf numFmtId="164" fontId="9" fillId="8" borderId="29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right" vertical="center" wrapText="1"/>
    </xf>
    <xf numFmtId="49" fontId="12" fillId="5" borderId="2" xfId="0" applyNumberFormat="1" applyFont="1" applyFill="1" applyBorder="1" applyAlignment="1">
      <alignment horizontal="right" vertical="center" wrapText="1"/>
    </xf>
    <xf numFmtId="164" fontId="12" fillId="5" borderId="25" xfId="0" applyNumberFormat="1" applyFont="1" applyFill="1" applyBorder="1" applyAlignment="1">
      <alignment horizontal="center" vertical="center" wrapText="1"/>
    </xf>
    <xf numFmtId="164" fontId="12" fillId="5" borderId="46" xfId="0" applyNumberFormat="1" applyFont="1" applyFill="1" applyBorder="1" applyAlignment="1">
      <alignment horizontal="center" vertical="center" wrapText="1"/>
    </xf>
    <xf numFmtId="164" fontId="13" fillId="5" borderId="12" xfId="0" applyNumberFormat="1" applyFont="1" applyFill="1" applyBorder="1" applyAlignment="1">
      <alignment horizontal="center" vertical="center" wrapText="1"/>
    </xf>
    <xf numFmtId="164" fontId="12" fillId="5" borderId="10" xfId="0" applyNumberFormat="1" applyFont="1" applyFill="1" applyBorder="1" applyAlignment="1">
      <alignment horizontal="center" vertical="center" wrapText="1"/>
    </xf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2" fillId="11" borderId="54" xfId="0" applyFont="1" applyFill="1" applyBorder="1" applyAlignment="1">
      <alignment horizontal="center" vertical="center" wrapText="1"/>
    </xf>
    <xf numFmtId="49" fontId="20" fillId="3" borderId="8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horizontal="right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extremenetworks.com/product/ap460c/" TargetMode="External"/><Relationship Id="rId1" Type="http://schemas.openxmlformats.org/officeDocument/2006/relationships/hyperlink" Target="https://www.extremenetworks.com/product/ap460c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showGridLines="0" tabSelected="1" zoomScale="90" zoomScaleNormal="90" zoomScalePageLayoutView="80" workbookViewId="0">
      <pane xSplit="1" ySplit="9" topLeftCell="B10" activePane="bottomRight" state="frozen"/>
      <selection pane="topRight" activeCell="D1" sqref="D1"/>
      <selection pane="bottomLeft" activeCell="A10" sqref="A10"/>
      <selection pane="bottomRight" activeCell="D19" sqref="D19"/>
    </sheetView>
  </sheetViews>
  <sheetFormatPr baseColWidth="10" defaultColWidth="10.85546875" defaultRowHeight="14.25" x14ac:dyDescent="0.25"/>
  <cols>
    <col min="1" max="1" width="55.140625" style="13" customWidth="1"/>
    <col min="2" max="2" width="15.42578125" style="13" customWidth="1"/>
    <col min="3" max="3" width="16.42578125" style="15" customWidth="1"/>
    <col min="4" max="4" width="17.28515625" style="15" customWidth="1"/>
    <col min="5" max="5" width="24" style="15" customWidth="1"/>
    <col min="6" max="6" width="17.42578125" style="12" customWidth="1"/>
    <col min="7" max="7" width="19.140625" style="12" customWidth="1"/>
    <col min="8" max="16384" width="10.85546875" style="12"/>
  </cols>
  <sheetData>
    <row r="1" spans="1:7" ht="15.75" x14ac:dyDescent="0.25">
      <c r="A1" s="149" t="s">
        <v>56</v>
      </c>
      <c r="B1" s="150"/>
      <c r="C1" s="150"/>
      <c r="D1" s="150"/>
      <c r="E1" s="150"/>
      <c r="F1" s="150"/>
      <c r="G1" s="150"/>
    </row>
    <row r="2" spans="1:7" ht="6" customHeight="1" thickBot="1" x14ac:dyDescent="0.3"/>
    <row r="3" spans="1:7" s="1" customFormat="1" ht="23.25" customHeight="1" x14ac:dyDescent="0.25">
      <c r="A3" s="103" t="s">
        <v>22</v>
      </c>
      <c r="B3" s="104"/>
      <c r="C3" s="104"/>
      <c r="D3" s="104"/>
      <c r="E3" s="104"/>
      <c r="F3" s="104"/>
      <c r="G3" s="105"/>
    </row>
    <row r="4" spans="1:7" s="1" customFormat="1" ht="27.95" customHeight="1" x14ac:dyDescent="0.25">
      <c r="A4" s="168" t="s">
        <v>37</v>
      </c>
      <c r="B4" s="169"/>
      <c r="C4" s="169"/>
      <c r="D4" s="169"/>
      <c r="E4" s="169"/>
      <c r="F4" s="169"/>
      <c r="G4" s="170"/>
    </row>
    <row r="5" spans="1:7" s="1" customFormat="1" ht="39" customHeight="1" thickBot="1" x14ac:dyDescent="0.3">
      <c r="A5" s="94" t="s">
        <v>59</v>
      </c>
      <c r="B5" s="95"/>
      <c r="C5" s="95"/>
      <c r="D5" s="95"/>
      <c r="E5" s="95"/>
      <c r="F5" s="95"/>
      <c r="G5" s="96"/>
    </row>
    <row r="6" spans="1:7" ht="8.25" customHeight="1" thickBot="1" x14ac:dyDescent="0.3"/>
    <row r="7" spans="1:7" ht="28.5" customHeight="1" thickBot="1" x14ac:dyDescent="0.3">
      <c r="B7" s="172" t="s">
        <v>77</v>
      </c>
      <c r="C7" s="100"/>
      <c r="D7" s="101"/>
      <c r="E7" s="17"/>
    </row>
    <row r="8" spans="1:7" ht="23.25" customHeight="1" thickBot="1" x14ac:dyDescent="0.3">
      <c r="A8" s="68" t="s">
        <v>10</v>
      </c>
      <c r="B8" s="171"/>
      <c r="C8" s="69"/>
      <c r="D8" s="69"/>
      <c r="E8" s="69"/>
      <c r="F8" s="69"/>
      <c r="G8" s="75"/>
    </row>
    <row r="9" spans="1:7" s="17" customFormat="1" ht="75.75" thickBot="1" x14ac:dyDescent="0.3">
      <c r="A9" s="158" t="s">
        <v>57</v>
      </c>
      <c r="B9" s="159" t="s">
        <v>41</v>
      </c>
      <c r="C9" s="141" t="s">
        <v>75</v>
      </c>
      <c r="D9" s="157" t="s">
        <v>73</v>
      </c>
      <c r="E9" s="157" t="s">
        <v>42</v>
      </c>
      <c r="F9" s="151" t="s">
        <v>72</v>
      </c>
      <c r="G9" s="151" t="s">
        <v>78</v>
      </c>
    </row>
    <row r="10" spans="1:7" s="17" customFormat="1" ht="18" customHeight="1" x14ac:dyDescent="0.25">
      <c r="A10" s="2" t="s">
        <v>8</v>
      </c>
      <c r="B10" s="135"/>
      <c r="C10" s="142"/>
      <c r="D10" s="3"/>
      <c r="E10" s="155"/>
      <c r="F10" s="152"/>
      <c r="G10" s="4"/>
    </row>
    <row r="11" spans="1:7" ht="15" x14ac:dyDescent="0.25">
      <c r="A11" s="70" t="s">
        <v>25</v>
      </c>
      <c r="B11" s="136"/>
      <c r="C11" s="143"/>
      <c r="D11" s="71"/>
      <c r="E11" s="156"/>
      <c r="F11" s="136"/>
      <c r="G11" s="72"/>
    </row>
    <row r="12" spans="1:7" ht="22.5" customHeight="1" x14ac:dyDescent="0.25">
      <c r="A12" s="147" t="s">
        <v>76</v>
      </c>
      <c r="B12" s="137">
        <v>70</v>
      </c>
      <c r="C12" s="144"/>
      <c r="D12" s="160">
        <f>C12*B12</f>
        <v>0</v>
      </c>
      <c r="E12" s="160">
        <f>D12*1.2</f>
        <v>0</v>
      </c>
      <c r="F12" s="153">
        <f>D12*3</f>
        <v>0</v>
      </c>
      <c r="G12" s="73">
        <f>F12*10.2</f>
        <v>0</v>
      </c>
    </row>
    <row r="13" spans="1:7" ht="22.5" customHeight="1" x14ac:dyDescent="0.25">
      <c r="A13" s="147" t="s">
        <v>71</v>
      </c>
      <c r="B13" s="137">
        <v>1</v>
      </c>
      <c r="C13" s="144"/>
      <c r="D13" s="160">
        <f>C13*B13</f>
        <v>0</v>
      </c>
      <c r="E13" s="160">
        <f t="shared" ref="E13" si="0">D13*1.2</f>
        <v>0</v>
      </c>
      <c r="F13" s="153">
        <f>D13*3</f>
        <v>0</v>
      </c>
      <c r="G13" s="73">
        <f>F13*10.2</f>
        <v>0</v>
      </c>
    </row>
    <row r="14" spans="1:7" ht="22.5" customHeight="1" x14ac:dyDescent="0.25">
      <c r="A14" s="2" t="s">
        <v>9</v>
      </c>
      <c r="B14" s="138"/>
      <c r="C14" s="145"/>
      <c r="D14" s="3"/>
      <c r="E14" s="155"/>
      <c r="F14" s="152"/>
      <c r="G14" s="4"/>
    </row>
    <row r="15" spans="1:7" ht="15" x14ac:dyDescent="0.25">
      <c r="A15" s="70" t="s">
        <v>26</v>
      </c>
      <c r="B15" s="136"/>
      <c r="C15" s="143"/>
      <c r="D15" s="71"/>
      <c r="E15" s="156"/>
      <c r="F15" s="136"/>
      <c r="G15" s="72"/>
    </row>
    <row r="16" spans="1:7" ht="22.5" customHeight="1" x14ac:dyDescent="0.25">
      <c r="A16" s="147" t="s">
        <v>27</v>
      </c>
      <c r="B16" s="139">
        <v>1</v>
      </c>
      <c r="C16" s="144"/>
      <c r="D16" s="160">
        <f>C16*B16</f>
        <v>0</v>
      </c>
      <c r="E16" s="160">
        <f>D16*1.2</f>
        <v>0</v>
      </c>
      <c r="F16" s="153">
        <f>D16*3</f>
        <v>0</v>
      </c>
      <c r="G16" s="73">
        <f>F16*10.2</f>
        <v>0</v>
      </c>
    </row>
    <row r="17" spans="1:8" ht="15" x14ac:dyDescent="0.25">
      <c r="A17" s="70" t="s">
        <v>36</v>
      </c>
      <c r="B17" s="136"/>
      <c r="C17" s="143"/>
      <c r="D17" s="71"/>
      <c r="E17" s="156"/>
      <c r="F17" s="136"/>
      <c r="G17" s="72"/>
      <c r="H17" s="12" t="s">
        <v>14</v>
      </c>
    </row>
    <row r="18" spans="1:8" ht="22.5" customHeight="1" thickBot="1" x14ac:dyDescent="0.3">
      <c r="A18" s="148" t="s">
        <v>35</v>
      </c>
      <c r="B18" s="140">
        <v>1</v>
      </c>
      <c r="C18" s="146"/>
      <c r="D18" s="161">
        <f>C18*B18</f>
        <v>0</v>
      </c>
      <c r="E18" s="161">
        <f>D18*1.2</f>
        <v>0</v>
      </c>
      <c r="F18" s="154">
        <f>D18*3</f>
        <v>0</v>
      </c>
      <c r="G18" s="74">
        <f>F18*10.2</f>
        <v>0</v>
      </c>
    </row>
    <row r="19" spans="1:8" ht="18" customHeight="1" thickBot="1" x14ac:dyDescent="0.3">
      <c r="A19" s="162" t="s">
        <v>74</v>
      </c>
      <c r="B19" s="163"/>
      <c r="C19" s="163"/>
      <c r="D19" s="164">
        <f>SUM(D12:D18)</f>
        <v>0</v>
      </c>
      <c r="E19" s="167">
        <f>SUM(E12:E18)</f>
        <v>0</v>
      </c>
      <c r="F19" s="165">
        <f>SUM(F12:F18)</f>
        <v>0</v>
      </c>
      <c r="G19" s="166">
        <f>SUM(G12:G18)</f>
        <v>0</v>
      </c>
    </row>
    <row r="20" spans="1:8" ht="15" thickBot="1" x14ac:dyDescent="0.3"/>
    <row r="21" spans="1:8" x14ac:dyDescent="0.25">
      <c r="C21" s="13"/>
      <c r="E21" s="85" t="s">
        <v>58</v>
      </c>
      <c r="F21" s="86"/>
      <c r="G21" s="87"/>
    </row>
    <row r="22" spans="1:8" x14ac:dyDescent="0.25">
      <c r="A22" s="13" t="s">
        <v>15</v>
      </c>
      <c r="C22" s="13"/>
      <c r="E22" s="88"/>
      <c r="F22" s="89"/>
      <c r="G22" s="90"/>
    </row>
    <row r="23" spans="1:8" x14ac:dyDescent="0.25">
      <c r="C23" s="13"/>
      <c r="E23" s="88"/>
      <c r="F23" s="89"/>
      <c r="G23" s="90"/>
    </row>
    <row r="24" spans="1:8" x14ac:dyDescent="0.25">
      <c r="C24" s="13"/>
      <c r="E24" s="88"/>
      <c r="F24" s="89"/>
      <c r="G24" s="90"/>
    </row>
    <row r="25" spans="1:8" ht="15" thickBot="1" x14ac:dyDescent="0.3">
      <c r="C25" s="13"/>
      <c r="E25" s="91"/>
      <c r="F25" s="92"/>
      <c r="G25" s="93"/>
    </row>
  </sheetData>
  <mergeCells count="7">
    <mergeCell ref="E21:G25"/>
    <mergeCell ref="A19:C19"/>
    <mergeCell ref="A3:G3"/>
    <mergeCell ref="A4:G4"/>
    <mergeCell ref="A1:G1"/>
    <mergeCell ref="A5:G5"/>
    <mergeCell ref="C7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4"/>
  <sheetViews>
    <sheetView showGridLines="0" zoomScale="80" zoomScaleNormal="80" zoomScalePageLayoutView="8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P19" sqref="P19"/>
    </sheetView>
  </sheetViews>
  <sheetFormatPr baseColWidth="10" defaultColWidth="10.85546875" defaultRowHeight="14.25" x14ac:dyDescent="0.25"/>
  <cols>
    <col min="1" max="1" width="5.42578125" style="12" customWidth="1"/>
    <col min="2" max="2" width="50.42578125" style="13" customWidth="1"/>
    <col min="3" max="3" width="13.42578125" style="14" customWidth="1"/>
    <col min="4" max="4" width="13.5703125" style="14" customWidth="1"/>
    <col min="5" max="5" width="16.42578125" style="15" customWidth="1"/>
    <col min="6" max="6" width="13.85546875" style="15" customWidth="1"/>
    <col min="7" max="7" width="15" style="15" customWidth="1"/>
    <col min="8" max="8" width="1.42578125" style="12" customWidth="1"/>
    <col min="9" max="10" width="10.85546875" style="12"/>
    <col min="11" max="11" width="15.28515625" style="12" customWidth="1"/>
    <col min="12" max="12" width="25.7109375" style="12" customWidth="1"/>
    <col min="13" max="16384" width="10.85546875" style="12"/>
  </cols>
  <sheetData>
    <row r="1" spans="1:12" ht="15.6" customHeight="1" x14ac:dyDescent="0.25">
      <c r="A1" s="102" t="s">
        <v>52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6" customHeight="1" thickBot="1" x14ac:dyDescent="0.3"/>
    <row r="3" spans="1:12" s="1" customFormat="1" ht="23.25" customHeight="1" x14ac:dyDescent="0.25">
      <c r="A3" s="103" t="s">
        <v>22</v>
      </c>
      <c r="B3" s="104"/>
      <c r="C3" s="104"/>
      <c r="D3" s="104"/>
      <c r="E3" s="104"/>
      <c r="F3" s="104"/>
      <c r="G3" s="105"/>
      <c r="I3" s="109" t="s">
        <v>44</v>
      </c>
      <c r="J3" s="110"/>
      <c r="K3" s="110"/>
      <c r="L3" s="111"/>
    </row>
    <row r="4" spans="1:12" s="1" customFormat="1" ht="25.5" customHeight="1" thickBot="1" x14ac:dyDescent="0.3">
      <c r="A4" s="97" t="s">
        <v>37</v>
      </c>
      <c r="B4" s="98"/>
      <c r="C4" s="98"/>
      <c r="D4" s="98"/>
      <c r="E4" s="98"/>
      <c r="F4" s="98"/>
      <c r="G4" s="99"/>
      <c r="H4" s="12"/>
      <c r="I4" s="112"/>
      <c r="J4" s="113"/>
      <c r="K4" s="113"/>
      <c r="L4" s="114"/>
    </row>
    <row r="5" spans="1:12" s="1" customFormat="1" ht="27.95" customHeight="1" thickBot="1" x14ac:dyDescent="0.3">
      <c r="A5" s="106" t="s">
        <v>60</v>
      </c>
      <c r="B5" s="107"/>
      <c r="C5" s="107"/>
      <c r="D5" s="107"/>
      <c r="E5" s="107"/>
      <c r="F5" s="107"/>
      <c r="G5" s="108"/>
      <c r="H5" s="12"/>
      <c r="I5" s="120" t="s">
        <v>23</v>
      </c>
      <c r="J5" s="121"/>
      <c r="K5" s="121"/>
      <c r="L5" s="122"/>
    </row>
    <row r="6" spans="1:12" ht="5.0999999999999996" customHeight="1" thickBot="1" x14ac:dyDescent="0.3">
      <c r="B6" s="1"/>
      <c r="C6" s="1"/>
      <c r="D6" s="1"/>
      <c r="E6" s="1"/>
      <c r="F6" s="1"/>
      <c r="G6" s="1"/>
      <c r="I6" s="123"/>
      <c r="J6" s="124"/>
      <c r="K6" s="124"/>
      <c r="L6" s="125"/>
    </row>
    <row r="7" spans="1:12" ht="16.5" thickBot="1" x14ac:dyDescent="0.3">
      <c r="D7" s="16" t="s">
        <v>43</v>
      </c>
      <c r="E7" s="117"/>
      <c r="F7" s="118"/>
      <c r="G7" s="119"/>
      <c r="I7" s="126"/>
      <c r="J7" s="127"/>
      <c r="K7" s="127"/>
      <c r="L7" s="128"/>
    </row>
    <row r="8" spans="1:12" s="17" customFormat="1" ht="78.75" thickBot="1" x14ac:dyDescent="0.3">
      <c r="A8" s="76" t="s">
        <v>51</v>
      </c>
      <c r="B8" s="18" t="s">
        <v>7</v>
      </c>
      <c r="C8" s="19" t="s">
        <v>38</v>
      </c>
      <c r="D8" s="79" t="s">
        <v>0</v>
      </c>
      <c r="E8" s="129" t="s">
        <v>53</v>
      </c>
      <c r="F8" s="20" t="s">
        <v>39</v>
      </c>
      <c r="G8" s="62" t="s">
        <v>40</v>
      </c>
      <c r="I8" s="21" t="s">
        <v>0</v>
      </c>
      <c r="J8" s="22" t="s">
        <v>13</v>
      </c>
      <c r="K8" s="23" t="s">
        <v>11</v>
      </c>
      <c r="L8" s="24" t="s">
        <v>12</v>
      </c>
    </row>
    <row r="9" spans="1:12" s="17" customFormat="1" ht="15.75" x14ac:dyDescent="0.25">
      <c r="A9" s="47" t="s">
        <v>30</v>
      </c>
      <c r="B9" s="53"/>
      <c r="C9" s="53"/>
      <c r="D9" s="80"/>
      <c r="E9" s="130"/>
      <c r="F9" s="54"/>
      <c r="G9" s="55"/>
      <c r="I9" s="48" t="s">
        <v>30</v>
      </c>
      <c r="J9" s="48"/>
      <c r="K9" s="48"/>
      <c r="L9" s="49"/>
    </row>
    <row r="10" spans="1:12" x14ac:dyDescent="0.25">
      <c r="A10" s="11" t="s">
        <v>45</v>
      </c>
      <c r="B10" s="50"/>
      <c r="C10" s="50"/>
      <c r="D10" s="81"/>
      <c r="E10" s="131"/>
      <c r="F10" s="51"/>
      <c r="G10" s="52"/>
      <c r="I10" s="11" t="s">
        <v>45</v>
      </c>
      <c r="J10" s="51"/>
      <c r="K10" s="51"/>
      <c r="L10" s="57"/>
    </row>
    <row r="11" spans="1:12" ht="15" x14ac:dyDescent="0.25">
      <c r="A11" s="63"/>
      <c r="B11" s="28" t="s">
        <v>4</v>
      </c>
      <c r="C11" s="29"/>
      <c r="D11" s="30"/>
      <c r="E11" s="132"/>
      <c r="F11" s="29"/>
      <c r="G11" s="30"/>
      <c r="I11" s="28" t="s">
        <v>4</v>
      </c>
      <c r="J11" s="29"/>
      <c r="K11" s="26"/>
      <c r="L11" s="27"/>
    </row>
    <row r="12" spans="1:12" x14ac:dyDescent="0.25">
      <c r="A12" s="77" t="s">
        <v>47</v>
      </c>
      <c r="B12" s="6" t="s">
        <v>1</v>
      </c>
      <c r="C12" s="5">
        <v>1</v>
      </c>
      <c r="D12" s="82" t="s">
        <v>5</v>
      </c>
      <c r="E12" s="35"/>
      <c r="F12" s="36">
        <f>E12*C12</f>
        <v>0</v>
      </c>
      <c r="G12" s="37">
        <f>F12*1.2</f>
        <v>0</v>
      </c>
      <c r="I12" s="31" t="s">
        <v>5</v>
      </c>
      <c r="J12" s="32">
        <v>2</v>
      </c>
      <c r="K12" s="33">
        <f>J12*E13*C13</f>
        <v>0</v>
      </c>
      <c r="L12" s="34">
        <f t="shared" ref="L12:L28" si="0">K12*1.2</f>
        <v>0</v>
      </c>
    </row>
    <row r="13" spans="1:12" x14ac:dyDescent="0.25">
      <c r="A13" s="77" t="s">
        <v>48</v>
      </c>
      <c r="B13" s="6" t="s">
        <v>2</v>
      </c>
      <c r="C13" s="5">
        <v>1</v>
      </c>
      <c r="D13" s="82" t="s">
        <v>5</v>
      </c>
      <c r="E13" s="35"/>
      <c r="F13" s="36">
        <f t="shared" ref="F13:F15" si="1">E13*C13</f>
        <v>0</v>
      </c>
      <c r="G13" s="37">
        <f t="shared" ref="G13:G15" si="2">F13*1.2</f>
        <v>0</v>
      </c>
      <c r="I13" s="31" t="s">
        <v>5</v>
      </c>
      <c r="J13" s="32">
        <v>3</v>
      </c>
      <c r="K13" s="33">
        <f>J13*E14*C14</f>
        <v>0</v>
      </c>
      <c r="L13" s="34">
        <f t="shared" si="0"/>
        <v>0</v>
      </c>
    </row>
    <row r="14" spans="1:12" x14ac:dyDescent="0.25">
      <c r="A14" s="77" t="s">
        <v>49</v>
      </c>
      <c r="B14" s="6" t="s">
        <v>3</v>
      </c>
      <c r="C14" s="5">
        <v>1</v>
      </c>
      <c r="D14" s="82" t="s">
        <v>5</v>
      </c>
      <c r="E14" s="35"/>
      <c r="F14" s="36">
        <f t="shared" si="1"/>
        <v>0</v>
      </c>
      <c r="G14" s="37">
        <f t="shared" si="2"/>
        <v>0</v>
      </c>
      <c r="I14" s="31" t="s">
        <v>5</v>
      </c>
      <c r="J14" s="32">
        <v>2</v>
      </c>
      <c r="K14" s="33">
        <f>J14*E15*C15</f>
        <v>0</v>
      </c>
      <c r="L14" s="34">
        <f t="shared" si="0"/>
        <v>0</v>
      </c>
    </row>
    <row r="15" spans="1:12" s="17" customFormat="1" ht="15" x14ac:dyDescent="0.25">
      <c r="A15" s="77" t="s">
        <v>50</v>
      </c>
      <c r="B15" s="6" t="s">
        <v>32</v>
      </c>
      <c r="C15" s="5">
        <v>1</v>
      </c>
      <c r="D15" s="82" t="s">
        <v>5</v>
      </c>
      <c r="E15" s="35"/>
      <c r="F15" s="36">
        <f t="shared" si="1"/>
        <v>0</v>
      </c>
      <c r="G15" s="37">
        <f t="shared" si="2"/>
        <v>0</v>
      </c>
      <c r="I15" s="31" t="s">
        <v>5</v>
      </c>
      <c r="J15" s="32">
        <v>1</v>
      </c>
      <c r="K15" s="33">
        <f>J15*E16*C16</f>
        <v>0</v>
      </c>
      <c r="L15" s="34">
        <f t="shared" ref="L15" si="3">K15*1.2</f>
        <v>0</v>
      </c>
    </row>
    <row r="16" spans="1:12" ht="15" x14ac:dyDescent="0.25">
      <c r="A16" s="11" t="s">
        <v>61</v>
      </c>
      <c r="B16" s="7"/>
      <c r="C16" s="8"/>
      <c r="D16" s="83"/>
      <c r="E16" s="133"/>
      <c r="F16" s="9"/>
      <c r="G16" s="10"/>
      <c r="I16" s="11" t="s">
        <v>46</v>
      </c>
      <c r="J16" s="38"/>
      <c r="K16" s="39"/>
      <c r="L16" s="40"/>
    </row>
    <row r="17" spans="1:12" ht="15" x14ac:dyDescent="0.25">
      <c r="A17" s="63"/>
      <c r="B17" s="56" t="s">
        <v>28</v>
      </c>
      <c r="C17" s="29"/>
      <c r="D17" s="30"/>
      <c r="E17" s="132"/>
      <c r="F17" s="29"/>
      <c r="G17" s="30"/>
      <c r="I17" s="56" t="s">
        <v>28</v>
      </c>
      <c r="J17" s="25"/>
      <c r="K17" s="26"/>
      <c r="L17" s="27"/>
    </row>
    <row r="18" spans="1:12" x14ac:dyDescent="0.25">
      <c r="A18" s="77" t="s">
        <v>62</v>
      </c>
      <c r="B18" s="6" t="s">
        <v>33</v>
      </c>
      <c r="C18" s="5">
        <v>1</v>
      </c>
      <c r="D18" s="82" t="s">
        <v>6</v>
      </c>
      <c r="E18" s="35"/>
      <c r="F18" s="36">
        <f>E18*C18</f>
        <v>0</v>
      </c>
      <c r="G18" s="37">
        <f t="shared" ref="G18:G25" si="4">F18*1.2</f>
        <v>0</v>
      </c>
      <c r="I18" s="31" t="s">
        <v>6</v>
      </c>
      <c r="J18" s="32">
        <v>1</v>
      </c>
      <c r="K18" s="33">
        <f>J18*E18*C18</f>
        <v>0</v>
      </c>
      <c r="L18" s="34">
        <f t="shared" si="0"/>
        <v>0</v>
      </c>
    </row>
    <row r="19" spans="1:12" ht="25.5" x14ac:dyDescent="0.25">
      <c r="A19" s="77" t="s">
        <v>63</v>
      </c>
      <c r="B19" s="6" t="s">
        <v>34</v>
      </c>
      <c r="C19" s="5">
        <v>1</v>
      </c>
      <c r="D19" s="82" t="s">
        <v>6</v>
      </c>
      <c r="E19" s="35"/>
      <c r="F19" s="36">
        <f>E19*C19</f>
        <v>0</v>
      </c>
      <c r="G19" s="37">
        <f t="shared" si="4"/>
        <v>0</v>
      </c>
      <c r="I19" s="31" t="s">
        <v>6</v>
      </c>
      <c r="J19" s="32">
        <v>1</v>
      </c>
      <c r="K19" s="33">
        <f>J19*E19*C19</f>
        <v>0</v>
      </c>
      <c r="L19" s="34">
        <f t="shared" ref="L19" si="5">K19*1.2</f>
        <v>0</v>
      </c>
    </row>
    <row r="20" spans="1:12" ht="15" x14ac:dyDescent="0.25">
      <c r="A20" s="63"/>
      <c r="B20" s="56" t="s">
        <v>31</v>
      </c>
      <c r="C20" s="29"/>
      <c r="D20" s="30"/>
      <c r="E20" s="132"/>
      <c r="F20" s="29"/>
      <c r="G20" s="30"/>
      <c r="I20" s="56" t="s">
        <v>31</v>
      </c>
      <c r="J20" s="25"/>
      <c r="K20" s="26"/>
      <c r="L20" s="27"/>
    </row>
    <row r="21" spans="1:12" x14ac:dyDescent="0.25">
      <c r="A21" s="77" t="s">
        <v>64</v>
      </c>
      <c r="B21" s="6" t="s">
        <v>17</v>
      </c>
      <c r="C21" s="5">
        <v>1</v>
      </c>
      <c r="D21" s="82" t="s">
        <v>6</v>
      </c>
      <c r="E21" s="35"/>
      <c r="F21" s="36">
        <f>E21*C21</f>
        <v>0</v>
      </c>
      <c r="G21" s="37">
        <f t="shared" si="4"/>
        <v>0</v>
      </c>
      <c r="I21" s="31" t="s">
        <v>6</v>
      </c>
      <c r="J21" s="32">
        <v>10</v>
      </c>
      <c r="K21" s="33">
        <f>J21*E21*C21</f>
        <v>0</v>
      </c>
      <c r="L21" s="34">
        <f t="shared" si="0"/>
        <v>0</v>
      </c>
    </row>
    <row r="22" spans="1:12" x14ac:dyDescent="0.25">
      <c r="A22" s="77" t="s">
        <v>65</v>
      </c>
      <c r="B22" s="6" t="s">
        <v>16</v>
      </c>
      <c r="C22" s="5">
        <v>1</v>
      </c>
      <c r="D22" s="82" t="s">
        <v>6</v>
      </c>
      <c r="E22" s="35"/>
      <c r="F22" s="36">
        <f>E22*C22</f>
        <v>0</v>
      </c>
      <c r="G22" s="37">
        <f t="shared" si="4"/>
        <v>0</v>
      </c>
      <c r="I22" s="31" t="s">
        <v>6</v>
      </c>
      <c r="J22" s="32">
        <v>20</v>
      </c>
      <c r="K22" s="33">
        <f>J22*E22*C22</f>
        <v>0</v>
      </c>
      <c r="L22" s="34">
        <f t="shared" si="0"/>
        <v>0</v>
      </c>
    </row>
    <row r="23" spans="1:12" x14ac:dyDescent="0.25">
      <c r="A23" s="77" t="s">
        <v>66</v>
      </c>
      <c r="B23" s="6" t="s">
        <v>18</v>
      </c>
      <c r="C23" s="5">
        <v>1</v>
      </c>
      <c r="D23" s="82" t="s">
        <v>6</v>
      </c>
      <c r="E23" s="35"/>
      <c r="F23" s="36">
        <f>E23*C23</f>
        <v>0</v>
      </c>
      <c r="G23" s="37">
        <f t="shared" si="4"/>
        <v>0</v>
      </c>
      <c r="I23" s="31" t="s">
        <v>6</v>
      </c>
      <c r="J23" s="32">
        <v>10</v>
      </c>
      <c r="K23" s="33">
        <f>J23*E23*C23</f>
        <v>0</v>
      </c>
      <c r="L23" s="34">
        <f t="shared" si="0"/>
        <v>0</v>
      </c>
    </row>
    <row r="24" spans="1:12" x14ac:dyDescent="0.25">
      <c r="A24" s="77" t="s">
        <v>67</v>
      </c>
      <c r="B24" s="6" t="s">
        <v>19</v>
      </c>
      <c r="C24" s="5">
        <v>1</v>
      </c>
      <c r="D24" s="82" t="s">
        <v>6</v>
      </c>
      <c r="E24" s="35"/>
      <c r="F24" s="36">
        <f>E24*C24</f>
        <v>0</v>
      </c>
      <c r="G24" s="37">
        <f t="shared" si="4"/>
        <v>0</v>
      </c>
      <c r="I24" s="31" t="s">
        <v>6</v>
      </c>
      <c r="J24" s="32">
        <v>6</v>
      </c>
      <c r="K24" s="33">
        <f>J24*E24*C24</f>
        <v>0</v>
      </c>
      <c r="L24" s="34">
        <f t="shared" si="0"/>
        <v>0</v>
      </c>
    </row>
    <row r="25" spans="1:12" x14ac:dyDescent="0.25">
      <c r="A25" s="77" t="s">
        <v>68</v>
      </c>
      <c r="B25" s="6" t="s">
        <v>24</v>
      </c>
      <c r="C25" s="5">
        <v>1</v>
      </c>
      <c r="D25" s="82" t="s">
        <v>6</v>
      </c>
      <c r="E25" s="35"/>
      <c r="F25" s="36">
        <f>E25*C25</f>
        <v>0</v>
      </c>
      <c r="G25" s="37">
        <f t="shared" si="4"/>
        <v>0</v>
      </c>
      <c r="I25" s="31" t="s">
        <v>6</v>
      </c>
      <c r="J25" s="32">
        <v>5</v>
      </c>
      <c r="K25" s="41">
        <f>J25*E25*C25</f>
        <v>0</v>
      </c>
      <c r="L25" s="42">
        <f t="shared" si="0"/>
        <v>0</v>
      </c>
    </row>
    <row r="26" spans="1:12" ht="15" x14ac:dyDescent="0.25">
      <c r="A26" s="63"/>
      <c r="B26" s="56" t="s">
        <v>29</v>
      </c>
      <c r="C26" s="29"/>
      <c r="D26" s="30"/>
      <c r="E26" s="132"/>
      <c r="F26" s="29"/>
      <c r="G26" s="30"/>
      <c r="I26" s="56" t="s">
        <v>55</v>
      </c>
      <c r="J26" s="43"/>
      <c r="K26" s="43"/>
      <c r="L26" s="44"/>
    </row>
    <row r="27" spans="1:12" x14ac:dyDescent="0.25">
      <c r="A27" s="77" t="s">
        <v>69</v>
      </c>
      <c r="B27" s="6" t="s">
        <v>21</v>
      </c>
      <c r="C27" s="5">
        <v>1</v>
      </c>
      <c r="D27" s="82" t="s">
        <v>6</v>
      </c>
      <c r="E27" s="35"/>
      <c r="F27" s="36">
        <f>E27*C27</f>
        <v>0</v>
      </c>
      <c r="G27" s="37">
        <f t="shared" ref="G27" si="6">F27*1.2</f>
        <v>0</v>
      </c>
      <c r="I27" s="31" t="s">
        <v>6</v>
      </c>
      <c r="J27" s="32">
        <v>1</v>
      </c>
      <c r="K27" s="33">
        <f>J27*E27*C27</f>
        <v>0</v>
      </c>
      <c r="L27" s="34">
        <f t="shared" si="0"/>
        <v>0</v>
      </c>
    </row>
    <row r="28" spans="1:12" ht="36" customHeight="1" thickBot="1" x14ac:dyDescent="0.3">
      <c r="A28" s="78" t="s">
        <v>70</v>
      </c>
      <c r="B28" s="64" t="s">
        <v>20</v>
      </c>
      <c r="C28" s="65">
        <v>1</v>
      </c>
      <c r="D28" s="84" t="s">
        <v>6</v>
      </c>
      <c r="E28" s="134"/>
      <c r="F28" s="66">
        <f>E28*C28</f>
        <v>0</v>
      </c>
      <c r="G28" s="67">
        <f t="shared" ref="G28" si="7">F28*1.2</f>
        <v>0</v>
      </c>
      <c r="I28" s="58" t="s">
        <v>6</v>
      </c>
      <c r="J28" s="59">
        <v>1</v>
      </c>
      <c r="K28" s="60">
        <f>J28*E28*C28</f>
        <v>0</v>
      </c>
      <c r="L28" s="61">
        <f t="shared" si="0"/>
        <v>0</v>
      </c>
    </row>
    <row r="29" spans="1:12" ht="15.75" thickBot="1" x14ac:dyDescent="0.3">
      <c r="I29" s="115" t="s">
        <v>54</v>
      </c>
      <c r="J29" s="116"/>
      <c r="K29" s="45">
        <f>SUM(K11:K28)</f>
        <v>0</v>
      </c>
      <c r="L29" s="46">
        <f>SUM(L11:L28)</f>
        <v>0</v>
      </c>
    </row>
    <row r="30" spans="1:12" ht="29.1" customHeight="1" x14ac:dyDescent="0.25">
      <c r="E30" s="85" t="s">
        <v>58</v>
      </c>
      <c r="F30" s="86"/>
      <c r="G30" s="87"/>
    </row>
    <row r="31" spans="1:12" x14ac:dyDescent="0.25">
      <c r="E31" s="88"/>
      <c r="F31" s="89"/>
      <c r="G31" s="90"/>
    </row>
    <row r="32" spans="1:12" x14ac:dyDescent="0.25">
      <c r="E32" s="88"/>
      <c r="F32" s="89"/>
      <c r="G32" s="90"/>
    </row>
    <row r="33" spans="5:7" x14ac:dyDescent="0.25">
      <c r="E33" s="88"/>
      <c r="F33" s="89"/>
      <c r="G33" s="90"/>
    </row>
    <row r="34" spans="5:7" ht="15" thickBot="1" x14ac:dyDescent="0.3">
      <c r="E34" s="91"/>
      <c r="F34" s="92"/>
      <c r="G34" s="93"/>
    </row>
  </sheetData>
  <mergeCells count="9">
    <mergeCell ref="E30:G34"/>
    <mergeCell ref="A3:G3"/>
    <mergeCell ref="A5:G5"/>
    <mergeCell ref="I3:L4"/>
    <mergeCell ref="I29:J29"/>
    <mergeCell ref="E7:G7"/>
    <mergeCell ref="A4:G4"/>
    <mergeCell ref="I5:L7"/>
    <mergeCell ref="A1:L1"/>
  </mergeCells>
  <hyperlinks>
    <hyperlink ref="B24" r:id="rId1" display="https://www.extremenetworks.com/product/ap460c/" xr:uid="{00000000-0004-0000-0100-000000000000}"/>
    <hyperlink ref="B23" r:id="rId2" display="https://www.extremenetworks.com/product/ap460c/" xr:uid="{00000000-0004-0000-0100-000001000000}"/>
  </hyperlinks>
  <pageMargins left="0.70866141732283472" right="0.70866141732283472" top="0.35433070866141736" bottom="0.35433070866141736" header="0.31496062992125984" footer="0.31496062992125984"/>
  <pageSetup paperSize="9" scale="6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wifi 2025-2028</vt:lpstr>
      <vt:lpstr>BPU-DQE wifi 2025-2028</vt:lpstr>
      <vt:lpstr>'BPU-DQE wifi 2025-2028'!Zone_d_impression</vt:lpstr>
      <vt:lpstr>'DPGF wifi 2025-2028'!Zone_d_impression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jacquafresca</dc:creator>
  <cp:lastModifiedBy>Cecile RICHET</cp:lastModifiedBy>
  <cp:lastPrinted>2019-04-02T07:39:35Z</cp:lastPrinted>
  <dcterms:created xsi:type="dcterms:W3CDTF">2016-01-05T11:30:05Z</dcterms:created>
  <dcterms:modified xsi:type="dcterms:W3CDTF">2025-01-15T11:25:07Z</dcterms:modified>
</cp:coreProperties>
</file>