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T:\Service_STI\STI Poles immobiliers\Fichiers Communs\3 - Technique\3-Marchés\Marché cadre CT et CSPS\2024\1-Doc de travail\2-DCE-v3\Lot 2 - CSPS\"/>
    </mc:Choice>
  </mc:AlternateContent>
  <xr:revisionPtr revIDLastSave="0" documentId="13_ncr:1_{DC47A0B1-88C2-4EE9-BDC9-FF7438C8DECC}" xr6:coauthVersionLast="47" xr6:coauthVersionMax="47" xr10:uidLastSave="{00000000-0000-0000-0000-000000000000}"/>
  <bookViews>
    <workbookView xWindow="-108" yWindow="-108" windowWidth="23256" windowHeight="12576" xr2:uid="{C4E400E3-F33F-4FFC-892B-477F2AAF48DC}"/>
  </bookViews>
  <sheets>
    <sheet name="BPU - CSPS" sheetId="3" r:id="rId1"/>
    <sheet name="DQE - CSPS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7" i="4" l="1"/>
  <c r="F27" i="4"/>
  <c r="E27" i="4"/>
  <c r="D27" i="4"/>
  <c r="C27" i="4"/>
  <c r="C33" i="4"/>
  <c r="D33" i="4"/>
  <c r="E33" i="4"/>
  <c r="F33" i="4"/>
  <c r="G33" i="4"/>
  <c r="C8" i="4"/>
  <c r="D8" i="4"/>
  <c r="E8" i="4"/>
  <c r="F8" i="4"/>
  <c r="G8" i="4"/>
  <c r="C9" i="4"/>
  <c r="H9" i="4" s="1"/>
  <c r="D9" i="4"/>
  <c r="E9" i="4"/>
  <c r="F9" i="4"/>
  <c r="G9" i="4"/>
  <c r="C10" i="4"/>
  <c r="D10" i="4"/>
  <c r="E10" i="4"/>
  <c r="F10" i="4"/>
  <c r="H10" i="4" s="1"/>
  <c r="G10" i="4"/>
  <c r="C11" i="4"/>
  <c r="D11" i="4"/>
  <c r="E11" i="4"/>
  <c r="F11" i="4"/>
  <c r="G11" i="4"/>
  <c r="C12" i="4"/>
  <c r="D12" i="4"/>
  <c r="H12" i="4" s="1"/>
  <c r="E12" i="4"/>
  <c r="F12" i="4"/>
  <c r="G12" i="4"/>
  <c r="C13" i="4"/>
  <c r="D13" i="4"/>
  <c r="E13" i="4"/>
  <c r="F13" i="4"/>
  <c r="G13" i="4"/>
  <c r="H13" i="4" s="1"/>
  <c r="C14" i="4"/>
  <c r="D14" i="4"/>
  <c r="E14" i="4"/>
  <c r="F14" i="4"/>
  <c r="G14" i="4"/>
  <c r="B9" i="4"/>
  <c r="B10" i="4"/>
  <c r="B11" i="4"/>
  <c r="B12" i="4"/>
  <c r="B13" i="4"/>
  <c r="B14" i="4"/>
  <c r="B8" i="4"/>
  <c r="G26" i="4"/>
  <c r="C34" i="4"/>
  <c r="D34" i="4"/>
  <c r="E34" i="4"/>
  <c r="F34" i="4"/>
  <c r="G34" i="4"/>
  <c r="B34" i="4"/>
  <c r="B33" i="4"/>
  <c r="H33" i="4" s="1"/>
  <c r="C23" i="4"/>
  <c r="H23" i="4" s="1"/>
  <c r="D23" i="4"/>
  <c r="E23" i="4"/>
  <c r="F23" i="4"/>
  <c r="G23" i="4"/>
  <c r="C24" i="4"/>
  <c r="D24" i="4"/>
  <c r="E24" i="4"/>
  <c r="H24" i="4" s="1"/>
  <c r="F24" i="4"/>
  <c r="G24" i="4"/>
  <c r="C25" i="4"/>
  <c r="D25" i="4"/>
  <c r="E25" i="4"/>
  <c r="F25" i="4"/>
  <c r="G25" i="4"/>
  <c r="C26" i="4"/>
  <c r="D26" i="4"/>
  <c r="E26" i="4"/>
  <c r="F26" i="4"/>
  <c r="B24" i="4"/>
  <c r="B25" i="4"/>
  <c r="B26" i="4"/>
  <c r="B27" i="4"/>
  <c r="B23" i="4"/>
  <c r="C18" i="4"/>
  <c r="D18" i="4"/>
  <c r="E18" i="4"/>
  <c r="F18" i="4"/>
  <c r="G18" i="4"/>
  <c r="C19" i="4"/>
  <c r="D19" i="4"/>
  <c r="E19" i="4"/>
  <c r="F19" i="4"/>
  <c r="G19" i="4"/>
  <c r="C20" i="4"/>
  <c r="D20" i="4"/>
  <c r="E20" i="4"/>
  <c r="F20" i="4"/>
  <c r="G20" i="4"/>
  <c r="C21" i="4"/>
  <c r="D21" i="4"/>
  <c r="E21" i="4"/>
  <c r="F21" i="4"/>
  <c r="G21" i="4"/>
  <c r="B18" i="4"/>
  <c r="B19" i="4"/>
  <c r="B20" i="4"/>
  <c r="B21" i="4"/>
  <c r="B17" i="4"/>
  <c r="H8" i="4"/>
  <c r="H6" i="4"/>
  <c r="G8" i="3"/>
  <c r="F8" i="3"/>
  <c r="E8" i="3"/>
  <c r="D8" i="3"/>
  <c r="C8" i="3"/>
  <c r="B8" i="3"/>
  <c r="H20" i="4" l="1"/>
  <c r="H18" i="4"/>
  <c r="B28" i="4"/>
  <c r="B29" i="4" s="1"/>
  <c r="B30" i="4" s="1"/>
  <c r="B31" i="4" s="1"/>
  <c r="H27" i="4"/>
  <c r="H11" i="4"/>
  <c r="H14" i="4"/>
  <c r="H26" i="4"/>
  <c r="H34" i="4"/>
  <c r="C28" i="4"/>
  <c r="C29" i="4" s="1"/>
  <c r="C30" i="4" s="1"/>
  <c r="C31" i="4" s="1"/>
  <c r="H19" i="4"/>
  <c r="H21" i="4"/>
  <c r="H17" i="4"/>
  <c r="D28" i="4" l="1"/>
  <c r="D29" i="4" s="1"/>
  <c r="D30" i="4" s="1"/>
  <c r="D31" i="4" s="1"/>
  <c r="E28" i="4" l="1"/>
  <c r="E29" i="4" s="1"/>
  <c r="E30" i="4" s="1"/>
  <c r="E31" i="4" s="1"/>
  <c r="F28" i="4" l="1"/>
  <c r="F29" i="4" s="1"/>
  <c r="F30" i="4" s="1"/>
  <c r="F31" i="4" s="1"/>
  <c r="G28" i="4" l="1"/>
  <c r="G29" i="4" s="1"/>
  <c r="G30" i="4" s="1"/>
  <c r="G31" i="4" s="1"/>
  <c r="H31" i="4" s="1"/>
  <c r="H30" i="4" l="1"/>
  <c r="H28" i="4"/>
  <c r="H25" i="4"/>
  <c r="H29" i="4"/>
</calcChain>
</file>

<file path=xl/sharedStrings.xml><?xml version="1.0" encoding="utf-8"?>
<sst xmlns="http://schemas.openxmlformats.org/spreadsheetml/2006/main" count="83" uniqueCount="53">
  <si>
    <t>Tranches de coût travaux</t>
  </si>
  <si>
    <t>0 k€ HT à</t>
  </si>
  <si>
    <t>30 k€ HT à</t>
  </si>
  <si>
    <t>70 k€ HT à</t>
  </si>
  <si>
    <t>120 k€ HT à</t>
  </si>
  <si>
    <t>180 k€ HT à</t>
  </si>
  <si>
    <t>250 k€ HT à</t>
  </si>
  <si>
    <t>Durée conception</t>
  </si>
  <si>
    <t>Durée exécution</t>
  </si>
  <si>
    <t>Durée opération (conception + exécution)</t>
  </si>
  <si>
    <t>Nombre de réunion minimum et maximum selon la durée de l'opération</t>
  </si>
  <si>
    <t>Réunion conception (mini)</t>
  </si>
  <si>
    <t>Réunion conception (maxi)</t>
  </si>
  <si>
    <t>Réunion exécution (mini)</t>
  </si>
  <si>
    <t>Réunion exécution (maxi)</t>
  </si>
  <si>
    <t>Montants des missions en pourcentage du coût travaux de l'opération</t>
  </si>
  <si>
    <t>Coût horaire pour conseil et assistance</t>
  </si>
  <si>
    <t>Prix forfaitaire par réunion supplémentaire</t>
  </si>
  <si>
    <t>Moyenne pondérée(2)</t>
  </si>
  <si>
    <t>Notation(3)</t>
  </si>
  <si>
    <t>Pondération(1)</t>
  </si>
  <si>
    <t>Total</t>
  </si>
  <si>
    <t>TVA</t>
  </si>
  <si>
    <t>(1)</t>
  </si>
  <si>
    <t>La pondération à été définie en fonction du nombre de sollicitation de chaque tranche de coût travaux.</t>
  </si>
  <si>
    <t>(2)</t>
  </si>
  <si>
    <t>La moyenne pondérée correspond aux prix et pourcentages moyens de toutes les tranches.</t>
  </si>
  <si>
    <t>(3)</t>
  </si>
  <si>
    <t>Les détails de la notation (sur 100 points) sont décrits dans le RC, les valeurs notées sont les moyennes pondérées.</t>
  </si>
  <si>
    <t>(4)</t>
  </si>
  <si>
    <t>Les sous-totaux pondérés somment les pourcentages des différentes missions pour chaque tranche. Un coéficient a été</t>
  </si>
  <si>
    <t xml:space="preserve">attribué à chaque mission en fonction de sa fréquence de sollicitation : les coéficents des missions L, LE, S, SEI, HAND, </t>
  </si>
  <si>
    <t>ATTHAND, VIEL, SSI, ainsi que Réalisation RICT/RFCT et RVRAT sont quatre fois supérieur aux autres.</t>
  </si>
  <si>
    <t xml:space="preserve">MISSION DE COORDINATION SECURITE ET DE PROTECTION DE LA SANTE </t>
  </si>
  <si>
    <t>Visite inopinée (mini)</t>
  </si>
  <si>
    <t>Visite inopinée (maxi)</t>
  </si>
  <si>
    <t>Conception</t>
  </si>
  <si>
    <t>Accompagnement MOA à la rédaction d'un PPR</t>
  </si>
  <si>
    <t>Visite des lieux et avis sur documents de conception</t>
  </si>
  <si>
    <t>Déclaration préalable de coordination SPS</t>
  </si>
  <si>
    <t>Elaboration PGC et RJ</t>
  </si>
  <si>
    <t>Inspections communes et compte-rendu</t>
  </si>
  <si>
    <t>Réalisation et Réception</t>
  </si>
  <si>
    <t>Avis sur PPSPS</t>
  </si>
  <si>
    <t>Mise à jour PGC et RJ</t>
  </si>
  <si>
    <t>Réunions de chantiers et compte-rendu</t>
  </si>
  <si>
    <t>Visites inopinées et compte-rendu</t>
  </si>
  <si>
    <t>Rédaction du DIUO</t>
  </si>
  <si>
    <t>Total moyen(4) (%)</t>
  </si>
  <si>
    <t>Total moyen (€ HT)</t>
  </si>
  <si>
    <t>Total moyen (€ TTC)</t>
  </si>
  <si>
    <t>Détail quantitatif estimatif non-contractuel</t>
  </si>
  <si>
    <t>Bordereau de prix unitaires contractuel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</si>
</sst>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&quot; k€ HT&quot;"/>
    <numFmt numFmtId="165" formatCode="#&quot; mois&quot;"/>
    <numFmt numFmtId="166" formatCode="0.000%"/>
    <numFmt numFmtId="167" formatCode="#.00&quot; €/h HT&quot;"/>
    <numFmt numFmtId="168" formatCode="#.00&quot; € HT&quot;"/>
    <numFmt numFmtId="169" formatCode="#&quot; pts&quot;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7F7E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 applyAlignment="1">
      <alignment vertical="center"/>
    </xf>
    <xf numFmtId="164" fontId="3" fillId="2" borderId="3" xfId="2" applyNumberFormat="1" applyFont="1" applyFill="1" applyBorder="1" applyAlignment="1">
      <alignment horizontal="center" vertical="center"/>
    </xf>
    <xf numFmtId="164" fontId="3" fillId="2" borderId="4" xfId="2" applyNumberFormat="1" applyFont="1" applyFill="1" applyBorder="1" applyAlignment="1">
      <alignment horizontal="center" vertical="center"/>
    </xf>
    <xf numFmtId="0" fontId="2" fillId="0" borderId="0" xfId="0" quotePrefix="1" applyFont="1" applyAlignment="1">
      <alignment horizontal="right" vertical="center"/>
    </xf>
    <xf numFmtId="0" fontId="3" fillId="0" borderId="0" xfId="0" applyFont="1" applyAlignment="1">
      <alignment vertical="center"/>
    </xf>
    <xf numFmtId="43" fontId="3" fillId="0" borderId="0" xfId="1" applyFont="1" applyAlignment="1">
      <alignment vertical="center"/>
    </xf>
    <xf numFmtId="0" fontId="3" fillId="3" borderId="5" xfId="0" applyFont="1" applyFill="1" applyBorder="1" applyAlignment="1">
      <alignment horizontal="left" vertical="center" wrapText="1"/>
    </xf>
    <xf numFmtId="10" fontId="3" fillId="3" borderId="4" xfId="3" applyNumberFormat="1" applyFont="1" applyFill="1" applyBorder="1" applyAlignment="1">
      <alignment horizontal="center" vertical="center"/>
    </xf>
    <xf numFmtId="169" fontId="3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2" fontId="5" fillId="3" borderId="5" xfId="0" applyNumberFormat="1" applyFont="1" applyFill="1" applyBorder="1" applyAlignment="1">
      <alignment horizontal="center" vertical="center"/>
    </xf>
    <xf numFmtId="10" fontId="3" fillId="0" borderId="0" xfId="3" applyNumberFormat="1" applyFont="1" applyAlignment="1">
      <alignment vertical="center"/>
    </xf>
    <xf numFmtId="2" fontId="4" fillId="3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right" vertical="center" wrapText="1"/>
    </xf>
    <xf numFmtId="166" fontId="3" fillId="3" borderId="5" xfId="3" applyNumberFormat="1" applyFont="1" applyFill="1" applyBorder="1" applyAlignment="1">
      <alignment horizontal="center" vertical="center" wrapText="1"/>
    </xf>
    <xf numFmtId="44" fontId="3" fillId="3" borderId="5" xfId="2" applyFont="1" applyFill="1" applyBorder="1" applyAlignment="1">
      <alignment vertical="center"/>
    </xf>
    <xf numFmtId="44" fontId="4" fillId="3" borderId="5" xfId="2" applyFont="1" applyFill="1" applyBorder="1" applyAlignment="1">
      <alignment vertical="center"/>
    </xf>
    <xf numFmtId="169" fontId="4" fillId="3" borderId="5" xfId="3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6" xfId="2" applyNumberFormat="1" applyFont="1" applyBorder="1" applyAlignment="1">
      <alignment vertical="center"/>
    </xf>
    <xf numFmtId="44" fontId="3" fillId="0" borderId="6" xfId="2" applyFont="1" applyFill="1" applyBorder="1" applyAlignment="1">
      <alignment vertical="center"/>
    </xf>
    <xf numFmtId="167" fontId="4" fillId="3" borderId="5" xfId="3" applyNumberFormat="1" applyFont="1" applyFill="1" applyBorder="1" applyAlignment="1">
      <alignment vertical="center" wrapText="1"/>
    </xf>
    <xf numFmtId="168" fontId="3" fillId="0" borderId="5" xfId="2" applyNumberFormat="1" applyFont="1" applyBorder="1" applyAlignment="1">
      <alignment horizontal="center" vertical="center" wrapText="1"/>
    </xf>
    <xf numFmtId="168" fontId="4" fillId="3" borderId="5" xfId="2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2" applyNumberFormat="1" applyFont="1" applyAlignment="1">
      <alignment vertical="center"/>
    </xf>
    <xf numFmtId="169" fontId="3" fillId="0" borderId="0" xfId="0" applyNumberFormat="1" applyFont="1" applyAlignment="1">
      <alignment vertical="center"/>
    </xf>
    <xf numFmtId="9" fontId="3" fillId="3" borderId="5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5" xfId="0" applyFont="1" applyBorder="1"/>
    <xf numFmtId="0" fontId="3" fillId="0" borderId="0" xfId="0" applyFont="1"/>
    <xf numFmtId="166" fontId="3" fillId="0" borderId="5" xfId="3" applyNumberFormat="1" applyFont="1" applyBorder="1" applyAlignment="1">
      <alignment horizontal="left" vertical="center" wrapText="1"/>
    </xf>
    <xf numFmtId="166" fontId="3" fillId="0" borderId="5" xfId="3" applyNumberFormat="1" applyFont="1" applyBorder="1" applyAlignment="1">
      <alignment horizontal="center" vertical="center"/>
    </xf>
    <xf numFmtId="166" fontId="3" fillId="2" borderId="5" xfId="3" applyNumberFormat="1" applyFont="1" applyFill="1" applyBorder="1" applyAlignment="1">
      <alignment horizontal="center" vertical="center"/>
    </xf>
    <xf numFmtId="166" fontId="5" fillId="3" borderId="5" xfId="0" applyNumberFormat="1" applyFont="1" applyFill="1" applyBorder="1" applyAlignment="1">
      <alignment horizontal="center" vertical="center"/>
    </xf>
    <xf numFmtId="169" fontId="3" fillId="2" borderId="5" xfId="0" applyNumberFormat="1" applyFont="1" applyFill="1" applyBorder="1" applyAlignment="1">
      <alignment vertical="center"/>
    </xf>
    <xf numFmtId="166" fontId="3" fillId="0" borderId="5" xfId="3" applyNumberFormat="1" applyFont="1" applyBorder="1" applyAlignment="1">
      <alignment horizontal="left" vertical="center"/>
    </xf>
    <xf numFmtId="166" fontId="3" fillId="0" borderId="5" xfId="3" applyNumberFormat="1" applyFont="1" applyBorder="1" applyAlignment="1">
      <alignment vertical="center" wrapText="1"/>
    </xf>
    <xf numFmtId="166" fontId="3" fillId="3" borderId="5" xfId="0" applyNumberFormat="1" applyFont="1" applyFill="1" applyBorder="1" applyAlignment="1">
      <alignment horizontal="center" vertical="center"/>
    </xf>
    <xf numFmtId="169" fontId="3" fillId="2" borderId="5" xfId="3" applyNumberFormat="1" applyFont="1" applyFill="1" applyBorder="1" applyAlignment="1">
      <alignment vertical="center"/>
    </xf>
    <xf numFmtId="169" fontId="3" fillId="0" borderId="6" xfId="3" applyNumberFormat="1" applyFont="1" applyBorder="1" applyAlignment="1">
      <alignment vertical="center"/>
    </xf>
    <xf numFmtId="0" fontId="3" fillId="0" borderId="5" xfId="0" applyFont="1" applyBorder="1" applyAlignment="1">
      <alignment horizontal="left" vertical="center" wrapText="1"/>
    </xf>
    <xf numFmtId="167" fontId="3" fillId="0" borderId="5" xfId="3" applyNumberFormat="1" applyFont="1" applyBorder="1" applyAlignment="1">
      <alignment vertical="center" wrapText="1"/>
    </xf>
    <xf numFmtId="169" fontId="3" fillId="2" borderId="5" xfId="3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3" fillId="3" borderId="2" xfId="2" applyNumberFormat="1" applyFont="1" applyFill="1" applyBorder="1" applyAlignment="1">
      <alignment horizontal="center" vertical="center"/>
    </xf>
    <xf numFmtId="0" fontId="3" fillId="3" borderId="6" xfId="2" applyNumberFormat="1" applyFont="1" applyFill="1" applyBorder="1" applyAlignment="1">
      <alignment horizontal="center" vertical="center"/>
    </xf>
    <xf numFmtId="0" fontId="3" fillId="3" borderId="7" xfId="2" applyNumberFormat="1" applyFont="1" applyFill="1" applyBorder="1" applyAlignment="1">
      <alignment horizontal="center" vertical="center"/>
    </xf>
    <xf numFmtId="166" fontId="3" fillId="3" borderId="2" xfId="3" applyNumberFormat="1" applyFont="1" applyFill="1" applyBorder="1" applyAlignment="1">
      <alignment horizontal="center" vertical="center"/>
    </xf>
    <xf numFmtId="166" fontId="3" fillId="3" borderId="6" xfId="3" applyNumberFormat="1" applyFont="1" applyFill="1" applyBorder="1" applyAlignment="1">
      <alignment horizontal="center" vertical="center"/>
    </xf>
    <xf numFmtId="166" fontId="3" fillId="3" borderId="7" xfId="3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165" fontId="3" fillId="3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3" fillId="0" borderId="5" xfId="0" applyFont="1" applyBorder="1" applyAlignment="1">
      <alignment horizontal="left" vertical="center"/>
    </xf>
    <xf numFmtId="0" fontId="3" fillId="4" borderId="5" xfId="0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left"/>
    </xf>
    <xf numFmtId="166" fontId="3" fillId="4" borderId="5" xfId="3" applyNumberFormat="1" applyFont="1" applyFill="1" applyBorder="1" applyAlignment="1" applyProtection="1">
      <alignment horizontal="center" vertical="center"/>
      <protection locked="0"/>
    </xf>
    <xf numFmtId="167" fontId="3" fillId="4" borderId="4" xfId="3" applyNumberFormat="1" applyFont="1" applyFill="1" applyBorder="1" applyAlignment="1" applyProtection="1">
      <alignment horizontal="center" vertical="center" wrapText="1"/>
      <protection locked="0"/>
    </xf>
    <xf numFmtId="168" fontId="3" fillId="4" borderId="5" xfId="2" applyNumberFormat="1" applyFont="1" applyFill="1" applyBorder="1" applyAlignment="1" applyProtection="1">
      <alignment horizontal="center" vertical="center" wrapText="1"/>
      <protection locked="0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64A1DE"/>
      <color rgb="FFE7F7E1"/>
      <color rgb="FFE08472"/>
      <color rgb="FFFF7C8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1ACBAF-DD83-4549-BDD9-9215A2492F2F}">
  <dimension ref="A1:Q30"/>
  <sheetViews>
    <sheetView tabSelected="1" workbookViewId="0">
      <selection sqref="A1:G1"/>
    </sheetView>
  </sheetViews>
  <sheetFormatPr baseColWidth="10" defaultRowHeight="13.8" x14ac:dyDescent="0.3"/>
  <cols>
    <col min="1" max="1" width="24.5546875" style="26" customWidth="1"/>
    <col min="2" max="7" width="11.6640625" style="27" customWidth="1"/>
    <col min="8" max="256" width="11.5546875" style="5"/>
    <col min="257" max="257" width="24.5546875" style="5" customWidth="1"/>
    <col min="258" max="263" width="11.6640625" style="5" customWidth="1"/>
    <col min="264" max="512" width="11.5546875" style="5"/>
    <col min="513" max="513" width="24.5546875" style="5" customWidth="1"/>
    <col min="514" max="519" width="11.6640625" style="5" customWidth="1"/>
    <col min="520" max="768" width="11.5546875" style="5"/>
    <col min="769" max="769" width="24.5546875" style="5" customWidth="1"/>
    <col min="770" max="775" width="11.6640625" style="5" customWidth="1"/>
    <col min="776" max="1024" width="11.5546875" style="5"/>
    <col min="1025" max="1025" width="24.5546875" style="5" customWidth="1"/>
    <col min="1026" max="1031" width="11.6640625" style="5" customWidth="1"/>
    <col min="1032" max="1280" width="11.5546875" style="5"/>
    <col min="1281" max="1281" width="24.5546875" style="5" customWidth="1"/>
    <col min="1282" max="1287" width="11.6640625" style="5" customWidth="1"/>
    <col min="1288" max="1536" width="11.5546875" style="5"/>
    <col min="1537" max="1537" width="24.5546875" style="5" customWidth="1"/>
    <col min="1538" max="1543" width="11.6640625" style="5" customWidth="1"/>
    <col min="1544" max="1792" width="11.5546875" style="5"/>
    <col min="1793" max="1793" width="24.5546875" style="5" customWidth="1"/>
    <col min="1794" max="1799" width="11.6640625" style="5" customWidth="1"/>
    <col min="1800" max="2048" width="11.5546875" style="5"/>
    <col min="2049" max="2049" width="24.5546875" style="5" customWidth="1"/>
    <col min="2050" max="2055" width="11.6640625" style="5" customWidth="1"/>
    <col min="2056" max="2304" width="11.5546875" style="5"/>
    <col min="2305" max="2305" width="24.5546875" style="5" customWidth="1"/>
    <col min="2306" max="2311" width="11.6640625" style="5" customWidth="1"/>
    <col min="2312" max="2560" width="11.5546875" style="5"/>
    <col min="2561" max="2561" width="24.5546875" style="5" customWidth="1"/>
    <col min="2562" max="2567" width="11.6640625" style="5" customWidth="1"/>
    <col min="2568" max="2816" width="11.5546875" style="5"/>
    <col min="2817" max="2817" width="24.5546875" style="5" customWidth="1"/>
    <col min="2818" max="2823" width="11.6640625" style="5" customWidth="1"/>
    <col min="2824" max="3072" width="11.5546875" style="5"/>
    <col min="3073" max="3073" width="24.5546875" style="5" customWidth="1"/>
    <col min="3074" max="3079" width="11.6640625" style="5" customWidth="1"/>
    <col min="3080" max="3328" width="11.5546875" style="5"/>
    <col min="3329" max="3329" width="24.5546875" style="5" customWidth="1"/>
    <col min="3330" max="3335" width="11.6640625" style="5" customWidth="1"/>
    <col min="3336" max="3584" width="11.5546875" style="5"/>
    <col min="3585" max="3585" width="24.5546875" style="5" customWidth="1"/>
    <col min="3586" max="3591" width="11.6640625" style="5" customWidth="1"/>
    <col min="3592" max="3840" width="11.5546875" style="5"/>
    <col min="3841" max="3841" width="24.5546875" style="5" customWidth="1"/>
    <col min="3842" max="3847" width="11.6640625" style="5" customWidth="1"/>
    <col min="3848" max="4096" width="11.5546875" style="5"/>
    <col min="4097" max="4097" width="24.5546875" style="5" customWidth="1"/>
    <col min="4098" max="4103" width="11.6640625" style="5" customWidth="1"/>
    <col min="4104" max="4352" width="11.5546875" style="5"/>
    <col min="4353" max="4353" width="24.5546875" style="5" customWidth="1"/>
    <col min="4354" max="4359" width="11.6640625" style="5" customWidth="1"/>
    <col min="4360" max="4608" width="11.5546875" style="5"/>
    <col min="4609" max="4609" width="24.5546875" style="5" customWidth="1"/>
    <col min="4610" max="4615" width="11.6640625" style="5" customWidth="1"/>
    <col min="4616" max="4864" width="11.5546875" style="5"/>
    <col min="4865" max="4865" width="24.5546875" style="5" customWidth="1"/>
    <col min="4866" max="4871" width="11.6640625" style="5" customWidth="1"/>
    <col min="4872" max="5120" width="11.5546875" style="5"/>
    <col min="5121" max="5121" width="24.5546875" style="5" customWidth="1"/>
    <col min="5122" max="5127" width="11.6640625" style="5" customWidth="1"/>
    <col min="5128" max="5376" width="11.5546875" style="5"/>
    <col min="5377" max="5377" width="24.5546875" style="5" customWidth="1"/>
    <col min="5378" max="5383" width="11.6640625" style="5" customWidth="1"/>
    <col min="5384" max="5632" width="11.5546875" style="5"/>
    <col min="5633" max="5633" width="24.5546875" style="5" customWidth="1"/>
    <col min="5634" max="5639" width="11.6640625" style="5" customWidth="1"/>
    <col min="5640" max="5888" width="11.5546875" style="5"/>
    <col min="5889" max="5889" width="24.5546875" style="5" customWidth="1"/>
    <col min="5890" max="5895" width="11.6640625" style="5" customWidth="1"/>
    <col min="5896" max="6144" width="11.5546875" style="5"/>
    <col min="6145" max="6145" width="24.5546875" style="5" customWidth="1"/>
    <col min="6146" max="6151" width="11.6640625" style="5" customWidth="1"/>
    <col min="6152" max="6400" width="11.5546875" style="5"/>
    <col min="6401" max="6401" width="24.5546875" style="5" customWidth="1"/>
    <col min="6402" max="6407" width="11.6640625" style="5" customWidth="1"/>
    <col min="6408" max="6656" width="11.5546875" style="5"/>
    <col min="6657" max="6657" width="24.5546875" style="5" customWidth="1"/>
    <col min="6658" max="6663" width="11.6640625" style="5" customWidth="1"/>
    <col min="6664" max="6912" width="11.5546875" style="5"/>
    <col min="6913" max="6913" width="24.5546875" style="5" customWidth="1"/>
    <col min="6914" max="6919" width="11.6640625" style="5" customWidth="1"/>
    <col min="6920" max="7168" width="11.5546875" style="5"/>
    <col min="7169" max="7169" width="24.5546875" style="5" customWidth="1"/>
    <col min="7170" max="7175" width="11.6640625" style="5" customWidth="1"/>
    <col min="7176" max="7424" width="11.5546875" style="5"/>
    <col min="7425" max="7425" width="24.5546875" style="5" customWidth="1"/>
    <col min="7426" max="7431" width="11.6640625" style="5" customWidth="1"/>
    <col min="7432" max="7680" width="11.5546875" style="5"/>
    <col min="7681" max="7681" width="24.5546875" style="5" customWidth="1"/>
    <col min="7682" max="7687" width="11.6640625" style="5" customWidth="1"/>
    <col min="7688" max="7936" width="11.5546875" style="5"/>
    <col min="7937" max="7937" width="24.5546875" style="5" customWidth="1"/>
    <col min="7938" max="7943" width="11.6640625" style="5" customWidth="1"/>
    <col min="7944" max="8192" width="11.5546875" style="5"/>
    <col min="8193" max="8193" width="24.5546875" style="5" customWidth="1"/>
    <col min="8194" max="8199" width="11.6640625" style="5" customWidth="1"/>
    <col min="8200" max="8448" width="11.5546875" style="5"/>
    <col min="8449" max="8449" width="24.5546875" style="5" customWidth="1"/>
    <col min="8450" max="8455" width="11.6640625" style="5" customWidth="1"/>
    <col min="8456" max="8704" width="11.5546875" style="5"/>
    <col min="8705" max="8705" width="24.5546875" style="5" customWidth="1"/>
    <col min="8706" max="8711" width="11.6640625" style="5" customWidth="1"/>
    <col min="8712" max="8960" width="11.5546875" style="5"/>
    <col min="8961" max="8961" width="24.5546875" style="5" customWidth="1"/>
    <col min="8962" max="8967" width="11.6640625" style="5" customWidth="1"/>
    <col min="8968" max="9216" width="11.5546875" style="5"/>
    <col min="9217" max="9217" width="24.5546875" style="5" customWidth="1"/>
    <col min="9218" max="9223" width="11.6640625" style="5" customWidth="1"/>
    <col min="9224" max="9472" width="11.5546875" style="5"/>
    <col min="9473" max="9473" width="24.5546875" style="5" customWidth="1"/>
    <col min="9474" max="9479" width="11.6640625" style="5" customWidth="1"/>
    <col min="9480" max="9728" width="11.5546875" style="5"/>
    <col min="9729" max="9729" width="24.5546875" style="5" customWidth="1"/>
    <col min="9730" max="9735" width="11.6640625" style="5" customWidth="1"/>
    <col min="9736" max="9984" width="11.5546875" style="5"/>
    <col min="9985" max="9985" width="24.5546875" style="5" customWidth="1"/>
    <col min="9986" max="9991" width="11.6640625" style="5" customWidth="1"/>
    <col min="9992" max="10240" width="11.5546875" style="5"/>
    <col min="10241" max="10241" width="24.5546875" style="5" customWidth="1"/>
    <col min="10242" max="10247" width="11.6640625" style="5" customWidth="1"/>
    <col min="10248" max="10496" width="11.5546875" style="5"/>
    <col min="10497" max="10497" width="24.5546875" style="5" customWidth="1"/>
    <col min="10498" max="10503" width="11.6640625" style="5" customWidth="1"/>
    <col min="10504" max="10752" width="11.5546875" style="5"/>
    <col min="10753" max="10753" width="24.5546875" style="5" customWidth="1"/>
    <col min="10754" max="10759" width="11.6640625" style="5" customWidth="1"/>
    <col min="10760" max="11008" width="11.5546875" style="5"/>
    <col min="11009" max="11009" width="24.5546875" style="5" customWidth="1"/>
    <col min="11010" max="11015" width="11.6640625" style="5" customWidth="1"/>
    <col min="11016" max="11264" width="11.5546875" style="5"/>
    <col min="11265" max="11265" width="24.5546875" style="5" customWidth="1"/>
    <col min="11266" max="11271" width="11.6640625" style="5" customWidth="1"/>
    <col min="11272" max="11520" width="11.5546875" style="5"/>
    <col min="11521" max="11521" width="24.5546875" style="5" customWidth="1"/>
    <col min="11522" max="11527" width="11.6640625" style="5" customWidth="1"/>
    <col min="11528" max="11776" width="11.5546875" style="5"/>
    <col min="11777" max="11777" width="24.5546875" style="5" customWidth="1"/>
    <col min="11778" max="11783" width="11.6640625" style="5" customWidth="1"/>
    <col min="11784" max="12032" width="11.5546875" style="5"/>
    <col min="12033" max="12033" width="24.5546875" style="5" customWidth="1"/>
    <col min="12034" max="12039" width="11.6640625" style="5" customWidth="1"/>
    <col min="12040" max="12288" width="11.5546875" style="5"/>
    <col min="12289" max="12289" width="24.5546875" style="5" customWidth="1"/>
    <col min="12290" max="12295" width="11.6640625" style="5" customWidth="1"/>
    <col min="12296" max="12544" width="11.5546875" style="5"/>
    <col min="12545" max="12545" width="24.5546875" style="5" customWidth="1"/>
    <col min="12546" max="12551" width="11.6640625" style="5" customWidth="1"/>
    <col min="12552" max="12800" width="11.5546875" style="5"/>
    <col min="12801" max="12801" width="24.5546875" style="5" customWidth="1"/>
    <col min="12802" max="12807" width="11.6640625" style="5" customWidth="1"/>
    <col min="12808" max="13056" width="11.5546875" style="5"/>
    <col min="13057" max="13057" width="24.5546875" style="5" customWidth="1"/>
    <col min="13058" max="13063" width="11.6640625" style="5" customWidth="1"/>
    <col min="13064" max="13312" width="11.5546875" style="5"/>
    <col min="13313" max="13313" width="24.5546875" style="5" customWidth="1"/>
    <col min="13314" max="13319" width="11.6640625" style="5" customWidth="1"/>
    <col min="13320" max="13568" width="11.5546875" style="5"/>
    <col min="13569" max="13569" width="24.5546875" style="5" customWidth="1"/>
    <col min="13570" max="13575" width="11.6640625" style="5" customWidth="1"/>
    <col min="13576" max="13824" width="11.5546875" style="5"/>
    <col min="13825" max="13825" width="24.5546875" style="5" customWidth="1"/>
    <col min="13826" max="13831" width="11.6640625" style="5" customWidth="1"/>
    <col min="13832" max="14080" width="11.5546875" style="5"/>
    <col min="14081" max="14081" width="24.5546875" style="5" customWidth="1"/>
    <col min="14082" max="14087" width="11.6640625" style="5" customWidth="1"/>
    <col min="14088" max="14336" width="11.5546875" style="5"/>
    <col min="14337" max="14337" width="24.5546875" style="5" customWidth="1"/>
    <col min="14338" max="14343" width="11.6640625" style="5" customWidth="1"/>
    <col min="14344" max="14592" width="11.5546875" style="5"/>
    <col min="14593" max="14593" width="24.5546875" style="5" customWidth="1"/>
    <col min="14594" max="14599" width="11.6640625" style="5" customWidth="1"/>
    <col min="14600" max="14848" width="11.5546875" style="5"/>
    <col min="14849" max="14849" width="24.5546875" style="5" customWidth="1"/>
    <col min="14850" max="14855" width="11.6640625" style="5" customWidth="1"/>
    <col min="14856" max="15104" width="11.5546875" style="5"/>
    <col min="15105" max="15105" width="24.5546875" style="5" customWidth="1"/>
    <col min="15106" max="15111" width="11.6640625" style="5" customWidth="1"/>
    <col min="15112" max="15360" width="11.5546875" style="5"/>
    <col min="15361" max="15361" width="24.5546875" style="5" customWidth="1"/>
    <col min="15362" max="15367" width="11.6640625" style="5" customWidth="1"/>
    <col min="15368" max="15616" width="11.5546875" style="5"/>
    <col min="15617" max="15617" width="24.5546875" style="5" customWidth="1"/>
    <col min="15618" max="15623" width="11.6640625" style="5" customWidth="1"/>
    <col min="15624" max="15872" width="11.5546875" style="5"/>
    <col min="15873" max="15873" width="24.5546875" style="5" customWidth="1"/>
    <col min="15874" max="15879" width="11.6640625" style="5" customWidth="1"/>
    <col min="15880" max="16128" width="11.5546875" style="5"/>
    <col min="16129" max="16129" width="24.5546875" style="5" customWidth="1"/>
    <col min="16130" max="16135" width="11.6640625" style="5" customWidth="1"/>
    <col min="16136" max="16384" width="11.5546875" style="5"/>
  </cols>
  <sheetData>
    <row r="1" spans="1:17" x14ac:dyDescent="0.3">
      <c r="A1" s="53" t="s">
        <v>52</v>
      </c>
      <c r="B1" s="54"/>
      <c r="C1" s="54"/>
      <c r="D1" s="54"/>
      <c r="E1" s="54"/>
      <c r="F1" s="54"/>
      <c r="G1" s="54"/>
    </row>
    <row r="2" spans="1:17" x14ac:dyDescent="0.3">
      <c r="A2" s="55" t="s">
        <v>33</v>
      </c>
      <c r="B2" s="55"/>
      <c r="C2" s="55"/>
      <c r="D2" s="55"/>
      <c r="E2" s="55"/>
      <c r="F2" s="55"/>
      <c r="G2" s="55"/>
    </row>
    <row r="4" spans="1:17" x14ac:dyDescent="0.3">
      <c r="A4" s="56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</row>
    <row r="5" spans="1:17" x14ac:dyDescent="0.3">
      <c r="A5" s="56"/>
      <c r="B5" s="3">
        <v>30</v>
      </c>
      <c r="C5" s="3">
        <v>70</v>
      </c>
      <c r="D5" s="3">
        <v>120</v>
      </c>
      <c r="E5" s="3">
        <v>180</v>
      </c>
      <c r="F5" s="3">
        <v>250</v>
      </c>
      <c r="G5" s="3">
        <v>350</v>
      </c>
      <c r="J5" s="6"/>
      <c r="K5" s="6"/>
      <c r="L5" s="6"/>
      <c r="M5" s="6"/>
      <c r="N5" s="6"/>
      <c r="O5" s="6"/>
      <c r="P5" s="6"/>
      <c r="Q5" s="6"/>
    </row>
    <row r="6" spans="1:17" x14ac:dyDescent="0.3">
      <c r="A6" s="59" t="s">
        <v>7</v>
      </c>
      <c r="B6" s="60">
        <v>5</v>
      </c>
      <c r="C6" s="60">
        <v>8</v>
      </c>
      <c r="D6" s="60">
        <v>10</v>
      </c>
      <c r="E6" s="60">
        <v>12</v>
      </c>
      <c r="F6" s="60">
        <v>12</v>
      </c>
      <c r="G6" s="60">
        <v>12</v>
      </c>
    </row>
    <row r="7" spans="1:17" x14ac:dyDescent="0.3">
      <c r="A7" s="59" t="s">
        <v>8</v>
      </c>
      <c r="B7" s="60">
        <v>3</v>
      </c>
      <c r="C7" s="60">
        <v>4</v>
      </c>
      <c r="D7" s="60">
        <v>5</v>
      </c>
      <c r="E7" s="60">
        <v>6</v>
      </c>
      <c r="F7" s="60">
        <v>8</v>
      </c>
      <c r="G7" s="60">
        <v>12</v>
      </c>
    </row>
    <row r="8" spans="1:17" ht="27.6" x14ac:dyDescent="0.3">
      <c r="A8" s="61" t="s">
        <v>9</v>
      </c>
      <c r="B8" s="60">
        <f t="shared" ref="B8:G8" si="0">B6+B7</f>
        <v>8</v>
      </c>
      <c r="C8" s="60">
        <f t="shared" si="0"/>
        <v>12</v>
      </c>
      <c r="D8" s="60">
        <f t="shared" si="0"/>
        <v>15</v>
      </c>
      <c r="E8" s="60">
        <f t="shared" si="0"/>
        <v>18</v>
      </c>
      <c r="F8" s="60">
        <f t="shared" si="0"/>
        <v>20</v>
      </c>
      <c r="G8" s="60">
        <f t="shared" si="0"/>
        <v>24</v>
      </c>
    </row>
    <row r="9" spans="1:17" x14ac:dyDescent="0.3">
      <c r="A9" s="58" t="s">
        <v>10</v>
      </c>
      <c r="B9" s="58"/>
      <c r="C9" s="58"/>
      <c r="D9" s="58"/>
      <c r="E9" s="58"/>
      <c r="F9" s="58"/>
      <c r="G9" s="58"/>
    </row>
    <row r="10" spans="1:17" x14ac:dyDescent="0.3">
      <c r="A10" s="62" t="s">
        <v>11</v>
      </c>
      <c r="B10" s="63"/>
      <c r="C10" s="63"/>
      <c r="D10" s="63"/>
      <c r="E10" s="63"/>
      <c r="F10" s="63"/>
      <c r="G10" s="63"/>
      <c r="H10" s="12"/>
    </row>
    <row r="11" spans="1:17" x14ac:dyDescent="0.3">
      <c r="A11" s="62" t="s">
        <v>12</v>
      </c>
      <c r="B11" s="63"/>
      <c r="C11" s="63"/>
      <c r="D11" s="63"/>
      <c r="E11" s="63"/>
      <c r="F11" s="63"/>
      <c r="G11" s="63"/>
      <c r="H11" s="12"/>
    </row>
    <row r="12" spans="1:17" x14ac:dyDescent="0.3">
      <c r="A12" s="62" t="s">
        <v>13</v>
      </c>
      <c r="B12" s="63"/>
      <c r="C12" s="63"/>
      <c r="D12" s="63"/>
      <c r="E12" s="63"/>
      <c r="F12" s="63"/>
      <c r="G12" s="63"/>
      <c r="H12" s="12"/>
    </row>
    <row r="13" spans="1:17" x14ac:dyDescent="0.3">
      <c r="A13" s="62" t="s">
        <v>14</v>
      </c>
      <c r="B13" s="63"/>
      <c r="C13" s="63"/>
      <c r="D13" s="63"/>
      <c r="E13" s="63"/>
      <c r="F13" s="63"/>
      <c r="G13" s="63"/>
      <c r="H13" s="12"/>
    </row>
    <row r="14" spans="1:17" x14ac:dyDescent="0.25">
      <c r="A14" s="64" t="s">
        <v>34</v>
      </c>
      <c r="B14" s="63"/>
      <c r="C14" s="63"/>
      <c r="D14" s="63"/>
      <c r="E14" s="63"/>
      <c r="F14" s="63"/>
      <c r="G14" s="63"/>
      <c r="H14" s="12"/>
    </row>
    <row r="15" spans="1:17" x14ac:dyDescent="0.25">
      <c r="A15" s="64" t="s">
        <v>35</v>
      </c>
      <c r="B15" s="63"/>
      <c r="C15" s="63"/>
      <c r="D15" s="63"/>
      <c r="E15" s="63"/>
      <c r="F15" s="63"/>
      <c r="G15" s="63"/>
      <c r="H15" s="12"/>
    </row>
    <row r="16" spans="1:17" s="32" customFormat="1" x14ac:dyDescent="0.25">
      <c r="A16" s="46" t="s">
        <v>15</v>
      </c>
      <c r="B16" s="46"/>
      <c r="C16" s="46"/>
      <c r="D16" s="46"/>
      <c r="E16" s="46"/>
      <c r="F16" s="46"/>
      <c r="G16" s="46"/>
    </row>
    <row r="17" spans="1:7" x14ac:dyDescent="0.3">
      <c r="A17" s="47" t="s">
        <v>36</v>
      </c>
      <c r="B17" s="48"/>
      <c r="C17" s="48"/>
      <c r="D17" s="48"/>
      <c r="E17" s="48"/>
      <c r="F17" s="48"/>
      <c r="G17" s="49"/>
    </row>
    <row r="18" spans="1:7" ht="27.6" x14ac:dyDescent="0.3">
      <c r="A18" s="33" t="s">
        <v>37</v>
      </c>
      <c r="B18" s="65"/>
      <c r="C18" s="35"/>
      <c r="D18" s="35"/>
      <c r="E18" s="35"/>
      <c r="F18" s="35"/>
      <c r="G18" s="35"/>
    </row>
    <row r="19" spans="1:7" ht="27.6" x14ac:dyDescent="0.3">
      <c r="A19" s="33" t="s">
        <v>38</v>
      </c>
      <c r="B19" s="65"/>
      <c r="C19" s="65"/>
      <c r="D19" s="65"/>
      <c r="E19" s="65"/>
      <c r="F19" s="65"/>
      <c r="G19" s="65"/>
    </row>
    <row r="20" spans="1:7" ht="27.6" x14ac:dyDescent="0.3">
      <c r="A20" s="33" t="s">
        <v>39</v>
      </c>
      <c r="B20" s="65"/>
      <c r="C20" s="65"/>
      <c r="D20" s="65"/>
      <c r="E20" s="65"/>
      <c r="F20" s="65"/>
      <c r="G20" s="65"/>
    </row>
    <row r="21" spans="1:7" x14ac:dyDescent="0.3">
      <c r="A21" s="33" t="s">
        <v>40</v>
      </c>
      <c r="B21" s="65"/>
      <c r="C21" s="65"/>
      <c r="D21" s="65"/>
      <c r="E21" s="65"/>
      <c r="F21" s="65"/>
      <c r="G21" s="65"/>
    </row>
    <row r="22" spans="1:7" ht="27.6" x14ac:dyDescent="0.3">
      <c r="A22" s="33" t="s">
        <v>41</v>
      </c>
      <c r="B22" s="65"/>
      <c r="C22" s="65"/>
      <c r="D22" s="65"/>
      <c r="E22" s="65"/>
      <c r="F22" s="65"/>
      <c r="G22" s="65"/>
    </row>
    <row r="23" spans="1:7" x14ac:dyDescent="0.3">
      <c r="A23" s="50" t="s">
        <v>42</v>
      </c>
      <c r="B23" s="51"/>
      <c r="C23" s="51"/>
      <c r="D23" s="51"/>
      <c r="E23" s="51"/>
      <c r="F23" s="51"/>
      <c r="G23" s="52"/>
    </row>
    <row r="24" spans="1:7" x14ac:dyDescent="0.3">
      <c r="A24" s="33" t="s">
        <v>43</v>
      </c>
      <c r="B24" s="65"/>
      <c r="C24" s="65"/>
      <c r="D24" s="65"/>
      <c r="E24" s="65"/>
      <c r="F24" s="65"/>
      <c r="G24" s="65"/>
    </row>
    <row r="25" spans="1:7" x14ac:dyDescent="0.3">
      <c r="A25" s="38" t="s">
        <v>44</v>
      </c>
      <c r="B25" s="65"/>
      <c r="C25" s="65"/>
      <c r="D25" s="65"/>
      <c r="E25" s="65"/>
      <c r="F25" s="65"/>
      <c r="G25" s="65"/>
    </row>
    <row r="26" spans="1:7" ht="27.6" x14ac:dyDescent="0.3">
      <c r="A26" s="39" t="s">
        <v>45</v>
      </c>
      <c r="B26" s="65"/>
      <c r="C26" s="65"/>
      <c r="D26" s="65"/>
      <c r="E26" s="65"/>
      <c r="F26" s="65"/>
      <c r="G26" s="65"/>
    </row>
    <row r="27" spans="1:7" ht="27.6" x14ac:dyDescent="0.3">
      <c r="A27" s="39" t="s">
        <v>46</v>
      </c>
      <c r="B27" s="65"/>
      <c r="C27" s="65"/>
      <c r="D27" s="65"/>
      <c r="E27" s="65"/>
      <c r="F27" s="65"/>
      <c r="G27" s="65"/>
    </row>
    <row r="28" spans="1:7" x14ac:dyDescent="0.3">
      <c r="A28" s="33" t="s">
        <v>47</v>
      </c>
      <c r="B28" s="65"/>
      <c r="C28" s="65"/>
      <c r="D28" s="65"/>
      <c r="E28" s="65"/>
      <c r="F28" s="65"/>
      <c r="G28" s="65"/>
    </row>
    <row r="29" spans="1:7" ht="27.6" x14ac:dyDescent="0.3">
      <c r="A29" s="43" t="s">
        <v>16</v>
      </c>
      <c r="B29" s="66"/>
      <c r="C29" s="66"/>
      <c r="D29" s="66"/>
      <c r="E29" s="66"/>
      <c r="F29" s="66"/>
      <c r="G29" s="66"/>
    </row>
    <row r="30" spans="1:7" ht="27.6" x14ac:dyDescent="0.3">
      <c r="A30" s="43" t="s">
        <v>17</v>
      </c>
      <c r="B30" s="67"/>
      <c r="C30" s="67"/>
      <c r="D30" s="67"/>
      <c r="E30" s="67"/>
      <c r="F30" s="67"/>
      <c r="G30" s="67"/>
    </row>
  </sheetData>
  <sheetProtection algorithmName="SHA-512" hashValue="+2l/oNytFnMNwTKMUHrG/AEt2bqshxuu/3+T+3vRKbi03dLrXpfop+D7PMrWLkk7+P1LqY1yFyurk6rKomM+9w==" saltValue="ZTnp68F6G/GBQM76SS5S1g==" spinCount="100000" sheet="1" objects="1" scenarios="1"/>
  <mergeCells count="7">
    <mergeCell ref="A23:G23"/>
    <mergeCell ref="A1:G1"/>
    <mergeCell ref="A2:G2"/>
    <mergeCell ref="A4:A5"/>
    <mergeCell ref="A9:G9"/>
    <mergeCell ref="A16:G16"/>
    <mergeCell ref="A17:G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88EB8B-6102-4019-B97D-091DC4219C4D}">
  <dimension ref="A1:S42"/>
  <sheetViews>
    <sheetView zoomScaleNormal="100" workbookViewId="0">
      <selection activeCell="B33" sqref="B33"/>
    </sheetView>
  </sheetViews>
  <sheetFormatPr baseColWidth="10" defaultRowHeight="13.8" x14ac:dyDescent="0.3"/>
  <cols>
    <col min="1" max="1" width="24.5546875" style="26" customWidth="1"/>
    <col min="2" max="2" width="12.109375" style="27" bestFit="1" customWidth="1"/>
    <col min="3" max="7" width="12" style="27" bestFit="1" customWidth="1"/>
    <col min="8" max="8" width="13" style="5" customWidth="1"/>
    <col min="9" max="9" width="11.6640625" style="28" bestFit="1" customWidth="1"/>
    <col min="10" max="256" width="11.5546875" style="5"/>
    <col min="257" max="257" width="24.5546875" style="5" customWidth="1"/>
    <col min="258" max="258" width="12.109375" style="5" bestFit="1" customWidth="1"/>
    <col min="259" max="263" width="12" style="5" bestFit="1" customWidth="1"/>
    <col min="264" max="264" width="13" style="5" customWidth="1"/>
    <col min="265" max="265" width="11.6640625" style="5" bestFit="1" customWidth="1"/>
    <col min="266" max="512" width="11.5546875" style="5"/>
    <col min="513" max="513" width="24.5546875" style="5" customWidth="1"/>
    <col min="514" max="514" width="12.109375" style="5" bestFit="1" customWidth="1"/>
    <col min="515" max="519" width="12" style="5" bestFit="1" customWidth="1"/>
    <col min="520" max="520" width="13" style="5" customWidth="1"/>
    <col min="521" max="521" width="11.6640625" style="5" bestFit="1" customWidth="1"/>
    <col min="522" max="768" width="11.5546875" style="5"/>
    <col min="769" max="769" width="24.5546875" style="5" customWidth="1"/>
    <col min="770" max="770" width="12.109375" style="5" bestFit="1" customWidth="1"/>
    <col min="771" max="775" width="12" style="5" bestFit="1" customWidth="1"/>
    <col min="776" max="776" width="13" style="5" customWidth="1"/>
    <col min="777" max="777" width="11.6640625" style="5" bestFit="1" customWidth="1"/>
    <col min="778" max="1024" width="11.5546875" style="5"/>
    <col min="1025" max="1025" width="24.5546875" style="5" customWidth="1"/>
    <col min="1026" max="1026" width="12.109375" style="5" bestFit="1" customWidth="1"/>
    <col min="1027" max="1031" width="12" style="5" bestFit="1" customWidth="1"/>
    <col min="1032" max="1032" width="13" style="5" customWidth="1"/>
    <col min="1033" max="1033" width="11.6640625" style="5" bestFit="1" customWidth="1"/>
    <col min="1034" max="1280" width="11.5546875" style="5"/>
    <col min="1281" max="1281" width="24.5546875" style="5" customWidth="1"/>
    <col min="1282" max="1282" width="12.109375" style="5" bestFit="1" customWidth="1"/>
    <col min="1283" max="1287" width="12" style="5" bestFit="1" customWidth="1"/>
    <col min="1288" max="1288" width="13" style="5" customWidth="1"/>
    <col min="1289" max="1289" width="11.6640625" style="5" bestFit="1" customWidth="1"/>
    <col min="1290" max="1536" width="11.5546875" style="5"/>
    <col min="1537" max="1537" width="24.5546875" style="5" customWidth="1"/>
    <col min="1538" max="1538" width="12.109375" style="5" bestFit="1" customWidth="1"/>
    <col min="1539" max="1543" width="12" style="5" bestFit="1" customWidth="1"/>
    <col min="1544" max="1544" width="13" style="5" customWidth="1"/>
    <col min="1545" max="1545" width="11.6640625" style="5" bestFit="1" customWidth="1"/>
    <col min="1546" max="1792" width="11.5546875" style="5"/>
    <col min="1793" max="1793" width="24.5546875" style="5" customWidth="1"/>
    <col min="1794" max="1794" width="12.109375" style="5" bestFit="1" customWidth="1"/>
    <col min="1795" max="1799" width="12" style="5" bestFit="1" customWidth="1"/>
    <col min="1800" max="1800" width="13" style="5" customWidth="1"/>
    <col min="1801" max="1801" width="11.6640625" style="5" bestFit="1" customWidth="1"/>
    <col min="1802" max="2048" width="11.5546875" style="5"/>
    <col min="2049" max="2049" width="24.5546875" style="5" customWidth="1"/>
    <col min="2050" max="2050" width="12.109375" style="5" bestFit="1" customWidth="1"/>
    <col min="2051" max="2055" width="12" style="5" bestFit="1" customWidth="1"/>
    <col min="2056" max="2056" width="13" style="5" customWidth="1"/>
    <col min="2057" max="2057" width="11.6640625" style="5" bestFit="1" customWidth="1"/>
    <col min="2058" max="2304" width="11.5546875" style="5"/>
    <col min="2305" max="2305" width="24.5546875" style="5" customWidth="1"/>
    <col min="2306" max="2306" width="12.109375" style="5" bestFit="1" customWidth="1"/>
    <col min="2307" max="2311" width="12" style="5" bestFit="1" customWidth="1"/>
    <col min="2312" max="2312" width="13" style="5" customWidth="1"/>
    <col min="2313" max="2313" width="11.6640625" style="5" bestFit="1" customWidth="1"/>
    <col min="2314" max="2560" width="11.5546875" style="5"/>
    <col min="2561" max="2561" width="24.5546875" style="5" customWidth="1"/>
    <col min="2562" max="2562" width="12.109375" style="5" bestFit="1" customWidth="1"/>
    <col min="2563" max="2567" width="12" style="5" bestFit="1" customWidth="1"/>
    <col min="2568" max="2568" width="13" style="5" customWidth="1"/>
    <col min="2569" max="2569" width="11.6640625" style="5" bestFit="1" customWidth="1"/>
    <col min="2570" max="2816" width="11.5546875" style="5"/>
    <col min="2817" max="2817" width="24.5546875" style="5" customWidth="1"/>
    <col min="2818" max="2818" width="12.109375" style="5" bestFit="1" customWidth="1"/>
    <col min="2819" max="2823" width="12" style="5" bestFit="1" customWidth="1"/>
    <col min="2824" max="2824" width="13" style="5" customWidth="1"/>
    <col min="2825" max="2825" width="11.6640625" style="5" bestFit="1" customWidth="1"/>
    <col min="2826" max="3072" width="11.5546875" style="5"/>
    <col min="3073" max="3073" width="24.5546875" style="5" customWidth="1"/>
    <col min="3074" max="3074" width="12.109375" style="5" bestFit="1" customWidth="1"/>
    <col min="3075" max="3079" width="12" style="5" bestFit="1" customWidth="1"/>
    <col min="3080" max="3080" width="13" style="5" customWidth="1"/>
    <col min="3081" max="3081" width="11.6640625" style="5" bestFit="1" customWidth="1"/>
    <col min="3082" max="3328" width="11.5546875" style="5"/>
    <col min="3329" max="3329" width="24.5546875" style="5" customWidth="1"/>
    <col min="3330" max="3330" width="12.109375" style="5" bestFit="1" customWidth="1"/>
    <col min="3331" max="3335" width="12" style="5" bestFit="1" customWidth="1"/>
    <col min="3336" max="3336" width="13" style="5" customWidth="1"/>
    <col min="3337" max="3337" width="11.6640625" style="5" bestFit="1" customWidth="1"/>
    <col min="3338" max="3584" width="11.5546875" style="5"/>
    <col min="3585" max="3585" width="24.5546875" style="5" customWidth="1"/>
    <col min="3586" max="3586" width="12.109375" style="5" bestFit="1" customWidth="1"/>
    <col min="3587" max="3591" width="12" style="5" bestFit="1" customWidth="1"/>
    <col min="3592" max="3592" width="13" style="5" customWidth="1"/>
    <col min="3593" max="3593" width="11.6640625" style="5" bestFit="1" customWidth="1"/>
    <col min="3594" max="3840" width="11.5546875" style="5"/>
    <col min="3841" max="3841" width="24.5546875" style="5" customWidth="1"/>
    <col min="3842" max="3842" width="12.109375" style="5" bestFit="1" customWidth="1"/>
    <col min="3843" max="3847" width="12" style="5" bestFit="1" customWidth="1"/>
    <col min="3848" max="3848" width="13" style="5" customWidth="1"/>
    <col min="3849" max="3849" width="11.6640625" style="5" bestFit="1" customWidth="1"/>
    <col min="3850" max="4096" width="11.5546875" style="5"/>
    <col min="4097" max="4097" width="24.5546875" style="5" customWidth="1"/>
    <col min="4098" max="4098" width="12.109375" style="5" bestFit="1" customWidth="1"/>
    <col min="4099" max="4103" width="12" style="5" bestFit="1" customWidth="1"/>
    <col min="4104" max="4104" width="13" style="5" customWidth="1"/>
    <col min="4105" max="4105" width="11.6640625" style="5" bestFit="1" customWidth="1"/>
    <col min="4106" max="4352" width="11.5546875" style="5"/>
    <col min="4353" max="4353" width="24.5546875" style="5" customWidth="1"/>
    <col min="4354" max="4354" width="12.109375" style="5" bestFit="1" customWidth="1"/>
    <col min="4355" max="4359" width="12" style="5" bestFit="1" customWidth="1"/>
    <col min="4360" max="4360" width="13" style="5" customWidth="1"/>
    <col min="4361" max="4361" width="11.6640625" style="5" bestFit="1" customWidth="1"/>
    <col min="4362" max="4608" width="11.5546875" style="5"/>
    <col min="4609" max="4609" width="24.5546875" style="5" customWidth="1"/>
    <col min="4610" max="4610" width="12.109375" style="5" bestFit="1" customWidth="1"/>
    <col min="4611" max="4615" width="12" style="5" bestFit="1" customWidth="1"/>
    <col min="4616" max="4616" width="13" style="5" customWidth="1"/>
    <col min="4617" max="4617" width="11.6640625" style="5" bestFit="1" customWidth="1"/>
    <col min="4618" max="4864" width="11.5546875" style="5"/>
    <col min="4865" max="4865" width="24.5546875" style="5" customWidth="1"/>
    <col min="4866" max="4866" width="12.109375" style="5" bestFit="1" customWidth="1"/>
    <col min="4867" max="4871" width="12" style="5" bestFit="1" customWidth="1"/>
    <col min="4872" max="4872" width="13" style="5" customWidth="1"/>
    <col min="4873" max="4873" width="11.6640625" style="5" bestFit="1" customWidth="1"/>
    <col min="4874" max="5120" width="11.5546875" style="5"/>
    <col min="5121" max="5121" width="24.5546875" style="5" customWidth="1"/>
    <col min="5122" max="5122" width="12.109375" style="5" bestFit="1" customWidth="1"/>
    <col min="5123" max="5127" width="12" style="5" bestFit="1" customWidth="1"/>
    <col min="5128" max="5128" width="13" style="5" customWidth="1"/>
    <col min="5129" max="5129" width="11.6640625" style="5" bestFit="1" customWidth="1"/>
    <col min="5130" max="5376" width="11.5546875" style="5"/>
    <col min="5377" max="5377" width="24.5546875" style="5" customWidth="1"/>
    <col min="5378" max="5378" width="12.109375" style="5" bestFit="1" customWidth="1"/>
    <col min="5379" max="5383" width="12" style="5" bestFit="1" customWidth="1"/>
    <col min="5384" max="5384" width="13" style="5" customWidth="1"/>
    <col min="5385" max="5385" width="11.6640625" style="5" bestFit="1" customWidth="1"/>
    <col min="5386" max="5632" width="11.5546875" style="5"/>
    <col min="5633" max="5633" width="24.5546875" style="5" customWidth="1"/>
    <col min="5634" max="5634" width="12.109375" style="5" bestFit="1" customWidth="1"/>
    <col min="5635" max="5639" width="12" style="5" bestFit="1" customWidth="1"/>
    <col min="5640" max="5640" width="13" style="5" customWidth="1"/>
    <col min="5641" max="5641" width="11.6640625" style="5" bestFit="1" customWidth="1"/>
    <col min="5642" max="5888" width="11.5546875" style="5"/>
    <col min="5889" max="5889" width="24.5546875" style="5" customWidth="1"/>
    <col min="5890" max="5890" width="12.109375" style="5" bestFit="1" customWidth="1"/>
    <col min="5891" max="5895" width="12" style="5" bestFit="1" customWidth="1"/>
    <col min="5896" max="5896" width="13" style="5" customWidth="1"/>
    <col min="5897" max="5897" width="11.6640625" style="5" bestFit="1" customWidth="1"/>
    <col min="5898" max="6144" width="11.5546875" style="5"/>
    <col min="6145" max="6145" width="24.5546875" style="5" customWidth="1"/>
    <col min="6146" max="6146" width="12.109375" style="5" bestFit="1" customWidth="1"/>
    <col min="6147" max="6151" width="12" style="5" bestFit="1" customWidth="1"/>
    <col min="6152" max="6152" width="13" style="5" customWidth="1"/>
    <col min="6153" max="6153" width="11.6640625" style="5" bestFit="1" customWidth="1"/>
    <col min="6154" max="6400" width="11.5546875" style="5"/>
    <col min="6401" max="6401" width="24.5546875" style="5" customWidth="1"/>
    <col min="6402" max="6402" width="12.109375" style="5" bestFit="1" customWidth="1"/>
    <col min="6403" max="6407" width="12" style="5" bestFit="1" customWidth="1"/>
    <col min="6408" max="6408" width="13" style="5" customWidth="1"/>
    <col min="6409" max="6409" width="11.6640625" style="5" bestFit="1" customWidth="1"/>
    <col min="6410" max="6656" width="11.5546875" style="5"/>
    <col min="6657" max="6657" width="24.5546875" style="5" customWidth="1"/>
    <col min="6658" max="6658" width="12.109375" style="5" bestFit="1" customWidth="1"/>
    <col min="6659" max="6663" width="12" style="5" bestFit="1" customWidth="1"/>
    <col min="6664" max="6664" width="13" style="5" customWidth="1"/>
    <col min="6665" max="6665" width="11.6640625" style="5" bestFit="1" customWidth="1"/>
    <col min="6666" max="6912" width="11.5546875" style="5"/>
    <col min="6913" max="6913" width="24.5546875" style="5" customWidth="1"/>
    <col min="6914" max="6914" width="12.109375" style="5" bestFit="1" customWidth="1"/>
    <col min="6915" max="6919" width="12" style="5" bestFit="1" customWidth="1"/>
    <col min="6920" max="6920" width="13" style="5" customWidth="1"/>
    <col min="6921" max="6921" width="11.6640625" style="5" bestFit="1" customWidth="1"/>
    <col min="6922" max="7168" width="11.5546875" style="5"/>
    <col min="7169" max="7169" width="24.5546875" style="5" customWidth="1"/>
    <col min="7170" max="7170" width="12.109375" style="5" bestFit="1" customWidth="1"/>
    <col min="7171" max="7175" width="12" style="5" bestFit="1" customWidth="1"/>
    <col min="7176" max="7176" width="13" style="5" customWidth="1"/>
    <col min="7177" max="7177" width="11.6640625" style="5" bestFit="1" customWidth="1"/>
    <col min="7178" max="7424" width="11.5546875" style="5"/>
    <col min="7425" max="7425" width="24.5546875" style="5" customWidth="1"/>
    <col min="7426" max="7426" width="12.109375" style="5" bestFit="1" customWidth="1"/>
    <col min="7427" max="7431" width="12" style="5" bestFit="1" customWidth="1"/>
    <col min="7432" max="7432" width="13" style="5" customWidth="1"/>
    <col min="7433" max="7433" width="11.6640625" style="5" bestFit="1" customWidth="1"/>
    <col min="7434" max="7680" width="11.5546875" style="5"/>
    <col min="7681" max="7681" width="24.5546875" style="5" customWidth="1"/>
    <col min="7682" max="7682" width="12.109375" style="5" bestFit="1" customWidth="1"/>
    <col min="7683" max="7687" width="12" style="5" bestFit="1" customWidth="1"/>
    <col min="7688" max="7688" width="13" style="5" customWidth="1"/>
    <col min="7689" max="7689" width="11.6640625" style="5" bestFit="1" customWidth="1"/>
    <col min="7690" max="7936" width="11.5546875" style="5"/>
    <col min="7937" max="7937" width="24.5546875" style="5" customWidth="1"/>
    <col min="7938" max="7938" width="12.109375" style="5" bestFit="1" customWidth="1"/>
    <col min="7939" max="7943" width="12" style="5" bestFit="1" customWidth="1"/>
    <col min="7944" max="7944" width="13" style="5" customWidth="1"/>
    <col min="7945" max="7945" width="11.6640625" style="5" bestFit="1" customWidth="1"/>
    <col min="7946" max="8192" width="11.5546875" style="5"/>
    <col min="8193" max="8193" width="24.5546875" style="5" customWidth="1"/>
    <col min="8194" max="8194" width="12.109375" style="5" bestFit="1" customWidth="1"/>
    <col min="8195" max="8199" width="12" style="5" bestFit="1" customWidth="1"/>
    <col min="8200" max="8200" width="13" style="5" customWidth="1"/>
    <col min="8201" max="8201" width="11.6640625" style="5" bestFit="1" customWidth="1"/>
    <col min="8202" max="8448" width="11.5546875" style="5"/>
    <col min="8449" max="8449" width="24.5546875" style="5" customWidth="1"/>
    <col min="8450" max="8450" width="12.109375" style="5" bestFit="1" customWidth="1"/>
    <col min="8451" max="8455" width="12" style="5" bestFit="1" customWidth="1"/>
    <col min="8456" max="8456" width="13" style="5" customWidth="1"/>
    <col min="8457" max="8457" width="11.6640625" style="5" bestFit="1" customWidth="1"/>
    <col min="8458" max="8704" width="11.5546875" style="5"/>
    <col min="8705" max="8705" width="24.5546875" style="5" customWidth="1"/>
    <col min="8706" max="8706" width="12.109375" style="5" bestFit="1" customWidth="1"/>
    <col min="8707" max="8711" width="12" style="5" bestFit="1" customWidth="1"/>
    <col min="8712" max="8712" width="13" style="5" customWidth="1"/>
    <col min="8713" max="8713" width="11.6640625" style="5" bestFit="1" customWidth="1"/>
    <col min="8714" max="8960" width="11.5546875" style="5"/>
    <col min="8961" max="8961" width="24.5546875" style="5" customWidth="1"/>
    <col min="8962" max="8962" width="12.109375" style="5" bestFit="1" customWidth="1"/>
    <col min="8963" max="8967" width="12" style="5" bestFit="1" customWidth="1"/>
    <col min="8968" max="8968" width="13" style="5" customWidth="1"/>
    <col min="8969" max="8969" width="11.6640625" style="5" bestFit="1" customWidth="1"/>
    <col min="8970" max="9216" width="11.5546875" style="5"/>
    <col min="9217" max="9217" width="24.5546875" style="5" customWidth="1"/>
    <col min="9218" max="9218" width="12.109375" style="5" bestFit="1" customWidth="1"/>
    <col min="9219" max="9223" width="12" style="5" bestFit="1" customWidth="1"/>
    <col min="9224" max="9224" width="13" style="5" customWidth="1"/>
    <col min="9225" max="9225" width="11.6640625" style="5" bestFit="1" customWidth="1"/>
    <col min="9226" max="9472" width="11.5546875" style="5"/>
    <col min="9473" max="9473" width="24.5546875" style="5" customWidth="1"/>
    <col min="9474" max="9474" width="12.109375" style="5" bestFit="1" customWidth="1"/>
    <col min="9475" max="9479" width="12" style="5" bestFit="1" customWidth="1"/>
    <col min="9480" max="9480" width="13" style="5" customWidth="1"/>
    <col min="9481" max="9481" width="11.6640625" style="5" bestFit="1" customWidth="1"/>
    <col min="9482" max="9728" width="11.5546875" style="5"/>
    <col min="9729" max="9729" width="24.5546875" style="5" customWidth="1"/>
    <col min="9730" max="9730" width="12.109375" style="5" bestFit="1" customWidth="1"/>
    <col min="9731" max="9735" width="12" style="5" bestFit="1" customWidth="1"/>
    <col min="9736" max="9736" width="13" style="5" customWidth="1"/>
    <col min="9737" max="9737" width="11.6640625" style="5" bestFit="1" customWidth="1"/>
    <col min="9738" max="9984" width="11.5546875" style="5"/>
    <col min="9985" max="9985" width="24.5546875" style="5" customWidth="1"/>
    <col min="9986" max="9986" width="12.109375" style="5" bestFit="1" customWidth="1"/>
    <col min="9987" max="9991" width="12" style="5" bestFit="1" customWidth="1"/>
    <col min="9992" max="9992" width="13" style="5" customWidth="1"/>
    <col min="9993" max="9993" width="11.6640625" style="5" bestFit="1" customWidth="1"/>
    <col min="9994" max="10240" width="11.5546875" style="5"/>
    <col min="10241" max="10241" width="24.5546875" style="5" customWidth="1"/>
    <col min="10242" max="10242" width="12.109375" style="5" bestFit="1" customWidth="1"/>
    <col min="10243" max="10247" width="12" style="5" bestFit="1" customWidth="1"/>
    <col min="10248" max="10248" width="13" style="5" customWidth="1"/>
    <col min="10249" max="10249" width="11.6640625" style="5" bestFit="1" customWidth="1"/>
    <col min="10250" max="10496" width="11.5546875" style="5"/>
    <col min="10497" max="10497" width="24.5546875" style="5" customWidth="1"/>
    <col min="10498" max="10498" width="12.109375" style="5" bestFit="1" customWidth="1"/>
    <col min="10499" max="10503" width="12" style="5" bestFit="1" customWidth="1"/>
    <col min="10504" max="10504" width="13" style="5" customWidth="1"/>
    <col min="10505" max="10505" width="11.6640625" style="5" bestFit="1" customWidth="1"/>
    <col min="10506" max="10752" width="11.5546875" style="5"/>
    <col min="10753" max="10753" width="24.5546875" style="5" customWidth="1"/>
    <col min="10754" max="10754" width="12.109375" style="5" bestFit="1" customWidth="1"/>
    <col min="10755" max="10759" width="12" style="5" bestFit="1" customWidth="1"/>
    <col min="10760" max="10760" width="13" style="5" customWidth="1"/>
    <col min="10761" max="10761" width="11.6640625" style="5" bestFit="1" customWidth="1"/>
    <col min="10762" max="11008" width="11.5546875" style="5"/>
    <col min="11009" max="11009" width="24.5546875" style="5" customWidth="1"/>
    <col min="11010" max="11010" width="12.109375" style="5" bestFit="1" customWidth="1"/>
    <col min="11011" max="11015" width="12" style="5" bestFit="1" customWidth="1"/>
    <col min="11016" max="11016" width="13" style="5" customWidth="1"/>
    <col min="11017" max="11017" width="11.6640625" style="5" bestFit="1" customWidth="1"/>
    <col min="11018" max="11264" width="11.5546875" style="5"/>
    <col min="11265" max="11265" width="24.5546875" style="5" customWidth="1"/>
    <col min="11266" max="11266" width="12.109375" style="5" bestFit="1" customWidth="1"/>
    <col min="11267" max="11271" width="12" style="5" bestFit="1" customWidth="1"/>
    <col min="11272" max="11272" width="13" style="5" customWidth="1"/>
    <col min="11273" max="11273" width="11.6640625" style="5" bestFit="1" customWidth="1"/>
    <col min="11274" max="11520" width="11.5546875" style="5"/>
    <col min="11521" max="11521" width="24.5546875" style="5" customWidth="1"/>
    <col min="11522" max="11522" width="12.109375" style="5" bestFit="1" customWidth="1"/>
    <col min="11523" max="11527" width="12" style="5" bestFit="1" customWidth="1"/>
    <col min="11528" max="11528" width="13" style="5" customWidth="1"/>
    <col min="11529" max="11529" width="11.6640625" style="5" bestFit="1" customWidth="1"/>
    <col min="11530" max="11776" width="11.5546875" style="5"/>
    <col min="11777" max="11777" width="24.5546875" style="5" customWidth="1"/>
    <col min="11778" max="11778" width="12.109375" style="5" bestFit="1" customWidth="1"/>
    <col min="11779" max="11783" width="12" style="5" bestFit="1" customWidth="1"/>
    <col min="11784" max="11784" width="13" style="5" customWidth="1"/>
    <col min="11785" max="11785" width="11.6640625" style="5" bestFit="1" customWidth="1"/>
    <col min="11786" max="12032" width="11.5546875" style="5"/>
    <col min="12033" max="12033" width="24.5546875" style="5" customWidth="1"/>
    <col min="12034" max="12034" width="12.109375" style="5" bestFit="1" customWidth="1"/>
    <col min="12035" max="12039" width="12" style="5" bestFit="1" customWidth="1"/>
    <col min="12040" max="12040" width="13" style="5" customWidth="1"/>
    <col min="12041" max="12041" width="11.6640625" style="5" bestFit="1" customWidth="1"/>
    <col min="12042" max="12288" width="11.5546875" style="5"/>
    <col min="12289" max="12289" width="24.5546875" style="5" customWidth="1"/>
    <col min="12290" max="12290" width="12.109375" style="5" bestFit="1" customWidth="1"/>
    <col min="12291" max="12295" width="12" style="5" bestFit="1" customWidth="1"/>
    <col min="12296" max="12296" width="13" style="5" customWidth="1"/>
    <col min="12297" max="12297" width="11.6640625" style="5" bestFit="1" customWidth="1"/>
    <col min="12298" max="12544" width="11.5546875" style="5"/>
    <col min="12545" max="12545" width="24.5546875" style="5" customWidth="1"/>
    <col min="12546" max="12546" width="12.109375" style="5" bestFit="1" customWidth="1"/>
    <col min="12547" max="12551" width="12" style="5" bestFit="1" customWidth="1"/>
    <col min="12552" max="12552" width="13" style="5" customWidth="1"/>
    <col min="12553" max="12553" width="11.6640625" style="5" bestFit="1" customWidth="1"/>
    <col min="12554" max="12800" width="11.5546875" style="5"/>
    <col min="12801" max="12801" width="24.5546875" style="5" customWidth="1"/>
    <col min="12802" max="12802" width="12.109375" style="5" bestFit="1" customWidth="1"/>
    <col min="12803" max="12807" width="12" style="5" bestFit="1" customWidth="1"/>
    <col min="12808" max="12808" width="13" style="5" customWidth="1"/>
    <col min="12809" max="12809" width="11.6640625" style="5" bestFit="1" customWidth="1"/>
    <col min="12810" max="13056" width="11.5546875" style="5"/>
    <col min="13057" max="13057" width="24.5546875" style="5" customWidth="1"/>
    <col min="13058" max="13058" width="12.109375" style="5" bestFit="1" customWidth="1"/>
    <col min="13059" max="13063" width="12" style="5" bestFit="1" customWidth="1"/>
    <col min="13064" max="13064" width="13" style="5" customWidth="1"/>
    <col min="13065" max="13065" width="11.6640625" style="5" bestFit="1" customWidth="1"/>
    <col min="13066" max="13312" width="11.5546875" style="5"/>
    <col min="13313" max="13313" width="24.5546875" style="5" customWidth="1"/>
    <col min="13314" max="13314" width="12.109375" style="5" bestFit="1" customWidth="1"/>
    <col min="13315" max="13319" width="12" style="5" bestFit="1" customWidth="1"/>
    <col min="13320" max="13320" width="13" style="5" customWidth="1"/>
    <col min="13321" max="13321" width="11.6640625" style="5" bestFit="1" customWidth="1"/>
    <col min="13322" max="13568" width="11.5546875" style="5"/>
    <col min="13569" max="13569" width="24.5546875" style="5" customWidth="1"/>
    <col min="13570" max="13570" width="12.109375" style="5" bestFit="1" customWidth="1"/>
    <col min="13571" max="13575" width="12" style="5" bestFit="1" customWidth="1"/>
    <col min="13576" max="13576" width="13" style="5" customWidth="1"/>
    <col min="13577" max="13577" width="11.6640625" style="5" bestFit="1" customWidth="1"/>
    <col min="13578" max="13824" width="11.5546875" style="5"/>
    <col min="13825" max="13825" width="24.5546875" style="5" customWidth="1"/>
    <col min="13826" max="13826" width="12.109375" style="5" bestFit="1" customWidth="1"/>
    <col min="13827" max="13831" width="12" style="5" bestFit="1" customWidth="1"/>
    <col min="13832" max="13832" width="13" style="5" customWidth="1"/>
    <col min="13833" max="13833" width="11.6640625" style="5" bestFit="1" customWidth="1"/>
    <col min="13834" max="14080" width="11.5546875" style="5"/>
    <col min="14081" max="14081" width="24.5546875" style="5" customWidth="1"/>
    <col min="14082" max="14082" width="12.109375" style="5" bestFit="1" customWidth="1"/>
    <col min="14083" max="14087" width="12" style="5" bestFit="1" customWidth="1"/>
    <col min="14088" max="14088" width="13" style="5" customWidth="1"/>
    <col min="14089" max="14089" width="11.6640625" style="5" bestFit="1" customWidth="1"/>
    <col min="14090" max="14336" width="11.5546875" style="5"/>
    <col min="14337" max="14337" width="24.5546875" style="5" customWidth="1"/>
    <col min="14338" max="14338" width="12.109375" style="5" bestFit="1" customWidth="1"/>
    <col min="14339" max="14343" width="12" style="5" bestFit="1" customWidth="1"/>
    <col min="14344" max="14344" width="13" style="5" customWidth="1"/>
    <col min="14345" max="14345" width="11.6640625" style="5" bestFit="1" customWidth="1"/>
    <col min="14346" max="14592" width="11.5546875" style="5"/>
    <col min="14593" max="14593" width="24.5546875" style="5" customWidth="1"/>
    <col min="14594" max="14594" width="12.109375" style="5" bestFit="1" customWidth="1"/>
    <col min="14595" max="14599" width="12" style="5" bestFit="1" customWidth="1"/>
    <col min="14600" max="14600" width="13" style="5" customWidth="1"/>
    <col min="14601" max="14601" width="11.6640625" style="5" bestFit="1" customWidth="1"/>
    <col min="14602" max="14848" width="11.5546875" style="5"/>
    <col min="14849" max="14849" width="24.5546875" style="5" customWidth="1"/>
    <col min="14850" max="14850" width="12.109375" style="5" bestFit="1" customWidth="1"/>
    <col min="14851" max="14855" width="12" style="5" bestFit="1" customWidth="1"/>
    <col min="14856" max="14856" width="13" style="5" customWidth="1"/>
    <col min="14857" max="14857" width="11.6640625" style="5" bestFit="1" customWidth="1"/>
    <col min="14858" max="15104" width="11.5546875" style="5"/>
    <col min="15105" max="15105" width="24.5546875" style="5" customWidth="1"/>
    <col min="15106" max="15106" width="12.109375" style="5" bestFit="1" customWidth="1"/>
    <col min="15107" max="15111" width="12" style="5" bestFit="1" customWidth="1"/>
    <col min="15112" max="15112" width="13" style="5" customWidth="1"/>
    <col min="15113" max="15113" width="11.6640625" style="5" bestFit="1" customWidth="1"/>
    <col min="15114" max="15360" width="11.5546875" style="5"/>
    <col min="15361" max="15361" width="24.5546875" style="5" customWidth="1"/>
    <col min="15362" max="15362" width="12.109375" style="5" bestFit="1" customWidth="1"/>
    <col min="15363" max="15367" width="12" style="5" bestFit="1" customWidth="1"/>
    <col min="15368" max="15368" width="13" style="5" customWidth="1"/>
    <col min="15369" max="15369" width="11.6640625" style="5" bestFit="1" customWidth="1"/>
    <col min="15370" max="15616" width="11.5546875" style="5"/>
    <col min="15617" max="15617" width="24.5546875" style="5" customWidth="1"/>
    <col min="15618" max="15618" width="12.109375" style="5" bestFit="1" customWidth="1"/>
    <col min="15619" max="15623" width="12" style="5" bestFit="1" customWidth="1"/>
    <col min="15624" max="15624" width="13" style="5" customWidth="1"/>
    <col min="15625" max="15625" width="11.6640625" style="5" bestFit="1" customWidth="1"/>
    <col min="15626" max="15872" width="11.5546875" style="5"/>
    <col min="15873" max="15873" width="24.5546875" style="5" customWidth="1"/>
    <col min="15874" max="15874" width="12.109375" style="5" bestFit="1" customWidth="1"/>
    <col min="15875" max="15879" width="12" style="5" bestFit="1" customWidth="1"/>
    <col min="15880" max="15880" width="13" style="5" customWidth="1"/>
    <col min="15881" max="15881" width="11.6640625" style="5" bestFit="1" customWidth="1"/>
    <col min="15882" max="16128" width="11.5546875" style="5"/>
    <col min="16129" max="16129" width="24.5546875" style="5" customWidth="1"/>
    <col min="16130" max="16130" width="12.109375" style="5" bestFit="1" customWidth="1"/>
    <col min="16131" max="16135" width="12" style="5" bestFit="1" customWidth="1"/>
    <col min="16136" max="16136" width="13" style="5" customWidth="1"/>
    <col min="16137" max="16137" width="11.6640625" style="5" bestFit="1" customWidth="1"/>
    <col min="16138" max="16384" width="11.5546875" style="5"/>
  </cols>
  <sheetData>
    <row r="1" spans="1:19" x14ac:dyDescent="0.3">
      <c r="A1" s="53" t="s">
        <v>51</v>
      </c>
      <c r="B1" s="54"/>
      <c r="C1" s="54"/>
      <c r="D1" s="54"/>
      <c r="E1" s="54"/>
      <c r="F1" s="54"/>
      <c r="G1" s="54"/>
      <c r="H1" s="54"/>
      <c r="I1" s="54"/>
    </row>
    <row r="2" spans="1:19" x14ac:dyDescent="0.3">
      <c r="A2" s="55" t="s">
        <v>33</v>
      </c>
      <c r="B2" s="55"/>
      <c r="C2" s="55"/>
      <c r="D2" s="55"/>
      <c r="E2" s="55"/>
      <c r="F2" s="55"/>
      <c r="G2" s="55"/>
      <c r="H2" s="55"/>
      <c r="I2" s="55"/>
    </row>
    <row r="4" spans="1:19" x14ac:dyDescent="0.3">
      <c r="A4" s="56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57" t="s">
        <v>18</v>
      </c>
      <c r="I4" s="45" t="s">
        <v>19</v>
      </c>
    </row>
    <row r="5" spans="1:19" x14ac:dyDescent="0.3">
      <c r="A5" s="56"/>
      <c r="B5" s="3">
        <v>30</v>
      </c>
      <c r="C5" s="3">
        <v>70</v>
      </c>
      <c r="D5" s="3">
        <v>120</v>
      </c>
      <c r="E5" s="3">
        <v>180</v>
      </c>
      <c r="F5" s="3">
        <v>250</v>
      </c>
      <c r="G5" s="3">
        <v>350</v>
      </c>
      <c r="H5" s="57"/>
      <c r="I5" s="45"/>
      <c r="L5" s="6"/>
      <c r="M5" s="6"/>
      <c r="N5" s="6"/>
      <c r="O5" s="6"/>
      <c r="P5" s="6"/>
      <c r="Q5" s="6"/>
      <c r="R5" s="6"/>
      <c r="S5" s="6"/>
    </row>
    <row r="6" spans="1:19" x14ac:dyDescent="0.3">
      <c r="A6" s="7" t="s">
        <v>20</v>
      </c>
      <c r="B6" s="8">
        <v>8.7499999999999994E-2</v>
      </c>
      <c r="C6" s="8">
        <v>0.2175</v>
      </c>
      <c r="D6" s="8">
        <v>0.1075</v>
      </c>
      <c r="E6" s="8">
        <v>0.2175</v>
      </c>
      <c r="F6" s="8">
        <v>0.24</v>
      </c>
      <c r="G6" s="8">
        <v>0.13</v>
      </c>
      <c r="H6" s="29">
        <f>SUM(B6:G6)</f>
        <v>1</v>
      </c>
      <c r="I6" s="9"/>
      <c r="L6" s="6"/>
      <c r="M6" s="6"/>
      <c r="N6" s="6"/>
      <c r="O6" s="6"/>
      <c r="P6" s="6"/>
      <c r="Q6" s="6"/>
      <c r="R6" s="6"/>
      <c r="S6" s="6"/>
    </row>
    <row r="7" spans="1:19" x14ac:dyDescent="0.3">
      <c r="A7" s="58" t="s">
        <v>10</v>
      </c>
      <c r="B7" s="58"/>
      <c r="C7" s="58"/>
      <c r="D7" s="58"/>
      <c r="E7" s="58"/>
      <c r="F7" s="58"/>
      <c r="G7" s="58"/>
      <c r="H7" s="58"/>
      <c r="I7" s="58"/>
    </row>
    <row r="8" spans="1:19" x14ac:dyDescent="0.3">
      <c r="A8" s="30" t="s">
        <v>11</v>
      </c>
      <c r="B8" s="10">
        <f>'BPU - CSPS'!B10</f>
        <v>0</v>
      </c>
      <c r="C8" s="10">
        <f>'BPU - CSPS'!C10</f>
        <v>0</v>
      </c>
      <c r="D8" s="10">
        <f>'BPU - CSPS'!D10</f>
        <v>0</v>
      </c>
      <c r="E8" s="10">
        <f>'BPU - CSPS'!E10</f>
        <v>0</v>
      </c>
      <c r="F8" s="10">
        <f>'BPU - CSPS'!F10</f>
        <v>0</v>
      </c>
      <c r="G8" s="10">
        <f>'BPU - CSPS'!G10</f>
        <v>0</v>
      </c>
      <c r="H8" s="11">
        <f t="shared" ref="H8:H13" si="0">B8*$B$6+C8*$C$6+D8*$D$6+E8*$E$6+F8*$F$6+G8*$G$6</f>
        <v>0</v>
      </c>
      <c r="I8" s="45"/>
      <c r="J8" s="12"/>
    </row>
    <row r="9" spans="1:19" x14ac:dyDescent="0.3">
      <c r="A9" s="30" t="s">
        <v>12</v>
      </c>
      <c r="B9" s="10">
        <f>'BPU - CSPS'!B11</f>
        <v>0</v>
      </c>
      <c r="C9" s="10">
        <f>'BPU - CSPS'!C11</f>
        <v>0</v>
      </c>
      <c r="D9" s="10">
        <f>'BPU - CSPS'!D11</f>
        <v>0</v>
      </c>
      <c r="E9" s="10">
        <f>'BPU - CSPS'!E11</f>
        <v>0</v>
      </c>
      <c r="F9" s="10">
        <f>'BPU - CSPS'!F11</f>
        <v>0</v>
      </c>
      <c r="G9" s="10">
        <f>'BPU - CSPS'!G11</f>
        <v>0</v>
      </c>
      <c r="H9" s="11">
        <f t="shared" si="0"/>
        <v>0</v>
      </c>
      <c r="I9" s="45"/>
      <c r="J9" s="12"/>
    </row>
    <row r="10" spans="1:19" x14ac:dyDescent="0.3">
      <c r="A10" s="30" t="s">
        <v>13</v>
      </c>
      <c r="B10" s="10">
        <f>'BPU - CSPS'!B12</f>
        <v>0</v>
      </c>
      <c r="C10" s="10">
        <f>'BPU - CSPS'!C12</f>
        <v>0</v>
      </c>
      <c r="D10" s="10">
        <f>'BPU - CSPS'!D12</f>
        <v>0</v>
      </c>
      <c r="E10" s="10">
        <f>'BPU - CSPS'!E12</f>
        <v>0</v>
      </c>
      <c r="F10" s="10">
        <f>'BPU - CSPS'!F12</f>
        <v>0</v>
      </c>
      <c r="G10" s="10">
        <f>'BPU - CSPS'!G12</f>
        <v>0</v>
      </c>
      <c r="H10" s="11">
        <f t="shared" si="0"/>
        <v>0</v>
      </c>
      <c r="I10" s="45"/>
      <c r="J10" s="12"/>
    </row>
    <row r="11" spans="1:19" x14ac:dyDescent="0.3">
      <c r="A11" s="30" t="s">
        <v>14</v>
      </c>
      <c r="B11" s="10">
        <f>'BPU - CSPS'!B13</f>
        <v>0</v>
      </c>
      <c r="C11" s="10">
        <f>'BPU - CSPS'!C13</f>
        <v>0</v>
      </c>
      <c r="D11" s="10">
        <f>'BPU - CSPS'!D13</f>
        <v>0</v>
      </c>
      <c r="E11" s="10">
        <f>'BPU - CSPS'!E13</f>
        <v>0</v>
      </c>
      <c r="F11" s="10">
        <f>'BPU - CSPS'!F13</f>
        <v>0</v>
      </c>
      <c r="G11" s="10">
        <f>'BPU - CSPS'!G13</f>
        <v>0</v>
      </c>
      <c r="H11" s="11">
        <f t="shared" si="0"/>
        <v>0</v>
      </c>
      <c r="I11" s="45"/>
      <c r="J11" s="12"/>
    </row>
    <row r="12" spans="1:19" x14ac:dyDescent="0.25">
      <c r="A12" s="31" t="s">
        <v>34</v>
      </c>
      <c r="B12" s="10">
        <f>'BPU - CSPS'!B14</f>
        <v>0</v>
      </c>
      <c r="C12" s="10">
        <f>'BPU - CSPS'!C14</f>
        <v>0</v>
      </c>
      <c r="D12" s="10">
        <f>'BPU - CSPS'!D14</f>
        <v>0</v>
      </c>
      <c r="E12" s="10">
        <f>'BPU - CSPS'!E14</f>
        <v>0</v>
      </c>
      <c r="F12" s="10">
        <f>'BPU - CSPS'!F14</f>
        <v>0</v>
      </c>
      <c r="G12" s="10">
        <f>'BPU - CSPS'!G14</f>
        <v>0</v>
      </c>
      <c r="H12" s="11">
        <f t="shared" si="0"/>
        <v>0</v>
      </c>
      <c r="I12" s="45"/>
      <c r="J12" s="12"/>
    </row>
    <row r="13" spans="1:19" x14ac:dyDescent="0.25">
      <c r="A13" s="31" t="s">
        <v>35</v>
      </c>
      <c r="B13" s="10">
        <f>'BPU - CSPS'!B15</f>
        <v>0</v>
      </c>
      <c r="C13" s="10">
        <f>'BPU - CSPS'!C15</f>
        <v>0</v>
      </c>
      <c r="D13" s="10">
        <f>'BPU - CSPS'!D15</f>
        <v>0</v>
      </c>
      <c r="E13" s="10">
        <f>'BPU - CSPS'!E15</f>
        <v>0</v>
      </c>
      <c r="F13" s="10">
        <f>'BPU - CSPS'!F15</f>
        <v>0</v>
      </c>
      <c r="G13" s="10">
        <f>'BPU - CSPS'!G15</f>
        <v>0</v>
      </c>
      <c r="H13" s="11">
        <f t="shared" si="0"/>
        <v>0</v>
      </c>
      <c r="I13" s="45"/>
      <c r="J13" s="12"/>
    </row>
    <row r="14" spans="1:19" x14ac:dyDescent="0.25">
      <c r="A14" s="31" t="s">
        <v>21</v>
      </c>
      <c r="B14" s="10">
        <f>'BPU - CSPS'!B16</f>
        <v>0</v>
      </c>
      <c r="C14" s="10">
        <f>'BPU - CSPS'!C16</f>
        <v>0</v>
      </c>
      <c r="D14" s="10">
        <f>'BPU - CSPS'!D16</f>
        <v>0</v>
      </c>
      <c r="E14" s="10">
        <f>'BPU - CSPS'!E16</f>
        <v>0</v>
      </c>
      <c r="F14" s="10">
        <f>'BPU - CSPS'!F16</f>
        <v>0</v>
      </c>
      <c r="G14" s="10">
        <f>'BPU - CSPS'!G16</f>
        <v>0</v>
      </c>
      <c r="H14" s="13">
        <f>SUM(H8:H13)</f>
        <v>0</v>
      </c>
      <c r="I14" s="18">
        <v>15</v>
      </c>
      <c r="J14" s="12"/>
    </row>
    <row r="15" spans="1:19" s="32" customFormat="1" x14ac:dyDescent="0.25">
      <c r="A15" s="46" t="s">
        <v>15</v>
      </c>
      <c r="B15" s="46"/>
      <c r="C15" s="46"/>
      <c r="D15" s="46"/>
      <c r="E15" s="46"/>
      <c r="F15" s="46"/>
      <c r="G15" s="46"/>
      <c r="H15" s="46"/>
      <c r="I15" s="46"/>
    </row>
    <row r="16" spans="1:19" x14ac:dyDescent="0.3">
      <c r="A16" s="47" t="s">
        <v>36</v>
      </c>
      <c r="B16" s="48"/>
      <c r="C16" s="48"/>
      <c r="D16" s="48"/>
      <c r="E16" s="48"/>
      <c r="F16" s="48"/>
      <c r="G16" s="48"/>
      <c r="H16" s="48"/>
      <c r="I16" s="49"/>
    </row>
    <row r="17" spans="1:9" ht="27.6" x14ac:dyDescent="0.3">
      <c r="A17" s="33" t="s">
        <v>37</v>
      </c>
      <c r="B17" s="34">
        <f>'BPU - CSPS'!B18</f>
        <v>0</v>
      </c>
      <c r="C17" s="35"/>
      <c r="D17" s="35"/>
      <c r="E17" s="35"/>
      <c r="F17" s="35"/>
      <c r="G17" s="35"/>
      <c r="H17" s="36">
        <f>B17*$B$6+C17*$C$6+D17*$D$6+E17*$E$6+F17*$F$6+G17*$G$6</f>
        <v>0</v>
      </c>
      <c r="I17" s="37"/>
    </row>
    <row r="18" spans="1:9" ht="27.6" x14ac:dyDescent="0.3">
      <c r="A18" s="33" t="s">
        <v>38</v>
      </c>
      <c r="B18" s="34">
        <f>'BPU - CSPS'!B19</f>
        <v>0</v>
      </c>
      <c r="C18" s="34">
        <f>'BPU - CSPS'!C19</f>
        <v>0</v>
      </c>
      <c r="D18" s="34">
        <f>'BPU - CSPS'!D19</f>
        <v>0</v>
      </c>
      <c r="E18" s="34">
        <f>'BPU - CSPS'!E19</f>
        <v>0</v>
      </c>
      <c r="F18" s="34">
        <f>'BPU - CSPS'!F19</f>
        <v>0</v>
      </c>
      <c r="G18" s="34">
        <f>'BPU - CSPS'!G19</f>
        <v>0</v>
      </c>
      <c r="H18" s="36">
        <f t="shared" ref="H18:H31" si="1">B18*$B$6+C18*$C$6+D18*$D$6+E18*$E$6+F18*$F$6+G18*$G$6</f>
        <v>0</v>
      </c>
      <c r="I18" s="37"/>
    </row>
    <row r="19" spans="1:9" ht="27.6" x14ac:dyDescent="0.3">
      <c r="A19" s="33" t="s">
        <v>39</v>
      </c>
      <c r="B19" s="34">
        <f>'BPU - CSPS'!B20</f>
        <v>0</v>
      </c>
      <c r="C19" s="34">
        <f>'BPU - CSPS'!C20</f>
        <v>0</v>
      </c>
      <c r="D19" s="34">
        <f>'BPU - CSPS'!D20</f>
        <v>0</v>
      </c>
      <c r="E19" s="34">
        <f>'BPU - CSPS'!E20</f>
        <v>0</v>
      </c>
      <c r="F19" s="34">
        <f>'BPU - CSPS'!F20</f>
        <v>0</v>
      </c>
      <c r="G19" s="34">
        <f>'BPU - CSPS'!G20</f>
        <v>0</v>
      </c>
      <c r="H19" s="36">
        <f t="shared" si="1"/>
        <v>0</v>
      </c>
      <c r="I19" s="37"/>
    </row>
    <row r="20" spans="1:9" x14ac:dyDescent="0.3">
      <c r="A20" s="33" t="s">
        <v>40</v>
      </c>
      <c r="B20" s="34">
        <f>'BPU - CSPS'!B21</f>
        <v>0</v>
      </c>
      <c r="C20" s="34">
        <f>'BPU - CSPS'!C21</f>
        <v>0</v>
      </c>
      <c r="D20" s="34">
        <f>'BPU - CSPS'!D21</f>
        <v>0</v>
      </c>
      <c r="E20" s="34">
        <f>'BPU - CSPS'!E21</f>
        <v>0</v>
      </c>
      <c r="F20" s="34">
        <f>'BPU - CSPS'!F21</f>
        <v>0</v>
      </c>
      <c r="G20" s="34">
        <f>'BPU - CSPS'!G21</f>
        <v>0</v>
      </c>
      <c r="H20" s="36">
        <f t="shared" si="1"/>
        <v>0</v>
      </c>
      <c r="I20" s="37"/>
    </row>
    <row r="21" spans="1:9" ht="27.6" x14ac:dyDescent="0.3">
      <c r="A21" s="33" t="s">
        <v>41</v>
      </c>
      <c r="B21" s="34">
        <f>'BPU - CSPS'!B22</f>
        <v>0</v>
      </c>
      <c r="C21" s="34">
        <f>'BPU - CSPS'!C22</f>
        <v>0</v>
      </c>
      <c r="D21" s="34">
        <f>'BPU - CSPS'!D22</f>
        <v>0</v>
      </c>
      <c r="E21" s="34">
        <f>'BPU - CSPS'!E22</f>
        <v>0</v>
      </c>
      <c r="F21" s="34">
        <f>'BPU - CSPS'!F22</f>
        <v>0</v>
      </c>
      <c r="G21" s="34">
        <f>'BPU - CSPS'!G22</f>
        <v>0</v>
      </c>
      <c r="H21" s="36">
        <f t="shared" si="1"/>
        <v>0</v>
      </c>
      <c r="I21" s="37"/>
    </row>
    <row r="22" spans="1:9" x14ac:dyDescent="0.3">
      <c r="A22" s="50" t="s">
        <v>42</v>
      </c>
      <c r="B22" s="51"/>
      <c r="C22" s="51"/>
      <c r="D22" s="51"/>
      <c r="E22" s="51"/>
      <c r="F22" s="51"/>
      <c r="G22" s="51"/>
      <c r="H22" s="51"/>
      <c r="I22" s="52"/>
    </row>
    <row r="23" spans="1:9" x14ac:dyDescent="0.3">
      <c r="A23" s="33" t="s">
        <v>43</v>
      </c>
      <c r="B23" s="34">
        <f>'BPU - CSPS'!B24</f>
        <v>0</v>
      </c>
      <c r="C23" s="34">
        <f>'BPU - CSPS'!C24</f>
        <v>0</v>
      </c>
      <c r="D23" s="34">
        <f>'BPU - CSPS'!D24</f>
        <v>0</v>
      </c>
      <c r="E23" s="34">
        <f>'BPU - CSPS'!E24</f>
        <v>0</v>
      </c>
      <c r="F23" s="34">
        <f>'BPU - CSPS'!F24</f>
        <v>0</v>
      </c>
      <c r="G23" s="34">
        <f>'BPU - CSPS'!G24</f>
        <v>0</v>
      </c>
      <c r="H23" s="36">
        <f t="shared" si="1"/>
        <v>0</v>
      </c>
      <c r="I23" s="37"/>
    </row>
    <row r="24" spans="1:9" x14ac:dyDescent="0.3">
      <c r="A24" s="38" t="s">
        <v>44</v>
      </c>
      <c r="B24" s="34">
        <f>'BPU - CSPS'!B25</f>
        <v>0</v>
      </c>
      <c r="C24" s="34">
        <f>'BPU - CSPS'!C25</f>
        <v>0</v>
      </c>
      <c r="D24" s="34">
        <f>'BPU - CSPS'!D25</f>
        <v>0</v>
      </c>
      <c r="E24" s="34">
        <f>'BPU - CSPS'!E25</f>
        <v>0</v>
      </c>
      <c r="F24" s="34">
        <f>'BPU - CSPS'!F25</f>
        <v>0</v>
      </c>
      <c r="G24" s="34">
        <f>'BPU - CSPS'!G25</f>
        <v>0</v>
      </c>
      <c r="H24" s="36">
        <f t="shared" si="1"/>
        <v>0</v>
      </c>
      <c r="I24" s="37"/>
    </row>
    <row r="25" spans="1:9" ht="27.6" x14ac:dyDescent="0.3">
      <c r="A25" s="39" t="s">
        <v>45</v>
      </c>
      <c r="B25" s="34">
        <f>'BPU - CSPS'!B26</f>
        <v>0</v>
      </c>
      <c r="C25" s="34">
        <f>'BPU - CSPS'!C26</f>
        <v>0</v>
      </c>
      <c r="D25" s="34">
        <f>'BPU - CSPS'!D26</f>
        <v>0</v>
      </c>
      <c r="E25" s="34">
        <f>'BPU - CSPS'!E26</f>
        <v>0</v>
      </c>
      <c r="F25" s="34">
        <f>'BPU - CSPS'!F26</f>
        <v>0</v>
      </c>
      <c r="G25" s="34">
        <f>'BPU - CSPS'!G26</f>
        <v>0</v>
      </c>
      <c r="H25" s="36">
        <f t="shared" si="1"/>
        <v>0</v>
      </c>
      <c r="I25" s="37"/>
    </row>
    <row r="26" spans="1:9" ht="27.6" x14ac:dyDescent="0.3">
      <c r="A26" s="39" t="s">
        <v>46</v>
      </c>
      <c r="B26" s="34">
        <f>'BPU - CSPS'!B27</f>
        <v>0</v>
      </c>
      <c r="C26" s="34">
        <f>'BPU - CSPS'!C27</f>
        <v>0</v>
      </c>
      <c r="D26" s="34">
        <f>'BPU - CSPS'!D27</f>
        <v>0</v>
      </c>
      <c r="E26" s="34">
        <f>'BPU - CSPS'!E27</f>
        <v>0</v>
      </c>
      <c r="F26" s="34">
        <f>'BPU - CSPS'!F27</f>
        <v>0</v>
      </c>
      <c r="G26" s="34">
        <f>'BPU - CSPS'!G27</f>
        <v>0</v>
      </c>
      <c r="H26" s="36">
        <f t="shared" si="1"/>
        <v>0</v>
      </c>
      <c r="I26" s="37"/>
    </row>
    <row r="27" spans="1:9" x14ac:dyDescent="0.3">
      <c r="A27" s="33" t="s">
        <v>47</v>
      </c>
      <c r="B27" s="34">
        <f>'BPU - CSPS'!B28</f>
        <v>0</v>
      </c>
      <c r="C27" s="34">
        <f>'BPU - CSPS'!C28</f>
        <v>0</v>
      </c>
      <c r="D27" s="34">
        <f>'BPU - CSPS'!D28</f>
        <v>0</v>
      </c>
      <c r="E27" s="34">
        <f>'BPU - CSPS'!E28</f>
        <v>0</v>
      </c>
      <c r="F27" s="34">
        <f>'BPU - CSPS'!F28</f>
        <v>0</v>
      </c>
      <c r="G27" s="34">
        <f>'BPU - CSPS'!G28</f>
        <v>0</v>
      </c>
      <c r="H27" s="36">
        <f t="shared" si="1"/>
        <v>0</v>
      </c>
      <c r="I27" s="37"/>
    </row>
    <row r="28" spans="1:9" x14ac:dyDescent="0.3">
      <c r="A28" s="14" t="s">
        <v>48</v>
      </c>
      <c r="B28" s="15">
        <f>(B17+(SUM(B18:B21)+SUM(B23:B27))*3)/4</f>
        <v>0</v>
      </c>
      <c r="C28" s="15">
        <f>SUM(C18:C21)+SUM(C23:C27)</f>
        <v>0</v>
      </c>
      <c r="D28" s="15">
        <f>SUM(D18:D21)+SUM(D23:D27)</f>
        <v>0</v>
      </c>
      <c r="E28" s="15">
        <f>SUM(E18:E21)+SUM(E23:E27)</f>
        <v>0</v>
      </c>
      <c r="F28" s="15">
        <f>SUM(F18:F21)+SUM(F23:F27)</f>
        <v>0</v>
      </c>
      <c r="G28" s="15">
        <f>SUM(G18:G21)+SUM(G23:G27)</f>
        <v>0</v>
      </c>
      <c r="H28" s="40">
        <f t="shared" si="1"/>
        <v>0</v>
      </c>
      <c r="I28" s="41"/>
    </row>
    <row r="29" spans="1:9" x14ac:dyDescent="0.3">
      <c r="A29" s="14" t="s">
        <v>49</v>
      </c>
      <c r="B29" s="16">
        <f t="shared" ref="B29:G29" si="2">B28*B5*1000</f>
        <v>0</v>
      </c>
      <c r="C29" s="16">
        <f t="shared" si="2"/>
        <v>0</v>
      </c>
      <c r="D29" s="16">
        <f t="shared" si="2"/>
        <v>0</v>
      </c>
      <c r="E29" s="16">
        <f t="shared" si="2"/>
        <v>0</v>
      </c>
      <c r="F29" s="16">
        <f t="shared" si="2"/>
        <v>0</v>
      </c>
      <c r="G29" s="16">
        <f t="shared" si="2"/>
        <v>0</v>
      </c>
      <c r="H29" s="17">
        <f t="shared" si="1"/>
        <v>0</v>
      </c>
      <c r="I29" s="18">
        <v>40</v>
      </c>
    </row>
    <row r="30" spans="1:9" x14ac:dyDescent="0.3">
      <c r="A30" s="19" t="s">
        <v>22</v>
      </c>
      <c r="B30" s="16">
        <f t="shared" ref="B30:G30" si="3">B29*0.2</f>
        <v>0</v>
      </c>
      <c r="C30" s="16">
        <f t="shared" si="3"/>
        <v>0</v>
      </c>
      <c r="D30" s="16">
        <f t="shared" si="3"/>
        <v>0</v>
      </c>
      <c r="E30" s="16">
        <f t="shared" si="3"/>
        <v>0</v>
      </c>
      <c r="F30" s="16">
        <f t="shared" si="3"/>
        <v>0</v>
      </c>
      <c r="G30" s="16">
        <f t="shared" si="3"/>
        <v>0</v>
      </c>
      <c r="H30" s="16">
        <f t="shared" si="1"/>
        <v>0</v>
      </c>
      <c r="I30" s="41"/>
    </row>
    <row r="31" spans="1:9" x14ac:dyDescent="0.3">
      <c r="A31" s="14" t="s">
        <v>50</v>
      </c>
      <c r="B31" s="16">
        <f t="shared" ref="B31:G31" si="4">B30+B29</f>
        <v>0</v>
      </c>
      <c r="C31" s="16">
        <f t="shared" si="4"/>
        <v>0</v>
      </c>
      <c r="D31" s="16">
        <f t="shared" si="4"/>
        <v>0</v>
      </c>
      <c r="E31" s="16">
        <f t="shared" si="4"/>
        <v>0</v>
      </c>
      <c r="F31" s="16">
        <f t="shared" si="4"/>
        <v>0</v>
      </c>
      <c r="G31" s="16">
        <f t="shared" si="4"/>
        <v>0</v>
      </c>
      <c r="H31" s="16">
        <f t="shared" si="1"/>
        <v>0</v>
      </c>
      <c r="I31" s="41"/>
    </row>
    <row r="32" spans="1:9" x14ac:dyDescent="0.3">
      <c r="A32" s="20"/>
      <c r="B32" s="21"/>
      <c r="C32" s="21"/>
      <c r="D32" s="21"/>
      <c r="E32" s="21"/>
      <c r="F32" s="21"/>
      <c r="G32" s="21"/>
      <c r="H32" s="22"/>
      <c r="I32" s="42"/>
    </row>
    <row r="33" spans="1:9" ht="27.6" x14ac:dyDescent="0.3">
      <c r="A33" s="43" t="s">
        <v>16</v>
      </c>
      <c r="B33" s="44">
        <f>'BPU - CSPS'!B29</f>
        <v>0</v>
      </c>
      <c r="C33" s="44">
        <f>'BPU - CSPS'!C29</f>
        <v>0</v>
      </c>
      <c r="D33" s="44">
        <f>'BPU - CSPS'!D29</f>
        <v>0</v>
      </c>
      <c r="E33" s="44">
        <f>'BPU - CSPS'!E29</f>
        <v>0</v>
      </c>
      <c r="F33" s="44">
        <f>'BPU - CSPS'!F29</f>
        <v>0</v>
      </c>
      <c r="G33" s="44">
        <f>'BPU - CSPS'!G29</f>
        <v>0</v>
      </c>
      <c r="H33" s="23">
        <f>B33*$B$6+C33*$C$6+D33*$D$6+E33*$E$6+F33*$F$6+G33*$G$6</f>
        <v>0</v>
      </c>
      <c r="I33" s="18">
        <v>5</v>
      </c>
    </row>
    <row r="34" spans="1:9" ht="27.6" x14ac:dyDescent="0.3">
      <c r="A34" s="43" t="s">
        <v>17</v>
      </c>
      <c r="B34" s="24">
        <f>'BPU - CSPS'!B30</f>
        <v>0</v>
      </c>
      <c r="C34" s="24">
        <f>'BPU - CSPS'!C30</f>
        <v>0</v>
      </c>
      <c r="D34" s="24">
        <f>'BPU - CSPS'!D30</f>
        <v>0</v>
      </c>
      <c r="E34" s="24">
        <f>'BPU - CSPS'!E30</f>
        <v>0</v>
      </c>
      <c r="F34" s="24">
        <f>'BPU - CSPS'!F30</f>
        <v>0</v>
      </c>
      <c r="G34" s="24">
        <f>'BPU - CSPS'!G30</f>
        <v>0</v>
      </c>
      <c r="H34" s="25">
        <f>B34*$B$6+C34*$C$6+D34*$D$6+E34*$E$6+F34*$F$6+G34*$G$6</f>
        <v>0</v>
      </c>
      <c r="I34" s="18">
        <v>5</v>
      </c>
    </row>
    <row r="37" spans="1:9" x14ac:dyDescent="0.3">
      <c r="A37" s="4" t="s">
        <v>23</v>
      </c>
      <c r="B37" s="1" t="s">
        <v>24</v>
      </c>
    </row>
    <row r="38" spans="1:9" x14ac:dyDescent="0.3">
      <c r="A38" s="4" t="s">
        <v>25</v>
      </c>
      <c r="B38" s="1" t="s">
        <v>26</v>
      </c>
    </row>
    <row r="39" spans="1:9" x14ac:dyDescent="0.3">
      <c r="A39" s="4" t="s">
        <v>27</v>
      </c>
      <c r="B39" s="1" t="s">
        <v>28</v>
      </c>
    </row>
    <row r="40" spans="1:9" x14ac:dyDescent="0.3">
      <c r="A40" s="4" t="s">
        <v>29</v>
      </c>
      <c r="B40" s="1" t="s">
        <v>30</v>
      </c>
    </row>
    <row r="41" spans="1:9" x14ac:dyDescent="0.3">
      <c r="A41" s="1"/>
      <c r="B41" s="1" t="s">
        <v>31</v>
      </c>
    </row>
    <row r="42" spans="1:9" x14ac:dyDescent="0.3">
      <c r="A42" s="1"/>
      <c r="B42" s="1" t="s">
        <v>32</v>
      </c>
    </row>
  </sheetData>
  <sheetProtection algorithmName="SHA-512" hashValue="lEvU4vNYjwVboj0SpeoAAPE5yolFSFxp0YE80r6VvyeFsZjs1UrHDaApb6Ei3vUk7SvoCU+GMhXtD6D/QQWKDw==" saltValue="2GjuedAKNTRJfVeATWcOEQ==" spinCount="100000" sheet="1" objects="1" scenarios="1"/>
  <mergeCells count="10">
    <mergeCell ref="I8:I13"/>
    <mergeCell ref="A15:I15"/>
    <mergeCell ref="A16:I16"/>
    <mergeCell ref="A22:I22"/>
    <mergeCell ref="A1:I1"/>
    <mergeCell ref="A2:I2"/>
    <mergeCell ref="A4:A5"/>
    <mergeCell ref="H4:H5"/>
    <mergeCell ref="I4:I5"/>
    <mergeCell ref="A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- CSPS</vt:lpstr>
      <vt:lpstr>DQE - CSPS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Eckar Moy</dc:creator>
  <cp:lastModifiedBy>Eckar Moy</cp:lastModifiedBy>
  <dcterms:created xsi:type="dcterms:W3CDTF">2025-01-14T13:14:47Z</dcterms:created>
  <dcterms:modified xsi:type="dcterms:W3CDTF">2025-01-22T14:15:16Z</dcterms:modified>
</cp:coreProperties>
</file>