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Chloé\1.En cours\B24-06241-CL Lot 1 CVC\4- DCE\"/>
    </mc:Choice>
  </mc:AlternateContent>
  <bookViews>
    <workbookView xWindow="2436" yWindow="-13716" windowWidth="17280" windowHeight="8976"/>
  </bookViews>
  <sheets>
    <sheet name="1_CVC" sheetId="1" r:id="rId1"/>
  </sheets>
  <definedNames>
    <definedName name="_xlnm.Print_Area" localSheetId="0">'1_CVC'!$B$9:$G$284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2" i="1" l="1"/>
  <c r="G284" i="1" s="1"/>
  <c r="G283" i="1"/>
  <c r="E233" i="1" l="1"/>
  <c r="E231" i="1"/>
  <c r="E230" i="1"/>
  <c r="E229" i="1"/>
  <c r="E228" i="1"/>
  <c r="E225" i="1"/>
  <c r="E224" i="1"/>
  <c r="E223" i="1"/>
  <c r="E222" i="1"/>
  <c r="E221" i="1"/>
  <c r="E220" i="1"/>
  <c r="E199" i="1"/>
  <c r="E180" i="1"/>
  <c r="E179" i="1"/>
  <c r="E178" i="1"/>
  <c r="E177" i="1"/>
  <c r="E77" i="1"/>
  <c r="E72" i="1"/>
  <c r="E69" i="1"/>
  <c r="E68" i="1"/>
  <c r="E75" i="1" s="1"/>
  <c r="E67" i="1"/>
  <c r="E73" i="1" s="1"/>
  <c r="E44" i="1"/>
  <c r="E17" i="1"/>
  <c r="E13" i="1"/>
  <c r="G13" i="1" s="1"/>
  <c r="E235" i="1" l="1"/>
</calcChain>
</file>

<file path=xl/sharedStrings.xml><?xml version="1.0" encoding="utf-8"?>
<sst xmlns="http://schemas.openxmlformats.org/spreadsheetml/2006/main" count="519" uniqueCount="251">
  <si>
    <t>Projet</t>
  </si>
  <si>
    <t>Production et distribution principale fluides bâtiment C1 aile A et barre AB</t>
  </si>
  <si>
    <t>MOA</t>
  </si>
  <si>
    <t>CEA Grenoble</t>
  </si>
  <si>
    <t xml:space="preserve">MOE </t>
  </si>
  <si>
    <r>
      <t>NEPSEN</t>
    </r>
    <r>
      <rPr>
        <sz val="11"/>
        <color theme="1"/>
        <rFont val="PT Sans"/>
        <family val="2"/>
        <scheme val="minor"/>
      </rPr>
      <t xml:space="preserve"> - MOE / BET </t>
    </r>
  </si>
  <si>
    <t>Version</t>
  </si>
  <si>
    <t>Entreprise</t>
  </si>
  <si>
    <t>A compléter</t>
  </si>
  <si>
    <t>LOT 1  : Chauffage, Ventilation, Climatisation, Régulation</t>
  </si>
  <si>
    <t>ART.</t>
  </si>
  <si>
    <t>DESIGNATION DES OUVRAGES</t>
  </si>
  <si>
    <t>U</t>
  </si>
  <si>
    <t>Prix unitaires 
€ HT</t>
  </si>
  <si>
    <t>TOTAL € HT</t>
  </si>
  <si>
    <t>4.1</t>
  </si>
  <si>
    <t>INSTALLATIONS DE CHANTIER</t>
  </si>
  <si>
    <t>Installations de chantier spécifiques du présent lot (démarches administratives, sécurité des zones d'intervention et de stockage, nettoyage et évacuation quotidien)</t>
  </si>
  <si>
    <t>Ens.</t>
  </si>
  <si>
    <t>PM : Installations de chantier prises en charge par le CEA (baraquements, sapine d'accès, recette à matériaux)</t>
  </si>
  <si>
    <t>4.2</t>
  </si>
  <si>
    <t>DOSSIERS D'ETUDES</t>
  </si>
  <si>
    <t>Dossier d'EXE</t>
  </si>
  <si>
    <t>Dossiers des ouvrages exécutés</t>
  </si>
  <si>
    <t>4.3</t>
  </si>
  <si>
    <t>CHAUFFAGE ET CLIMATISATION</t>
  </si>
  <si>
    <t>4.3.1</t>
  </si>
  <si>
    <t>Adaptation des réseaux de distribution barre AB : 
- Découpe des canalisations existante
- Fermeture boucles de Tickelmann
- Bouchonnage, panoplie isolement, vanne d'équilibrage
- Essais, équilibrage</t>
  </si>
  <si>
    <t>Ens</t>
  </si>
  <si>
    <t>4.3.2</t>
  </si>
  <si>
    <t xml:space="preserve">Travaux de dépose </t>
  </si>
  <si>
    <t>Local 101</t>
  </si>
  <si>
    <t>Réseau eau chaude aile A</t>
  </si>
  <si>
    <t>4.3.3</t>
  </si>
  <si>
    <t>Création d'un piquage réseau principal</t>
  </si>
  <si>
    <t>Découpe réseau et calorifuge</t>
  </si>
  <si>
    <t>Adaptations, création d'un piquage, reprise des réseaux et du calorifuge - DN65</t>
  </si>
  <si>
    <t>Vannes d'isolement - DN65</t>
  </si>
  <si>
    <t>4.3.4</t>
  </si>
  <si>
    <t>Groupe-froid eau/eau, deux compresseur à vis, Pf brute 389 kW</t>
  </si>
  <si>
    <t>4.3.5</t>
  </si>
  <si>
    <t>Distribution hydraulique, panoplie et régulation</t>
  </si>
  <si>
    <t>-</t>
  </si>
  <si>
    <t>Panoplie arrivée eau froide</t>
  </si>
  <si>
    <t>Réseau en acier inox, 304L</t>
  </si>
  <si>
    <t>ml</t>
  </si>
  <si>
    <t>Filtre à cartouche</t>
  </si>
  <si>
    <t>Filtre à tamis</t>
  </si>
  <si>
    <t>Vannes d'isolement</t>
  </si>
  <si>
    <t>Disconnecteur BA</t>
  </si>
  <si>
    <t>Compteurs volumétriques, impulsionnels, remontés GTC</t>
  </si>
  <si>
    <t>Panoplie eau chaude en sous-station</t>
  </si>
  <si>
    <t>Panoplie hydraulique</t>
  </si>
  <si>
    <t>Echangeur, Pu 340 kW</t>
  </si>
  <si>
    <t>Réseaux inox, 304L, DN65</t>
  </si>
  <si>
    <t>Calorifuge, 40mm, classe 4, M1, laine de roche, finition PVC, DN65</t>
  </si>
  <si>
    <t>Vannes d'isolement, DN65</t>
  </si>
  <si>
    <t>Vannes d'équilibrage</t>
  </si>
  <si>
    <t>Vanne de vidange</t>
  </si>
  <si>
    <t>Filtres à tamis</t>
  </si>
  <si>
    <t>Manomètre et jeu de vanne sur pompes et filtres</t>
  </si>
  <si>
    <t>Manomètre et jeu de vanne sur filtre à tamis</t>
  </si>
  <si>
    <t>Soupape</t>
  </si>
  <si>
    <t>Désemboueur, 20m3/h, compris pompe</t>
  </si>
  <si>
    <t>Vase d'expansion, compris manomètre, pressostat et jeu de vanne - 100L</t>
  </si>
  <si>
    <t>Manchons anti-vibratils</t>
  </si>
  <si>
    <t>Clapets anti-retour</t>
  </si>
  <si>
    <t>Plots anti-vibratiles</t>
  </si>
  <si>
    <t>Panoplie régulation</t>
  </si>
  <si>
    <t>Vanne 3 voies</t>
  </si>
  <si>
    <t>Pompe PEC1 : 14m3/h - 4 mCE</t>
  </si>
  <si>
    <t>Pompe PEC2 : 14m3/h - 6 mCE</t>
  </si>
  <si>
    <t>Sonde de température à immersion</t>
  </si>
  <si>
    <t>Sonde de pression différentielle</t>
  </si>
  <si>
    <t>Pressostat</t>
  </si>
  <si>
    <t>Compteur d'énergie thermique</t>
  </si>
  <si>
    <t>Réseaux de distribution eau chaude</t>
  </si>
  <si>
    <t>Réseaux inox, 304L</t>
  </si>
  <si>
    <t>DN65</t>
  </si>
  <si>
    <t>DN50</t>
  </si>
  <si>
    <t>DN40</t>
  </si>
  <si>
    <t>DN32</t>
  </si>
  <si>
    <t>DN20</t>
  </si>
  <si>
    <t>Calorifuge, 40mm, classe 4, M1, laine de roche, finition PVC</t>
  </si>
  <si>
    <t>Calorifuge, 30mm, classe 4, M1, laine de roche, finition PVC</t>
  </si>
  <si>
    <t>Vannes d'isolements</t>
  </si>
  <si>
    <t>Tête de colonne - DN40</t>
  </si>
  <si>
    <t>Départs étages - DN32</t>
  </si>
  <si>
    <t>Départ CTA - DN20</t>
  </si>
  <si>
    <t>Vannes d'équilibrage, tête de colonne - DN40</t>
  </si>
  <si>
    <t>Purgeur</t>
  </si>
  <si>
    <t>Vanne de vidange vers CTA</t>
  </si>
  <si>
    <t>Panoplie hydraulique et régulation, batterie chaude CTA</t>
  </si>
  <si>
    <t>Réseaux inox, 304L, DN32</t>
  </si>
  <si>
    <t>Calorifuge, 40mm, classe 4, M1, laine de roche, finition PVC, DN32</t>
  </si>
  <si>
    <t>Vannes d'isolement, DN32</t>
  </si>
  <si>
    <t>Vanne 2 voies sur DN32</t>
  </si>
  <si>
    <t>Panoplie hydraulique sur réseau eau industrielle, DN125</t>
  </si>
  <si>
    <t>Consignation du réseau eau industrielle et vidange de la branche concernée par les travaux, réalisée par l'exploitant</t>
  </si>
  <si>
    <t xml:space="preserve">Dépose de l'antenne existante </t>
  </si>
  <si>
    <t>ens</t>
  </si>
  <si>
    <t>Echangeur, Pu 450 kW</t>
  </si>
  <si>
    <t>Réseaux inox, 304L, décapé et passivé, DN125</t>
  </si>
  <si>
    <t>Calorifuge, armaflex, M1, 25 mm</t>
  </si>
  <si>
    <t>Vanne d'isolement</t>
  </si>
  <si>
    <t>Vanne d'équilibrage</t>
  </si>
  <si>
    <t>Panoplie de régulation</t>
  </si>
  <si>
    <t>Débitmètre</t>
  </si>
  <si>
    <t>Vanne 2 voies</t>
  </si>
  <si>
    <t>Vanne de barrage</t>
  </si>
  <si>
    <t>Panoplie hydraulique sur réseau condenseur, DN150</t>
  </si>
  <si>
    <t>Réseaux inox, 304L, DN150</t>
  </si>
  <si>
    <t>Calorifuge, classe 4, M0, finition isoxale</t>
  </si>
  <si>
    <t>Manomètre et jeu de vanne sur raccordement GF</t>
  </si>
  <si>
    <t>Manchons anti-vibratiles</t>
  </si>
  <si>
    <t>Vase d'expansion, compris manomètre, pressostat et jeu de vanne - 10L</t>
  </si>
  <si>
    <t>Pompes, 78 m3/h, 7,5 mCE</t>
  </si>
  <si>
    <t>Pose seule, contrôleur de débit</t>
  </si>
  <si>
    <t>Panoplie hydraulique sur réseau évaporateur, DN125</t>
  </si>
  <si>
    <t>Réseaux inox, 304L, DN125</t>
  </si>
  <si>
    <t>Vanne attente secours</t>
  </si>
  <si>
    <t>Ballon de stockage, 1000L, compris purgeur avec vanne et vanne de vidance</t>
  </si>
  <si>
    <t>Pompes, 68 m3/h, 3,2 mCE</t>
  </si>
  <si>
    <t>Panoplie hydraulique sur départ eau glacée, DN125</t>
  </si>
  <si>
    <t>Désemboueur, 20 m3/h, compris pompe intégrée et pressostat</t>
  </si>
  <si>
    <t>Pompes, 55 m3/h, 6 mCE</t>
  </si>
  <si>
    <t>Panoplie distribution eau glacée</t>
  </si>
  <si>
    <t>DN125</t>
  </si>
  <si>
    <t>DN100</t>
  </si>
  <si>
    <t>DN80</t>
  </si>
  <si>
    <t>Calorifuge, 40mm, classe 4, M1, coquille, PIR, enduit, pare-vapeur, finition PVC</t>
  </si>
  <si>
    <t>Vannes d'isolements, vers étage, CTA, tête de colonne - DN80</t>
  </si>
  <si>
    <t>Vannes d'équilibrage, tête de colonne - Sur réseau DN80</t>
  </si>
  <si>
    <t>Panoplie hydraulique et régulation, batterie glacée CTA</t>
  </si>
  <si>
    <t>4.3.6</t>
  </si>
  <si>
    <t>Travaux de raccordement aux eaux usées</t>
  </si>
  <si>
    <t>Pompe de relevage</t>
  </si>
  <si>
    <t>Réseau PVC</t>
  </si>
  <si>
    <t>4.3.7</t>
  </si>
  <si>
    <r>
      <t xml:space="preserve">Remplissage en eau, </t>
    </r>
    <r>
      <rPr>
        <sz val="9"/>
        <color theme="1"/>
        <rFont val="PT Sans"/>
        <family val="2"/>
      </rPr>
      <t>compris cartouches adoucissantes</t>
    </r>
  </si>
  <si>
    <t>4.3.8</t>
  </si>
  <si>
    <r>
      <t>Aérothermes batterie à eau</t>
    </r>
    <r>
      <rPr>
        <sz val="9"/>
        <color theme="1"/>
        <rFont val="PT Sans"/>
        <family val="2"/>
      </rPr>
      <t>, compris raccordement et panoplie</t>
    </r>
  </si>
  <si>
    <t>4.4</t>
  </si>
  <si>
    <t>VENTILATION</t>
  </si>
  <si>
    <t>4.4.1</t>
  </si>
  <si>
    <t>Travaux de dépose</t>
  </si>
  <si>
    <t>Extracteur du local 101</t>
  </si>
  <si>
    <t>Gaines de ventilation de l'extracteur 101</t>
  </si>
  <si>
    <t xml:space="preserve">Gaines de ventilation en toiture du local 503 </t>
  </si>
  <si>
    <t>4.4.2</t>
  </si>
  <si>
    <t>Moyens de levageet sécurisation</t>
  </si>
  <si>
    <t>4.4.3</t>
  </si>
  <si>
    <t>CTA double flux 12 000 m3/h, filtres, batterie hydraulique chaud et froid, échangeur à roue, régulation non intégrée</t>
  </si>
  <si>
    <t>4.4.4</t>
  </si>
  <si>
    <t>Caisson  VMC C4 Sanitaires, 600 m3/h</t>
  </si>
  <si>
    <t>4.4.5</t>
  </si>
  <si>
    <t>Extracteur local groupe-froid, 600 m3/h</t>
  </si>
  <si>
    <t>4.4.6</t>
  </si>
  <si>
    <t xml:space="preserve">Pièges à son rectangulaire </t>
  </si>
  <si>
    <t>Baffle 400x800</t>
  </si>
  <si>
    <t>4.4.7</t>
  </si>
  <si>
    <t>Pièges à son circulaire</t>
  </si>
  <si>
    <t>DN315 VMC</t>
  </si>
  <si>
    <t>4.4.8</t>
  </si>
  <si>
    <t>Réseau de gaines, compris tés souches, coudes, raccordes, trapes de visites, adaptations etc</t>
  </si>
  <si>
    <t>Réseau toiture acier galva classe B</t>
  </si>
  <si>
    <t>Gaines 800 mm</t>
  </si>
  <si>
    <t>Gaines 630 mm</t>
  </si>
  <si>
    <t>Gaines 560 mm</t>
  </si>
  <si>
    <t>Gaines 500 mm</t>
  </si>
  <si>
    <t>Gaines 400x500 mm</t>
  </si>
  <si>
    <t>Gaines 355 mm</t>
  </si>
  <si>
    <t>Gaines 315 mm (sanitaires, non calorifugé)</t>
  </si>
  <si>
    <t>Réseau colonnes acier galva classe B</t>
  </si>
  <si>
    <t>Gaines 400 x 500 mm</t>
  </si>
  <si>
    <t>Gaines 400 x 400 mm</t>
  </si>
  <si>
    <t>Gaines ⌀400 mm</t>
  </si>
  <si>
    <t>Gaines 355mm</t>
  </si>
  <si>
    <t>Gaines 300x300 mm</t>
  </si>
  <si>
    <t>Gaines 250mm (sanitaires, non calorifugé)</t>
  </si>
  <si>
    <t>4.4.9</t>
  </si>
  <si>
    <t>Calorifuge de l'ensemble des réseaux, ép 50mm</t>
  </si>
  <si>
    <t>4.4.10</t>
  </si>
  <si>
    <t xml:space="preserve">Registres d'équilibrage manuels avec lecture </t>
  </si>
  <si>
    <t>4.4.11</t>
  </si>
  <si>
    <t>Clapets coupe-feu, réarmement manuel, report position GTC</t>
  </si>
  <si>
    <t>4.4.12</t>
  </si>
  <si>
    <t>Trappes de visite</t>
  </si>
  <si>
    <t>4.4.13</t>
  </si>
  <si>
    <t>Grilles en façade</t>
  </si>
  <si>
    <t>4.4.14</t>
  </si>
  <si>
    <t>Bouchons aux limites de prestations</t>
  </si>
  <si>
    <t>4.4.15</t>
  </si>
  <si>
    <t>Sonde de température à immersion - Air</t>
  </si>
  <si>
    <t>Sonde d'hygrométrie - Air</t>
  </si>
  <si>
    <t>Pressostats d'air</t>
  </si>
  <si>
    <t>4.4.16</t>
  </si>
  <si>
    <t>Mise en service fabricant</t>
  </si>
  <si>
    <t>4.5</t>
  </si>
  <si>
    <t>REGULATION DES EQUIPEMENTS CVC</t>
  </si>
  <si>
    <t>4.5.1</t>
  </si>
  <si>
    <t>Panoplie d'automatisme</t>
  </si>
  <si>
    <t>4.5.2</t>
  </si>
  <si>
    <t>Panoplie d'automatisme en attente : deux contrôleurs</t>
  </si>
  <si>
    <t>4.5.3</t>
  </si>
  <si>
    <t>Sonde de température extérieure</t>
  </si>
  <si>
    <t>4.5.4</t>
  </si>
  <si>
    <t>Câblage complet équipement de chauffage et climatisation</t>
  </si>
  <si>
    <t>4.5.5</t>
  </si>
  <si>
    <t>Câblage complet équipement de ventilation</t>
  </si>
  <si>
    <t>4.5.6</t>
  </si>
  <si>
    <t>Interfaces Hommes Machines (IHM)</t>
  </si>
  <si>
    <t>4.5.7</t>
  </si>
  <si>
    <t>Ingénierie de développement et programme du système</t>
  </si>
  <si>
    <t>4.5.8</t>
  </si>
  <si>
    <t>Mise en service de l'installation</t>
  </si>
  <si>
    <t>4.6</t>
  </si>
  <si>
    <t>ELECTRICITE</t>
  </si>
  <si>
    <t>4.6.1</t>
  </si>
  <si>
    <t>Armoire électrique - Production de chaud/froid</t>
  </si>
  <si>
    <t>4.6.2</t>
  </si>
  <si>
    <t>Armoire électrique - Ventilation</t>
  </si>
  <si>
    <t>4.6.3</t>
  </si>
  <si>
    <t>Chemins de câble</t>
  </si>
  <si>
    <t>4.6.4</t>
  </si>
  <si>
    <t>Câblage électrique de puissance</t>
  </si>
  <si>
    <t>4.7</t>
  </si>
  <si>
    <t>ESSAIS &amp; MISE EN SERVICE</t>
  </si>
  <si>
    <t>Schémas locaux techniques</t>
  </si>
  <si>
    <t>ens.</t>
  </si>
  <si>
    <t>4.8</t>
  </si>
  <si>
    <t>SCHEMAS DES LOCAUX TECHNIQUES</t>
  </si>
  <si>
    <t>4.9</t>
  </si>
  <si>
    <t>EXTENSION DE GARANTIE</t>
  </si>
  <si>
    <t>Extension de garantie de 6 mois :</t>
  </si>
  <si>
    <t>Groupe-froid</t>
  </si>
  <si>
    <t>CTA</t>
  </si>
  <si>
    <t>Echangeur</t>
  </si>
  <si>
    <t>Pompes</t>
  </si>
  <si>
    <t>Vannes de régulation sur eau industrielle</t>
  </si>
  <si>
    <t>4.10</t>
  </si>
  <si>
    <t>TRAVAUX DE REPRISE ET DEVOIEMENT RESEAU EP</t>
  </si>
  <si>
    <t>Essais et mise en service partielle - Phase 1</t>
  </si>
  <si>
    <t>4.7.1</t>
  </si>
  <si>
    <t>4.7.2</t>
  </si>
  <si>
    <t>Essais et mise en service pleine charge - Phase 2
Après réception des R+1 et R+2 (prévu en juin 2026)</t>
  </si>
  <si>
    <t>DCE - 20/12/2024</t>
  </si>
  <si>
    <t>TOTAL PHASE 1</t>
  </si>
  <si>
    <t>TOTAL (€HT)</t>
  </si>
  <si>
    <t>TOTAL PHASE 2</t>
  </si>
  <si>
    <t>Quantités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</si>
</sst>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16">
    <font>
      <sz val="11"/>
      <color theme="1"/>
      <name val="PT Sans"/>
      <family val="2"/>
      <scheme val="minor"/>
    </font>
    <font>
      <b/>
      <sz val="11"/>
      <color theme="1"/>
      <name val="PT Sans"/>
      <family val="2"/>
      <scheme val="minor"/>
    </font>
    <font>
      <b/>
      <sz val="11"/>
      <color theme="6"/>
      <name val="PT Sans"/>
      <family val="2"/>
      <scheme val="minor"/>
    </font>
    <font>
      <sz val="11"/>
      <color theme="6"/>
      <name val="PT Sans"/>
      <family val="2"/>
      <scheme val="minor"/>
    </font>
    <font>
      <b/>
      <sz val="11"/>
      <color indexed="62"/>
      <name val="PT Sans"/>
      <family val="2"/>
      <scheme val="minor"/>
    </font>
    <font>
      <b/>
      <sz val="9"/>
      <color theme="0"/>
      <name val="PT Sans"/>
      <family val="2"/>
    </font>
    <font>
      <b/>
      <u/>
      <sz val="9"/>
      <color theme="1"/>
      <name val="PT Sans"/>
      <family val="2"/>
    </font>
    <font>
      <b/>
      <u/>
      <sz val="9"/>
      <color theme="6"/>
      <name val="PT Sans"/>
      <family val="2"/>
    </font>
    <font>
      <sz val="9"/>
      <color theme="1"/>
      <name val="PT Sans"/>
      <family val="2"/>
    </font>
    <font>
      <sz val="9"/>
      <color theme="1"/>
      <name val="PT Sans"/>
      <family val="2"/>
      <scheme val="minor"/>
    </font>
    <font>
      <b/>
      <sz val="9"/>
      <color theme="1"/>
      <name val="PT Sans"/>
      <family val="2"/>
    </font>
    <font>
      <i/>
      <sz val="9"/>
      <color theme="1"/>
      <name val="PT Sans"/>
      <family val="2"/>
    </font>
    <font>
      <u/>
      <sz val="9"/>
      <color theme="1"/>
      <name val="PT Sans"/>
      <family val="2"/>
    </font>
    <font>
      <sz val="10"/>
      <color theme="1"/>
      <name val="PT Sans"/>
      <family val="2"/>
      <scheme val="minor"/>
    </font>
    <font>
      <u/>
      <sz val="10"/>
      <color theme="1"/>
      <name val="PT Sans"/>
      <family val="2"/>
      <scheme val="minor"/>
    </font>
    <font>
      <b/>
      <sz val="9"/>
      <color theme="1"/>
      <name val="PT San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0" fillId="2" borderId="0" xfId="0" applyFill="1" applyAlignment="1">
      <alignment horizontal="center"/>
    </xf>
    <xf numFmtId="0" fontId="0" fillId="2" borderId="0" xfId="0" applyFill="1"/>
    <xf numFmtId="164" fontId="0" fillId="2" borderId="0" xfId="0" applyNumberFormat="1" applyFill="1"/>
    <xf numFmtId="0" fontId="0" fillId="2" borderId="0" xfId="0" applyFill="1" applyAlignment="1">
      <alignment horizontal="left" indent="1"/>
    </xf>
    <xf numFmtId="0" fontId="2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left" inden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 inden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vertical="center" wrapText="1" indent="1"/>
    </xf>
    <xf numFmtId="0" fontId="7" fillId="5" borderId="2" xfId="0" applyFont="1" applyFill="1" applyBorder="1" applyAlignment="1">
      <alignment horizontal="center" vertical="center" wrapText="1"/>
    </xf>
    <xf numFmtId="164" fontId="7" fillId="5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 indent="1"/>
    </xf>
    <xf numFmtId="0" fontId="9" fillId="0" borderId="0" xfId="0" applyFont="1"/>
    <xf numFmtId="0" fontId="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 indent="1"/>
    </xf>
    <xf numFmtId="0" fontId="11" fillId="2" borderId="5" xfId="0" applyFont="1" applyFill="1" applyBorder="1" applyAlignment="1">
      <alignment horizontal="right" vertical="center" wrapText="1" indent="1"/>
    </xf>
    <xf numFmtId="0" fontId="12" fillId="2" borderId="5" xfId="0" applyFont="1" applyFill="1" applyBorder="1" applyAlignment="1">
      <alignment horizontal="left" vertical="center" wrapText="1" indent="2"/>
    </xf>
    <xf numFmtId="0" fontId="11" fillId="2" borderId="5" xfId="0" applyFont="1" applyFill="1" applyBorder="1" applyAlignment="1">
      <alignment horizontal="left" vertical="center" wrapText="1" indent="2"/>
    </xf>
    <xf numFmtId="0" fontId="11" fillId="0" borderId="5" xfId="0" applyFont="1" applyBorder="1" applyAlignment="1">
      <alignment horizontal="right" vertical="center" wrapText="1" indent="1"/>
    </xf>
    <xf numFmtId="0" fontId="12" fillId="0" borderId="5" xfId="0" applyFont="1" applyBorder="1" applyAlignment="1">
      <alignment horizontal="left" vertical="center" wrapText="1" indent="2"/>
    </xf>
    <xf numFmtId="0" fontId="13" fillId="0" borderId="6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 indent="2"/>
    </xf>
    <xf numFmtId="0" fontId="13" fillId="2" borderId="0" xfId="0" applyFont="1" applyFill="1" applyAlignment="1">
      <alignment vertical="center"/>
    </xf>
    <xf numFmtId="0" fontId="13" fillId="2" borderId="6" xfId="0" applyFont="1" applyFill="1" applyBorder="1" applyAlignment="1">
      <alignment vertical="center"/>
    </xf>
    <xf numFmtId="0" fontId="14" fillId="2" borderId="6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 indent="1"/>
    </xf>
    <xf numFmtId="0" fontId="7" fillId="5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 indent="1"/>
    </xf>
    <xf numFmtId="0" fontId="8" fillId="0" borderId="6" xfId="0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 inden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 indent="1"/>
    </xf>
    <xf numFmtId="164" fontId="8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indent="1"/>
    </xf>
    <xf numFmtId="164" fontId="15" fillId="6" borderId="3" xfId="0" applyNumberFormat="1" applyFont="1" applyFill="1" applyBorder="1"/>
    <xf numFmtId="0" fontId="0" fillId="0" borderId="0" xfId="0" applyAlignment="1">
      <alignment horizontal="center"/>
    </xf>
    <xf numFmtId="164" fontId="0" fillId="0" borderId="0" xfId="0" applyNumberFormat="1"/>
    <xf numFmtId="0" fontId="9" fillId="3" borderId="3" xfId="0" applyFont="1" applyFill="1" applyBorder="1" applyAlignment="1">
      <alignment horizontal="left" indent="1"/>
    </xf>
    <xf numFmtId="0" fontId="9" fillId="3" borderId="3" xfId="0" applyFont="1" applyFill="1" applyBorder="1"/>
    <xf numFmtId="164" fontId="9" fillId="3" borderId="3" xfId="0" applyNumberFormat="1" applyFont="1" applyFill="1" applyBorder="1"/>
    <xf numFmtId="0" fontId="4" fillId="3" borderId="0" xfId="0" applyFont="1" applyFill="1" applyAlignment="1">
      <alignment horizontal="center" vertical="center"/>
    </xf>
    <xf numFmtId="0" fontId="15" fillId="6" borderId="2" xfId="0" applyFont="1" applyFill="1" applyBorder="1" applyAlignment="1">
      <alignment horizontal="right" indent="1"/>
    </xf>
    <xf numFmtId="0" fontId="15" fillId="6" borderId="9" xfId="0" applyFont="1" applyFill="1" applyBorder="1" applyAlignment="1">
      <alignment horizontal="right" indent="1"/>
    </xf>
    <xf numFmtId="0" fontId="15" fillId="6" borderId="10" xfId="0" applyFont="1" applyFill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2021-Excel-Thème-NEPSEN">
  <a:themeElements>
    <a:clrScheme name="NEPSEN">
      <a:dk1>
        <a:srgbClr val="233464"/>
      </a:dk1>
      <a:lt1>
        <a:sysClr val="window" lastClr="FFFFFF"/>
      </a:lt1>
      <a:dk2>
        <a:srgbClr val="233464"/>
      </a:dk2>
      <a:lt2>
        <a:srgbClr val="FFFFFF"/>
      </a:lt2>
      <a:accent1>
        <a:srgbClr val="2E3464"/>
      </a:accent1>
      <a:accent2>
        <a:srgbClr val="FFC000"/>
      </a:accent2>
      <a:accent3>
        <a:srgbClr val="C30A1D"/>
      </a:accent3>
      <a:accent4>
        <a:srgbClr val="F08100"/>
      </a:accent4>
      <a:accent5>
        <a:srgbClr val="79B63E"/>
      </a:accent5>
      <a:accent6>
        <a:srgbClr val="739DF1"/>
      </a:accent6>
      <a:hlink>
        <a:srgbClr val="233464"/>
      </a:hlink>
      <a:folHlink>
        <a:srgbClr val="FFC000"/>
      </a:folHlink>
    </a:clrScheme>
    <a:fontScheme name="2021-NEPSEN-Word">
      <a:majorFont>
        <a:latin typeface="Exo 2"/>
        <a:ea typeface=""/>
        <a:cs typeface=""/>
      </a:majorFont>
      <a:minorFont>
        <a:latin typeface="PT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/>
      <a:lstStyle/>
      <a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H284"/>
  <sheetViews>
    <sheetView tabSelected="1" zoomScale="91" zoomScaleNormal="91" workbookViewId="0">
      <selection activeCell="F14" sqref="F14"/>
    </sheetView>
  </sheetViews>
  <sheetFormatPr baseColWidth="10" defaultColWidth="14.796875" defaultRowHeight="13.8"/>
  <cols>
    <col min="2" max="2" width="14" customWidth="1"/>
    <col min="3" max="3" width="68.5" style="2" customWidth="1"/>
    <col min="4" max="4" width="14.796875" style="51"/>
    <col min="6" max="7" width="13.5" style="52" customWidth="1"/>
    <col min="10" max="11" width="10.09765625" customWidth="1"/>
  </cols>
  <sheetData>
    <row r="3" spans="2:7" ht="15.6" customHeight="1">
      <c r="B3" s="1" t="s">
        <v>0</v>
      </c>
      <c r="C3" s="2" t="s">
        <v>1</v>
      </c>
      <c r="D3" s="3"/>
      <c r="E3" s="3"/>
      <c r="F3" s="5"/>
      <c r="G3" s="5"/>
    </row>
    <row r="4" spans="2:7" ht="15.6" customHeight="1">
      <c r="B4" s="1" t="s">
        <v>2</v>
      </c>
      <c r="C4" s="6" t="s">
        <v>3</v>
      </c>
      <c r="D4" s="3"/>
      <c r="E4" s="3"/>
      <c r="F4" s="5"/>
      <c r="G4" s="5"/>
    </row>
    <row r="5" spans="2:7" ht="15.6" customHeight="1">
      <c r="B5" s="1" t="s">
        <v>4</v>
      </c>
      <c r="C5" s="1" t="s">
        <v>5</v>
      </c>
      <c r="D5" s="3"/>
      <c r="E5" s="3"/>
      <c r="F5" s="5"/>
      <c r="G5" s="5"/>
    </row>
    <row r="6" spans="2:7" ht="15.6" customHeight="1">
      <c r="B6" s="1" t="s">
        <v>6</v>
      </c>
      <c r="C6" s="6" t="s">
        <v>246</v>
      </c>
      <c r="D6" s="3"/>
      <c r="E6" s="3"/>
      <c r="F6" s="5"/>
      <c r="G6" s="5"/>
    </row>
    <row r="7" spans="2:7">
      <c r="B7" s="1"/>
      <c r="C7" s="6"/>
      <c r="D7" s="3"/>
      <c r="E7" s="3"/>
      <c r="F7" s="5"/>
      <c r="G7" s="5"/>
    </row>
    <row r="8" spans="2:7">
      <c r="B8" s="7" t="s">
        <v>7</v>
      </c>
      <c r="C8" s="8" t="s">
        <v>8</v>
      </c>
      <c r="D8" s="3"/>
      <c r="E8" s="3"/>
      <c r="F8" s="5"/>
      <c r="G8" s="5"/>
    </row>
    <row r="9" spans="2:7">
      <c r="B9" s="4"/>
      <c r="C9" s="4"/>
      <c r="D9" s="3"/>
      <c r="E9" s="3"/>
      <c r="F9" s="5"/>
      <c r="G9" s="5"/>
    </row>
    <row r="10" spans="2:7" ht="24" customHeight="1">
      <c r="B10" s="56" t="s">
        <v>9</v>
      </c>
      <c r="C10" s="56"/>
      <c r="D10" s="56"/>
      <c r="E10" s="56"/>
      <c r="F10" s="56"/>
      <c r="G10" s="56"/>
    </row>
    <row r="11" spans="2:7">
      <c r="B11" s="4"/>
      <c r="C11" s="6"/>
      <c r="D11" s="3"/>
      <c r="E11" s="4"/>
      <c r="F11" s="5"/>
      <c r="G11" s="5"/>
    </row>
    <row r="12" spans="2:7" ht="25.2" customHeight="1">
      <c r="B12" s="9" t="s">
        <v>10</v>
      </c>
      <c r="C12" s="10" t="s">
        <v>11</v>
      </c>
      <c r="D12" s="9" t="s">
        <v>12</v>
      </c>
      <c r="E12" s="9" t="s">
        <v>250</v>
      </c>
      <c r="F12" s="11" t="s">
        <v>13</v>
      </c>
      <c r="G12" s="11" t="s">
        <v>14</v>
      </c>
    </row>
    <row r="13" spans="2:7">
      <c r="B13" s="12" t="s">
        <v>15</v>
      </c>
      <c r="C13" s="13" t="s">
        <v>16</v>
      </c>
      <c r="D13" s="14"/>
      <c r="E13" s="14" t="str">
        <f>IF(SUM(H13:L13)=0,"",SUM(H13:L13))</f>
        <v/>
      </c>
      <c r="F13" s="15"/>
      <c r="G13" s="15" t="str">
        <f>IF(E13="","",F13*E13)</f>
        <v/>
      </c>
    </row>
    <row r="14" spans="2:7" ht="32.4" customHeight="1">
      <c r="B14" s="16"/>
      <c r="C14" s="17" t="s">
        <v>17</v>
      </c>
      <c r="D14" s="18" t="s">
        <v>18</v>
      </c>
      <c r="E14" s="18">
        <v>1</v>
      </c>
      <c r="F14" s="19"/>
      <c r="G14" s="19"/>
    </row>
    <row r="15" spans="2:7" ht="27.6" customHeight="1">
      <c r="B15" s="18"/>
      <c r="C15" s="20" t="s">
        <v>19</v>
      </c>
      <c r="D15" s="18"/>
      <c r="E15" s="18"/>
      <c r="F15" s="19"/>
      <c r="G15" s="19"/>
    </row>
    <row r="16" spans="2:7">
      <c r="B16" s="18"/>
      <c r="C16" s="20"/>
      <c r="D16" s="18"/>
      <c r="E16" s="18"/>
      <c r="F16" s="19"/>
      <c r="G16" s="19"/>
    </row>
    <row r="17" spans="2:8">
      <c r="B17" s="12" t="s">
        <v>20</v>
      </c>
      <c r="C17" s="13" t="s">
        <v>21</v>
      </c>
      <c r="D17" s="14"/>
      <c r="E17" s="14" t="str">
        <f>IF(SUM(H17:L17)=0,"",SUM(H17:L17))</f>
        <v/>
      </c>
      <c r="F17" s="15"/>
      <c r="G17" s="15"/>
    </row>
    <row r="18" spans="2:8" s="21" customFormat="1">
      <c r="B18" s="16"/>
      <c r="C18" s="17" t="s">
        <v>22</v>
      </c>
      <c r="D18" s="18" t="s">
        <v>18</v>
      </c>
      <c r="E18" s="18">
        <v>1</v>
      </c>
      <c r="F18" s="19"/>
      <c r="G18" s="19"/>
      <c r="H18"/>
    </row>
    <row r="19" spans="2:8" s="21" customFormat="1">
      <c r="B19" s="18"/>
      <c r="C19" s="20" t="s">
        <v>23</v>
      </c>
      <c r="D19" s="18" t="s">
        <v>18</v>
      </c>
      <c r="E19" s="18">
        <v>1</v>
      </c>
      <c r="F19" s="19"/>
      <c r="G19" s="19"/>
      <c r="H19"/>
    </row>
    <row r="20" spans="2:8">
      <c r="B20" s="18"/>
      <c r="C20" s="20"/>
      <c r="D20" s="18"/>
      <c r="E20" s="18"/>
      <c r="F20" s="19"/>
      <c r="G20" s="19"/>
    </row>
    <row r="21" spans="2:8" ht="16.2" customHeight="1">
      <c r="B21" s="12" t="s">
        <v>24</v>
      </c>
      <c r="C21" s="13" t="s">
        <v>25</v>
      </c>
      <c r="D21" s="14"/>
      <c r="E21" s="14"/>
      <c r="F21" s="15"/>
      <c r="G21" s="15"/>
    </row>
    <row r="22" spans="2:8" s="21" customFormat="1" ht="66" customHeight="1">
      <c r="B22" s="22" t="s">
        <v>26</v>
      </c>
      <c r="C22" s="23" t="s">
        <v>27</v>
      </c>
      <c r="D22" s="24" t="s">
        <v>28</v>
      </c>
      <c r="E22" s="24">
        <v>1</v>
      </c>
      <c r="F22" s="25"/>
      <c r="G22" s="25"/>
      <c r="H22"/>
    </row>
    <row r="23" spans="2:8" s="21" customFormat="1">
      <c r="B23" s="18" t="s">
        <v>29</v>
      </c>
      <c r="C23" s="26" t="s">
        <v>30</v>
      </c>
      <c r="D23" s="18"/>
      <c r="E23" s="18"/>
      <c r="F23" s="19"/>
      <c r="G23" s="19"/>
      <c r="H23"/>
    </row>
    <row r="24" spans="2:8" s="21" customFormat="1">
      <c r="B24" s="18"/>
      <c r="C24" s="27" t="s">
        <v>31</v>
      </c>
      <c r="D24" s="18" t="s">
        <v>28</v>
      </c>
      <c r="E24" s="18">
        <v>1</v>
      </c>
      <c r="F24" s="19"/>
      <c r="G24" s="19"/>
      <c r="H24"/>
    </row>
    <row r="25" spans="2:8" s="21" customFormat="1">
      <c r="B25" s="18"/>
      <c r="C25" s="27" t="s">
        <v>32</v>
      </c>
      <c r="D25" s="18" t="s">
        <v>28</v>
      </c>
      <c r="E25" s="18">
        <v>1</v>
      </c>
      <c r="F25" s="19"/>
      <c r="G25" s="19"/>
      <c r="H25"/>
    </row>
    <row r="26" spans="2:8" s="21" customFormat="1">
      <c r="B26" s="18" t="s">
        <v>33</v>
      </c>
      <c r="C26" s="26" t="s">
        <v>34</v>
      </c>
      <c r="D26" s="18"/>
      <c r="E26" s="18"/>
      <c r="F26" s="19"/>
      <c r="G26" s="19"/>
      <c r="H26"/>
    </row>
    <row r="27" spans="2:8" s="21" customFormat="1">
      <c r="B27" s="18"/>
      <c r="C27" s="27" t="s">
        <v>35</v>
      </c>
      <c r="D27" s="18" t="s">
        <v>28</v>
      </c>
      <c r="E27" s="18">
        <v>1</v>
      </c>
      <c r="F27" s="19"/>
      <c r="G27" s="19"/>
      <c r="H27"/>
    </row>
    <row r="28" spans="2:8" s="21" customFormat="1">
      <c r="B28" s="18"/>
      <c r="C28" s="27" t="s">
        <v>36</v>
      </c>
      <c r="D28" s="18" t="s">
        <v>28</v>
      </c>
      <c r="E28" s="18">
        <v>1</v>
      </c>
      <c r="F28" s="19"/>
      <c r="G28" s="19"/>
      <c r="H28"/>
    </row>
    <row r="29" spans="2:8" s="21" customFormat="1">
      <c r="B29" s="18"/>
      <c r="C29" s="27" t="s">
        <v>37</v>
      </c>
      <c r="D29" s="18" t="s">
        <v>12</v>
      </c>
      <c r="E29" s="18">
        <v>2</v>
      </c>
      <c r="F29" s="19"/>
      <c r="G29" s="19"/>
      <c r="H29"/>
    </row>
    <row r="30" spans="2:8" s="21" customFormat="1">
      <c r="B30" s="18" t="s">
        <v>38</v>
      </c>
      <c r="C30" s="26" t="s">
        <v>39</v>
      </c>
      <c r="D30" s="18" t="s">
        <v>12</v>
      </c>
      <c r="E30" s="18">
        <v>1</v>
      </c>
      <c r="F30" s="19"/>
      <c r="G30" s="19"/>
      <c r="H30"/>
    </row>
    <row r="31" spans="2:8" s="21" customFormat="1">
      <c r="B31" s="18" t="s">
        <v>40</v>
      </c>
      <c r="C31" s="26" t="s">
        <v>41</v>
      </c>
      <c r="D31" s="18" t="s">
        <v>42</v>
      </c>
      <c r="E31" s="18"/>
      <c r="F31" s="19"/>
      <c r="G31" s="19"/>
      <c r="H31"/>
    </row>
    <row r="32" spans="2:8" s="21" customFormat="1">
      <c r="B32" s="18"/>
      <c r="C32" s="28" t="s">
        <v>43</v>
      </c>
      <c r="D32" s="18"/>
      <c r="E32" s="18"/>
      <c r="F32" s="19"/>
      <c r="G32" s="19"/>
      <c r="H32"/>
    </row>
    <row r="33" spans="2:8" s="21" customFormat="1">
      <c r="B33" s="18"/>
      <c r="C33" s="27" t="s">
        <v>44</v>
      </c>
      <c r="D33" s="18" t="s">
        <v>45</v>
      </c>
      <c r="E33" s="24">
        <v>10</v>
      </c>
      <c r="F33" s="19"/>
      <c r="G33" s="19"/>
      <c r="H33"/>
    </row>
    <row r="34" spans="2:8" s="21" customFormat="1">
      <c r="B34" s="18"/>
      <c r="C34" s="27" t="s">
        <v>46</v>
      </c>
      <c r="D34" s="18" t="s">
        <v>12</v>
      </c>
      <c r="E34" s="18">
        <v>1</v>
      </c>
      <c r="F34" s="19"/>
      <c r="G34" s="19"/>
      <c r="H34"/>
    </row>
    <row r="35" spans="2:8" s="21" customFormat="1">
      <c r="B35" s="18"/>
      <c r="C35" s="27" t="s">
        <v>47</v>
      </c>
      <c r="D35" s="18" t="s">
        <v>12</v>
      </c>
      <c r="E35" s="18">
        <v>1</v>
      </c>
      <c r="F35" s="19"/>
      <c r="G35" s="19"/>
      <c r="H35"/>
    </row>
    <row r="36" spans="2:8" s="21" customFormat="1">
      <c r="B36" s="18"/>
      <c r="C36" s="27" t="s">
        <v>48</v>
      </c>
      <c r="D36" s="18" t="s">
        <v>12</v>
      </c>
      <c r="E36" s="18">
        <v>9</v>
      </c>
      <c r="F36" s="19"/>
      <c r="G36" s="19"/>
      <c r="H36"/>
    </row>
    <row r="37" spans="2:8" s="21" customFormat="1">
      <c r="B37" s="18"/>
      <c r="C37" s="27" t="s">
        <v>49</v>
      </c>
      <c r="D37" s="18" t="s">
        <v>12</v>
      </c>
      <c r="E37" s="18">
        <v>1</v>
      </c>
      <c r="F37" s="19"/>
      <c r="G37" s="19"/>
      <c r="H37"/>
    </row>
    <row r="38" spans="2:8" s="21" customFormat="1">
      <c r="B38" s="18"/>
      <c r="C38" s="27" t="s">
        <v>50</v>
      </c>
      <c r="D38" s="18" t="s">
        <v>12</v>
      </c>
      <c r="E38" s="18">
        <v>3</v>
      </c>
      <c r="F38" s="19"/>
      <c r="G38" s="19"/>
      <c r="H38"/>
    </row>
    <row r="39" spans="2:8" s="21" customFormat="1">
      <c r="B39" s="18"/>
      <c r="C39" s="28" t="s">
        <v>51</v>
      </c>
      <c r="D39" s="18"/>
      <c r="E39" s="18"/>
      <c r="F39" s="19"/>
      <c r="G39" s="19"/>
      <c r="H39"/>
    </row>
    <row r="40" spans="2:8" s="21" customFormat="1">
      <c r="B40" s="18"/>
      <c r="C40" s="29" t="s">
        <v>52</v>
      </c>
      <c r="D40" s="18"/>
      <c r="E40" s="18"/>
      <c r="F40" s="19"/>
      <c r="G40" s="19"/>
      <c r="H40"/>
    </row>
    <row r="41" spans="2:8" s="21" customFormat="1">
      <c r="B41" s="18"/>
      <c r="C41" s="27" t="s">
        <v>53</v>
      </c>
      <c r="D41" s="18" t="s">
        <v>12</v>
      </c>
      <c r="E41" s="24">
        <v>1</v>
      </c>
      <c r="F41" s="19"/>
      <c r="G41" s="19"/>
      <c r="H41"/>
    </row>
    <row r="42" spans="2:8" s="21" customFormat="1">
      <c r="B42" s="18"/>
      <c r="C42" s="27" t="s">
        <v>54</v>
      </c>
      <c r="D42" s="18" t="s">
        <v>45</v>
      </c>
      <c r="E42" s="24">
        <v>15</v>
      </c>
      <c r="F42" s="19"/>
      <c r="G42" s="19"/>
      <c r="H42"/>
    </row>
    <row r="43" spans="2:8" s="21" customFormat="1">
      <c r="B43" s="18"/>
      <c r="C43" s="27" t="s">
        <v>55</v>
      </c>
      <c r="D43" s="18" t="s">
        <v>45</v>
      </c>
      <c r="E43" s="24">
        <v>15</v>
      </c>
      <c r="F43" s="19"/>
      <c r="G43" s="19"/>
      <c r="H43"/>
    </row>
    <row r="44" spans="2:8" s="21" customFormat="1">
      <c r="B44" s="18"/>
      <c r="C44" s="27" t="s">
        <v>56</v>
      </c>
      <c r="D44" s="18" t="s">
        <v>12</v>
      </c>
      <c r="E44" s="24">
        <f>10+12</f>
        <v>22</v>
      </c>
      <c r="F44" s="19"/>
      <c r="G44" s="19"/>
      <c r="H44"/>
    </row>
    <row r="45" spans="2:8" s="21" customFormat="1">
      <c r="B45" s="18"/>
      <c r="C45" s="27" t="s">
        <v>57</v>
      </c>
      <c r="D45" s="18" t="s">
        <v>12</v>
      </c>
      <c r="E45" s="24">
        <v>2</v>
      </c>
      <c r="F45" s="19"/>
      <c r="G45" s="19"/>
      <c r="H45"/>
    </row>
    <row r="46" spans="2:8" s="21" customFormat="1">
      <c r="B46" s="18"/>
      <c r="C46" s="27" t="s">
        <v>58</v>
      </c>
      <c r="D46" s="18" t="s">
        <v>12</v>
      </c>
      <c r="E46" s="24">
        <v>10</v>
      </c>
      <c r="F46" s="19"/>
      <c r="G46" s="19"/>
      <c r="H46"/>
    </row>
    <row r="47" spans="2:8" s="21" customFormat="1">
      <c r="B47" s="18"/>
      <c r="C47" s="27" t="s">
        <v>59</v>
      </c>
      <c r="D47" s="18" t="s">
        <v>12</v>
      </c>
      <c r="E47" s="24">
        <v>3</v>
      </c>
      <c r="F47" s="19"/>
      <c r="G47" s="19"/>
      <c r="H47"/>
    </row>
    <row r="48" spans="2:8" s="21" customFormat="1">
      <c r="B48" s="18"/>
      <c r="C48" s="27" t="s">
        <v>60</v>
      </c>
      <c r="D48" s="18" t="s">
        <v>12</v>
      </c>
      <c r="E48" s="24">
        <v>2</v>
      </c>
      <c r="F48" s="19"/>
      <c r="G48" s="19"/>
      <c r="H48"/>
    </row>
    <row r="49" spans="2:8" s="21" customFormat="1">
      <c r="B49" s="18"/>
      <c r="C49" s="27" t="s">
        <v>61</v>
      </c>
      <c r="D49" s="18" t="s">
        <v>12</v>
      </c>
      <c r="E49" s="24">
        <v>1</v>
      </c>
      <c r="F49" s="19"/>
      <c r="G49" s="19"/>
      <c r="H49"/>
    </row>
    <row r="50" spans="2:8" s="21" customFormat="1">
      <c r="B50" s="18"/>
      <c r="C50" s="27" t="s">
        <v>62</v>
      </c>
      <c r="D50" s="18" t="s">
        <v>12</v>
      </c>
      <c r="E50" s="24">
        <v>1</v>
      </c>
      <c r="F50" s="19"/>
      <c r="G50" s="19"/>
      <c r="H50"/>
    </row>
    <row r="51" spans="2:8" s="21" customFormat="1">
      <c r="B51" s="18"/>
      <c r="C51" s="27" t="s">
        <v>63</v>
      </c>
      <c r="D51" s="18" t="s">
        <v>12</v>
      </c>
      <c r="E51" s="24">
        <v>1</v>
      </c>
      <c r="F51" s="19"/>
      <c r="G51" s="19"/>
      <c r="H51"/>
    </row>
    <row r="52" spans="2:8" s="21" customFormat="1">
      <c r="B52" s="18"/>
      <c r="C52" s="27" t="s">
        <v>64</v>
      </c>
      <c r="D52" s="18" t="s">
        <v>12</v>
      </c>
      <c r="E52" s="24">
        <v>1</v>
      </c>
      <c r="F52" s="19"/>
      <c r="G52" s="19"/>
      <c r="H52"/>
    </row>
    <row r="53" spans="2:8" s="21" customFormat="1">
      <c r="B53" s="18"/>
      <c r="C53" s="27" t="s">
        <v>65</v>
      </c>
      <c r="D53" s="18" t="s">
        <v>12</v>
      </c>
      <c r="E53" s="24">
        <v>12</v>
      </c>
      <c r="F53" s="19"/>
      <c r="G53" s="19"/>
      <c r="H53"/>
    </row>
    <row r="54" spans="2:8" s="21" customFormat="1">
      <c r="B54" s="18"/>
      <c r="C54" s="27" t="s">
        <v>66</v>
      </c>
      <c r="D54" s="18" t="s">
        <v>12</v>
      </c>
      <c r="E54" s="24">
        <v>6</v>
      </c>
      <c r="F54" s="19"/>
      <c r="G54" s="19"/>
      <c r="H54"/>
    </row>
    <row r="55" spans="2:8" s="21" customFormat="1">
      <c r="B55" s="18"/>
      <c r="C55" s="27" t="s">
        <v>67</v>
      </c>
      <c r="D55" s="18" t="s">
        <v>12</v>
      </c>
      <c r="E55" s="24">
        <v>4</v>
      </c>
      <c r="F55" s="19"/>
      <c r="G55" s="19"/>
      <c r="H55"/>
    </row>
    <row r="56" spans="2:8" s="21" customFormat="1">
      <c r="B56" s="18"/>
      <c r="C56" s="29" t="s">
        <v>68</v>
      </c>
      <c r="D56" s="18"/>
      <c r="E56" s="24"/>
      <c r="F56" s="19"/>
      <c r="G56" s="19"/>
      <c r="H56"/>
    </row>
    <row r="57" spans="2:8" s="21" customFormat="1">
      <c r="B57" s="18"/>
      <c r="C57" s="27" t="s">
        <v>69</v>
      </c>
      <c r="D57" s="18" t="s">
        <v>12</v>
      </c>
      <c r="E57" s="24">
        <v>1</v>
      </c>
      <c r="F57" s="19"/>
      <c r="G57" s="19"/>
      <c r="H57"/>
    </row>
    <row r="58" spans="2:8" s="21" customFormat="1">
      <c r="B58" s="18"/>
      <c r="C58" s="27" t="s">
        <v>70</v>
      </c>
      <c r="D58" s="18" t="s">
        <v>12</v>
      </c>
      <c r="E58" s="24">
        <v>2</v>
      </c>
      <c r="F58" s="19"/>
      <c r="G58" s="19"/>
      <c r="H58"/>
    </row>
    <row r="59" spans="2:8" s="21" customFormat="1">
      <c r="B59" s="18"/>
      <c r="C59" s="27" t="s">
        <v>71</v>
      </c>
      <c r="D59" s="18" t="s">
        <v>12</v>
      </c>
      <c r="E59" s="24">
        <v>2</v>
      </c>
      <c r="F59" s="19"/>
      <c r="G59" s="19"/>
      <c r="H59"/>
    </row>
    <row r="60" spans="2:8" s="21" customFormat="1">
      <c r="B60" s="18"/>
      <c r="C60" s="27" t="s">
        <v>72</v>
      </c>
      <c r="D60" s="18" t="s">
        <v>12</v>
      </c>
      <c r="E60" s="24">
        <v>4</v>
      </c>
      <c r="F60" s="19"/>
      <c r="G60" s="19"/>
      <c r="H60"/>
    </row>
    <row r="61" spans="2:8" s="21" customFormat="1">
      <c r="B61" s="18"/>
      <c r="C61" s="27" t="s">
        <v>73</v>
      </c>
      <c r="D61" s="18" t="s">
        <v>12</v>
      </c>
      <c r="E61" s="24">
        <v>1</v>
      </c>
      <c r="F61" s="19"/>
      <c r="G61" s="19"/>
      <c r="H61"/>
    </row>
    <row r="62" spans="2:8" s="21" customFormat="1">
      <c r="B62" s="18"/>
      <c r="C62" s="27" t="s">
        <v>74</v>
      </c>
      <c r="D62" s="18" t="s">
        <v>12</v>
      </c>
      <c r="E62" s="24">
        <v>2</v>
      </c>
      <c r="F62" s="19"/>
      <c r="G62" s="19"/>
      <c r="H62"/>
    </row>
    <row r="63" spans="2:8" s="21" customFormat="1">
      <c r="B63" s="18"/>
      <c r="C63" s="27" t="s">
        <v>75</v>
      </c>
      <c r="D63" s="18" t="s">
        <v>12</v>
      </c>
      <c r="E63" s="24">
        <v>2</v>
      </c>
      <c r="F63" s="19"/>
      <c r="G63" s="19"/>
      <c r="H63"/>
    </row>
    <row r="64" spans="2:8" s="21" customFormat="1">
      <c r="B64" s="18"/>
      <c r="C64" s="28" t="s">
        <v>76</v>
      </c>
      <c r="D64" s="18"/>
      <c r="E64" s="18"/>
      <c r="F64" s="19"/>
      <c r="G64" s="19"/>
      <c r="H64"/>
    </row>
    <row r="65" spans="2:8" s="21" customFormat="1">
      <c r="B65" s="18"/>
      <c r="C65" s="29" t="s">
        <v>77</v>
      </c>
      <c r="D65" s="18"/>
      <c r="E65" s="18"/>
      <c r="F65" s="19"/>
      <c r="G65" s="19"/>
      <c r="H65"/>
    </row>
    <row r="66" spans="2:8" s="21" customFormat="1">
      <c r="B66" s="18"/>
      <c r="C66" s="27" t="s">
        <v>78</v>
      </c>
      <c r="D66" s="18" t="s">
        <v>45</v>
      </c>
      <c r="E66" s="18">
        <v>12</v>
      </c>
      <c r="F66" s="19"/>
      <c r="G66" s="19"/>
      <c r="H66"/>
    </row>
    <row r="67" spans="2:8" s="21" customFormat="1">
      <c r="B67" s="18"/>
      <c r="C67" s="27" t="s">
        <v>79</v>
      </c>
      <c r="D67" s="18" t="s">
        <v>45</v>
      </c>
      <c r="E67" s="18">
        <f>4*2</f>
        <v>8</v>
      </c>
      <c r="F67" s="19"/>
      <c r="G67" s="19"/>
      <c r="H67"/>
    </row>
    <row r="68" spans="2:8" s="21" customFormat="1">
      <c r="B68" s="18"/>
      <c r="C68" s="27" t="s">
        <v>80</v>
      </c>
      <c r="D68" s="18" t="s">
        <v>45</v>
      </c>
      <c r="E68" s="18">
        <f>4*2</f>
        <v>8</v>
      </c>
      <c r="F68" s="19"/>
      <c r="G68" s="19"/>
      <c r="H68"/>
    </row>
    <row r="69" spans="2:8" s="21" customFormat="1">
      <c r="B69" s="18"/>
      <c r="C69" s="27" t="s">
        <v>81</v>
      </c>
      <c r="D69" s="18" t="s">
        <v>45</v>
      </c>
      <c r="E69" s="18">
        <f>4</f>
        <v>4</v>
      </c>
      <c r="F69" s="19"/>
      <c r="G69" s="19"/>
      <c r="H69"/>
    </row>
    <row r="70" spans="2:8" s="21" customFormat="1">
      <c r="B70" s="18"/>
      <c r="C70" s="27" t="s">
        <v>82</v>
      </c>
      <c r="D70" s="18" t="s">
        <v>45</v>
      </c>
      <c r="E70" s="18">
        <v>12</v>
      </c>
      <c r="F70" s="19"/>
      <c r="G70" s="19"/>
      <c r="H70"/>
    </row>
    <row r="71" spans="2:8" s="21" customFormat="1">
      <c r="B71" s="18"/>
      <c r="C71" s="29" t="s">
        <v>83</v>
      </c>
      <c r="D71" s="18" t="s">
        <v>45</v>
      </c>
      <c r="E71" s="18"/>
      <c r="F71" s="19"/>
      <c r="G71" s="19"/>
      <c r="H71"/>
    </row>
    <row r="72" spans="2:8" s="21" customFormat="1">
      <c r="B72" s="18"/>
      <c r="C72" s="27" t="s">
        <v>78</v>
      </c>
      <c r="D72" s="18" t="s">
        <v>45</v>
      </c>
      <c r="E72" s="24">
        <f>E66</f>
        <v>12</v>
      </c>
      <c r="F72" s="19"/>
      <c r="G72" s="19"/>
      <c r="H72"/>
    </row>
    <row r="73" spans="2:8" s="21" customFormat="1">
      <c r="B73" s="18"/>
      <c r="C73" s="27" t="s">
        <v>79</v>
      </c>
      <c r="D73" s="18" t="s">
        <v>45</v>
      </c>
      <c r="E73" s="24">
        <f>E67</f>
        <v>8</v>
      </c>
      <c r="F73" s="19"/>
      <c r="G73" s="19"/>
      <c r="H73"/>
    </row>
    <row r="74" spans="2:8" s="21" customFormat="1">
      <c r="B74" s="18"/>
      <c r="C74" s="29" t="s">
        <v>84</v>
      </c>
      <c r="D74" s="18" t="s">
        <v>45</v>
      </c>
      <c r="E74" s="24"/>
      <c r="F74" s="19"/>
      <c r="G74" s="19"/>
      <c r="H74"/>
    </row>
    <row r="75" spans="2:8" s="21" customFormat="1">
      <c r="B75" s="18"/>
      <c r="C75" s="27" t="s">
        <v>80</v>
      </c>
      <c r="D75" s="18" t="s">
        <v>45</v>
      </c>
      <c r="E75" s="24">
        <f>E68</f>
        <v>8</v>
      </c>
      <c r="F75" s="19"/>
      <c r="G75" s="19"/>
      <c r="H75"/>
    </row>
    <row r="76" spans="2:8" s="21" customFormat="1">
      <c r="B76" s="18"/>
      <c r="C76" s="27" t="s">
        <v>81</v>
      </c>
      <c r="D76" s="18" t="s">
        <v>45</v>
      </c>
      <c r="E76" s="18">
        <v>4</v>
      </c>
      <c r="F76" s="19"/>
      <c r="G76" s="19"/>
      <c r="H76"/>
    </row>
    <row r="77" spans="2:8" s="21" customFormat="1">
      <c r="B77" s="18"/>
      <c r="C77" s="27" t="s">
        <v>82</v>
      </c>
      <c r="D77" s="18" t="s">
        <v>45</v>
      </c>
      <c r="E77" s="24">
        <f>E70</f>
        <v>12</v>
      </c>
      <c r="F77" s="19"/>
      <c r="G77" s="19"/>
      <c r="H77"/>
    </row>
    <row r="78" spans="2:8" s="21" customFormat="1">
      <c r="B78" s="18"/>
      <c r="C78" s="29" t="s">
        <v>85</v>
      </c>
      <c r="D78" s="18"/>
      <c r="E78" s="24"/>
      <c r="F78" s="19"/>
      <c r="G78" s="19"/>
      <c r="H78"/>
    </row>
    <row r="79" spans="2:8" s="21" customFormat="1">
      <c r="B79" s="18"/>
      <c r="C79" s="27" t="s">
        <v>86</v>
      </c>
      <c r="D79" s="18" t="s">
        <v>12</v>
      </c>
      <c r="E79" s="24">
        <v>4</v>
      </c>
      <c r="F79" s="19"/>
      <c r="G79" s="19"/>
      <c r="H79"/>
    </row>
    <row r="80" spans="2:8" s="21" customFormat="1">
      <c r="B80" s="18"/>
      <c r="C80" s="27" t="s">
        <v>87</v>
      </c>
      <c r="D80" s="18" t="s">
        <v>12</v>
      </c>
      <c r="E80" s="24">
        <v>8</v>
      </c>
      <c r="F80" s="19"/>
      <c r="G80" s="19"/>
      <c r="H80"/>
    </row>
    <row r="81" spans="2:8" s="21" customFormat="1">
      <c r="B81" s="18"/>
      <c r="C81" s="27" t="s">
        <v>88</v>
      </c>
      <c r="D81" s="18" t="s">
        <v>12</v>
      </c>
      <c r="E81" s="24">
        <v>2</v>
      </c>
      <c r="F81" s="19"/>
      <c r="G81" s="19"/>
      <c r="H81"/>
    </row>
    <row r="82" spans="2:8" s="21" customFormat="1">
      <c r="B82" s="18"/>
      <c r="C82" s="29" t="s">
        <v>89</v>
      </c>
      <c r="D82" s="18" t="s">
        <v>12</v>
      </c>
      <c r="E82" s="24">
        <v>1</v>
      </c>
      <c r="F82" s="19"/>
      <c r="G82" s="19"/>
      <c r="H82"/>
    </row>
    <row r="83" spans="2:8" s="21" customFormat="1">
      <c r="B83" s="18"/>
      <c r="C83" s="29" t="s">
        <v>90</v>
      </c>
      <c r="D83" s="18" t="s">
        <v>12</v>
      </c>
      <c r="E83" s="24">
        <v>2</v>
      </c>
      <c r="F83" s="19"/>
      <c r="G83" s="19"/>
      <c r="H83"/>
    </row>
    <row r="84" spans="2:8" s="21" customFormat="1">
      <c r="B84" s="18"/>
      <c r="C84" s="29" t="s">
        <v>91</v>
      </c>
      <c r="D84" s="18" t="s">
        <v>12</v>
      </c>
      <c r="E84" s="24">
        <v>2</v>
      </c>
      <c r="F84" s="19"/>
      <c r="G84" s="19"/>
      <c r="H84"/>
    </row>
    <row r="85" spans="2:8" s="21" customFormat="1">
      <c r="B85" s="18"/>
      <c r="C85" s="29"/>
      <c r="D85" s="18"/>
      <c r="E85" s="24"/>
      <c r="F85" s="19"/>
      <c r="G85" s="19"/>
      <c r="H85"/>
    </row>
    <row r="86" spans="2:8" s="21" customFormat="1">
      <c r="B86" s="18"/>
      <c r="C86" s="28" t="s">
        <v>92</v>
      </c>
      <c r="D86" s="18"/>
      <c r="E86" s="24"/>
      <c r="F86" s="19"/>
      <c r="G86" s="19"/>
      <c r="H86"/>
    </row>
    <row r="87" spans="2:8" s="21" customFormat="1">
      <c r="B87" s="18"/>
      <c r="C87" s="29" t="s">
        <v>52</v>
      </c>
      <c r="D87" s="18"/>
      <c r="E87" s="18"/>
      <c r="F87" s="19"/>
      <c r="G87" s="19"/>
      <c r="H87"/>
    </row>
    <row r="88" spans="2:8" s="21" customFormat="1">
      <c r="B88" s="18"/>
      <c r="C88" s="27" t="s">
        <v>93</v>
      </c>
      <c r="D88" s="18" t="s">
        <v>45</v>
      </c>
      <c r="E88" s="18">
        <v>18</v>
      </c>
      <c r="F88" s="19"/>
      <c r="G88" s="19"/>
      <c r="H88"/>
    </row>
    <row r="89" spans="2:8" s="21" customFormat="1">
      <c r="B89" s="18"/>
      <c r="C89" s="27" t="s">
        <v>94</v>
      </c>
      <c r="D89" s="18" t="s">
        <v>45</v>
      </c>
      <c r="E89" s="18">
        <v>18</v>
      </c>
      <c r="F89" s="19"/>
      <c r="G89" s="19"/>
      <c r="H89"/>
    </row>
    <row r="90" spans="2:8" s="21" customFormat="1">
      <c r="B90" s="18"/>
      <c r="C90" s="27" t="s">
        <v>95</v>
      </c>
      <c r="D90" s="18" t="s">
        <v>12</v>
      </c>
      <c r="E90" s="24">
        <v>4</v>
      </c>
      <c r="F90" s="19"/>
      <c r="G90" s="19"/>
      <c r="H90"/>
    </row>
    <row r="91" spans="2:8" s="21" customFormat="1">
      <c r="B91" s="18"/>
      <c r="C91" s="27" t="s">
        <v>57</v>
      </c>
      <c r="D91" s="18" t="s">
        <v>12</v>
      </c>
      <c r="E91" s="24">
        <v>1</v>
      </c>
      <c r="F91" s="19"/>
      <c r="G91" s="19"/>
      <c r="H91"/>
    </row>
    <row r="92" spans="2:8" s="21" customFormat="1">
      <c r="B92" s="18"/>
      <c r="C92" s="29" t="s">
        <v>68</v>
      </c>
      <c r="D92" s="18"/>
      <c r="E92" s="24"/>
      <c r="F92" s="19"/>
      <c r="G92" s="19"/>
      <c r="H92"/>
    </row>
    <row r="93" spans="2:8" s="21" customFormat="1">
      <c r="B93" s="18"/>
      <c r="C93" s="27" t="s">
        <v>96</v>
      </c>
      <c r="D93" s="18" t="s">
        <v>12</v>
      </c>
      <c r="E93" s="24">
        <v>1</v>
      </c>
      <c r="F93" s="19"/>
      <c r="G93" s="19"/>
      <c r="H93"/>
    </row>
    <row r="94" spans="2:8" s="21" customFormat="1">
      <c r="B94" s="24"/>
      <c r="C94" s="30" t="s">
        <v>72</v>
      </c>
      <c r="D94" s="18" t="s">
        <v>12</v>
      </c>
      <c r="E94" s="24">
        <v>1</v>
      </c>
      <c r="F94" s="19"/>
      <c r="G94" s="19"/>
      <c r="H94"/>
    </row>
    <row r="95" spans="2:8" s="21" customFormat="1">
      <c r="B95" s="24"/>
      <c r="C95" s="30" t="s">
        <v>75</v>
      </c>
      <c r="D95" s="18" t="s">
        <v>12</v>
      </c>
      <c r="E95" s="24">
        <v>1</v>
      </c>
      <c r="F95" s="19"/>
      <c r="G95" s="19"/>
      <c r="H95"/>
    </row>
    <row r="96" spans="2:8" s="21" customFormat="1">
      <c r="B96" s="24"/>
      <c r="C96" s="30"/>
      <c r="D96" s="18"/>
      <c r="E96" s="24"/>
      <c r="F96" s="19"/>
      <c r="G96" s="19"/>
      <c r="H96"/>
    </row>
    <row r="97" spans="2:8" s="21" customFormat="1">
      <c r="B97" s="24"/>
      <c r="C97" s="31" t="s">
        <v>97</v>
      </c>
      <c r="D97" s="18"/>
      <c r="E97" s="24"/>
      <c r="F97" s="19"/>
      <c r="G97" s="19"/>
      <c r="H97"/>
    </row>
    <row r="98" spans="2:8" s="34" customFormat="1" ht="22.8">
      <c r="B98" s="32"/>
      <c r="C98" s="33" t="s">
        <v>98</v>
      </c>
      <c r="D98" s="18"/>
      <c r="E98" s="24"/>
      <c r="F98" s="19"/>
      <c r="G98" s="19"/>
    </row>
    <row r="99" spans="2:8" s="34" customFormat="1" ht="13.2">
      <c r="B99" s="32"/>
      <c r="C99" s="33" t="s">
        <v>99</v>
      </c>
      <c r="D99" s="18" t="s">
        <v>100</v>
      </c>
      <c r="E99" s="24">
        <v>1</v>
      </c>
      <c r="F99" s="19"/>
      <c r="G99" s="19"/>
    </row>
    <row r="100" spans="2:8" s="34" customFormat="1" ht="13.2">
      <c r="B100" s="32"/>
      <c r="C100" s="33" t="s">
        <v>52</v>
      </c>
      <c r="D100" s="18"/>
      <c r="E100" s="24"/>
      <c r="F100" s="19"/>
      <c r="G100" s="19"/>
    </row>
    <row r="101" spans="2:8" s="21" customFormat="1">
      <c r="B101" s="24"/>
      <c r="C101" s="30" t="s">
        <v>101</v>
      </c>
      <c r="D101" s="18" t="s">
        <v>12</v>
      </c>
      <c r="E101" s="24">
        <v>1</v>
      </c>
      <c r="F101" s="19"/>
      <c r="G101" s="19"/>
      <c r="H101"/>
    </row>
    <row r="102" spans="2:8" s="21" customFormat="1">
      <c r="B102" s="24"/>
      <c r="C102" s="30" t="s">
        <v>102</v>
      </c>
      <c r="D102" s="18" t="s">
        <v>45</v>
      </c>
      <c r="E102" s="24">
        <v>15</v>
      </c>
      <c r="F102" s="19"/>
      <c r="G102" s="19"/>
      <c r="H102"/>
    </row>
    <row r="103" spans="2:8" s="21" customFormat="1">
      <c r="B103" s="24"/>
      <c r="C103" s="30" t="s">
        <v>103</v>
      </c>
      <c r="D103" s="18" t="s">
        <v>45</v>
      </c>
      <c r="E103" s="24">
        <v>10</v>
      </c>
      <c r="F103" s="19"/>
      <c r="G103" s="19"/>
      <c r="H103"/>
    </row>
    <row r="104" spans="2:8" s="21" customFormat="1">
      <c r="B104" s="24"/>
      <c r="C104" s="30" t="s">
        <v>104</v>
      </c>
      <c r="D104" s="18" t="s">
        <v>12</v>
      </c>
      <c r="E104" s="24">
        <v>14</v>
      </c>
      <c r="F104" s="19"/>
      <c r="G104" s="19"/>
      <c r="H104"/>
    </row>
    <row r="105" spans="2:8" s="21" customFormat="1">
      <c r="B105" s="18"/>
      <c r="C105" s="27" t="s">
        <v>105</v>
      </c>
      <c r="D105" s="18" t="s">
        <v>12</v>
      </c>
      <c r="E105" s="24">
        <v>1</v>
      </c>
      <c r="F105" s="19"/>
      <c r="G105" s="19"/>
      <c r="H105"/>
    </row>
    <row r="106" spans="2:8" s="21" customFormat="1">
      <c r="B106" s="18"/>
      <c r="C106" s="27" t="s">
        <v>58</v>
      </c>
      <c r="D106" s="18" t="s">
        <v>12</v>
      </c>
      <c r="E106" s="24">
        <v>2</v>
      </c>
      <c r="F106" s="19"/>
      <c r="G106" s="19"/>
      <c r="H106"/>
    </row>
    <row r="107" spans="2:8" s="21" customFormat="1">
      <c r="B107" s="18"/>
      <c r="C107" s="27" t="s">
        <v>47</v>
      </c>
      <c r="D107" s="18" t="s">
        <v>12</v>
      </c>
      <c r="E107" s="24">
        <v>1</v>
      </c>
      <c r="F107" s="19"/>
      <c r="G107" s="19"/>
      <c r="H107"/>
    </row>
    <row r="108" spans="2:8" s="21" customFormat="1">
      <c r="B108" s="18"/>
      <c r="C108" s="27" t="s">
        <v>67</v>
      </c>
      <c r="D108" s="18" t="s">
        <v>12</v>
      </c>
      <c r="E108" s="24">
        <v>2</v>
      </c>
      <c r="F108" s="19"/>
      <c r="G108" s="19"/>
      <c r="H108"/>
    </row>
    <row r="109" spans="2:8" s="34" customFormat="1" ht="13.2">
      <c r="B109" s="35"/>
      <c r="C109" s="29" t="s">
        <v>106</v>
      </c>
      <c r="D109" s="18"/>
      <c r="E109" s="24"/>
      <c r="F109" s="19"/>
      <c r="G109" s="19"/>
    </row>
    <row r="110" spans="2:8" s="21" customFormat="1">
      <c r="B110" s="18"/>
      <c r="C110" s="27" t="s">
        <v>107</v>
      </c>
      <c r="D110" s="18" t="s">
        <v>12</v>
      </c>
      <c r="E110" s="24">
        <v>1</v>
      </c>
      <c r="F110" s="19"/>
      <c r="G110" s="19"/>
      <c r="H110"/>
    </row>
    <row r="111" spans="2:8" s="21" customFormat="1">
      <c r="B111" s="18"/>
      <c r="C111" s="27" t="s">
        <v>108</v>
      </c>
      <c r="D111" s="18" t="s">
        <v>12</v>
      </c>
      <c r="E111" s="24">
        <v>1</v>
      </c>
      <c r="F111" s="19"/>
      <c r="G111" s="19"/>
      <c r="H111"/>
    </row>
    <row r="112" spans="2:8" s="21" customFormat="1">
      <c r="B112" s="18"/>
      <c r="C112" s="27" t="s">
        <v>109</v>
      </c>
      <c r="D112" s="18" t="s">
        <v>12</v>
      </c>
      <c r="E112" s="24">
        <v>1</v>
      </c>
      <c r="F112" s="19"/>
      <c r="G112" s="19"/>
      <c r="H112"/>
    </row>
    <row r="113" spans="2:8" s="21" customFormat="1">
      <c r="B113" s="18"/>
      <c r="C113" s="27" t="s">
        <v>72</v>
      </c>
      <c r="D113" s="18" t="s">
        <v>12</v>
      </c>
      <c r="E113" s="24">
        <v>2</v>
      </c>
      <c r="F113" s="19"/>
      <c r="G113" s="19"/>
      <c r="H113"/>
    </row>
    <row r="114" spans="2:8" s="34" customFormat="1" ht="13.2">
      <c r="B114" s="35"/>
      <c r="C114" s="36" t="s">
        <v>110</v>
      </c>
      <c r="D114" s="18"/>
      <c r="E114" s="24"/>
      <c r="F114" s="19"/>
      <c r="G114" s="19"/>
    </row>
    <row r="115" spans="2:8" s="34" customFormat="1" ht="13.2">
      <c r="B115" s="35"/>
      <c r="C115" s="29" t="s">
        <v>52</v>
      </c>
      <c r="D115" s="18"/>
      <c r="E115" s="24"/>
      <c r="F115" s="19"/>
      <c r="G115" s="19"/>
    </row>
    <row r="116" spans="2:8" s="21" customFormat="1">
      <c r="B116" s="18"/>
      <c r="C116" s="27" t="s">
        <v>111</v>
      </c>
      <c r="D116" s="18" t="s">
        <v>45</v>
      </c>
      <c r="E116" s="24">
        <v>5</v>
      </c>
      <c r="F116" s="19"/>
      <c r="G116" s="19"/>
      <c r="H116"/>
    </row>
    <row r="117" spans="2:8" s="21" customFormat="1">
      <c r="B117" s="18"/>
      <c r="C117" s="27" t="s">
        <v>112</v>
      </c>
      <c r="D117" s="18" t="s">
        <v>45</v>
      </c>
      <c r="E117" s="24">
        <v>5</v>
      </c>
      <c r="F117" s="19"/>
      <c r="G117" s="19"/>
      <c r="H117"/>
    </row>
    <row r="118" spans="2:8" s="21" customFormat="1">
      <c r="B118" s="18"/>
      <c r="C118" s="27" t="s">
        <v>104</v>
      </c>
      <c r="D118" s="18" t="s">
        <v>12</v>
      </c>
      <c r="E118" s="24">
        <v>8</v>
      </c>
      <c r="F118" s="19"/>
      <c r="G118" s="19"/>
      <c r="H118"/>
    </row>
    <row r="119" spans="2:8" s="21" customFormat="1">
      <c r="B119" s="18"/>
      <c r="C119" s="27" t="s">
        <v>105</v>
      </c>
      <c r="D119" s="18" t="s">
        <v>12</v>
      </c>
      <c r="E119" s="24">
        <v>1</v>
      </c>
      <c r="F119" s="19"/>
      <c r="G119" s="19"/>
      <c r="H119"/>
    </row>
    <row r="120" spans="2:8" s="21" customFormat="1">
      <c r="B120" s="18"/>
      <c r="C120" s="27" t="s">
        <v>58</v>
      </c>
      <c r="D120" s="18" t="s">
        <v>12</v>
      </c>
      <c r="E120" s="24">
        <v>2</v>
      </c>
      <c r="F120" s="19"/>
      <c r="G120" s="19"/>
      <c r="H120"/>
    </row>
    <row r="121" spans="2:8" s="21" customFormat="1">
      <c r="B121" s="18"/>
      <c r="C121" s="27" t="s">
        <v>47</v>
      </c>
      <c r="D121" s="18" t="s">
        <v>12</v>
      </c>
      <c r="E121" s="24">
        <v>1</v>
      </c>
      <c r="F121" s="19"/>
      <c r="G121" s="19"/>
      <c r="H121"/>
    </row>
    <row r="122" spans="2:8" s="21" customFormat="1">
      <c r="B122" s="18"/>
      <c r="C122" s="27" t="s">
        <v>60</v>
      </c>
      <c r="D122" s="18" t="s">
        <v>12</v>
      </c>
      <c r="E122" s="24">
        <v>1</v>
      </c>
      <c r="F122" s="19"/>
      <c r="G122" s="19"/>
      <c r="H122"/>
    </row>
    <row r="123" spans="2:8" s="21" customFormat="1">
      <c r="B123" s="18"/>
      <c r="C123" s="27" t="s">
        <v>113</v>
      </c>
      <c r="D123" s="18"/>
      <c r="E123" s="24"/>
      <c r="F123" s="19"/>
      <c r="G123" s="19"/>
      <c r="H123"/>
    </row>
    <row r="124" spans="2:8" s="21" customFormat="1">
      <c r="B124" s="18"/>
      <c r="C124" s="27" t="s">
        <v>114</v>
      </c>
      <c r="D124" s="18" t="s">
        <v>12</v>
      </c>
      <c r="E124" s="24">
        <v>4</v>
      </c>
      <c r="F124" s="19"/>
      <c r="G124" s="19"/>
      <c r="H124"/>
    </row>
    <row r="125" spans="2:8" s="21" customFormat="1">
      <c r="B125" s="18"/>
      <c r="C125" s="27" t="s">
        <v>66</v>
      </c>
      <c r="D125" s="18" t="s">
        <v>12</v>
      </c>
      <c r="E125" s="24">
        <v>2</v>
      </c>
      <c r="F125" s="19"/>
      <c r="G125" s="19"/>
      <c r="H125"/>
    </row>
    <row r="126" spans="2:8" s="21" customFormat="1">
      <c r="B126" s="18"/>
      <c r="C126" s="27" t="s">
        <v>115</v>
      </c>
      <c r="D126" s="18" t="s">
        <v>12</v>
      </c>
      <c r="E126" s="24">
        <v>1</v>
      </c>
      <c r="F126" s="19"/>
      <c r="G126" s="19"/>
      <c r="H126"/>
    </row>
    <row r="127" spans="2:8" s="21" customFormat="1">
      <c r="B127" s="18"/>
      <c r="C127" s="27" t="s">
        <v>90</v>
      </c>
      <c r="D127" s="18" t="s">
        <v>12</v>
      </c>
      <c r="E127" s="24">
        <v>1</v>
      </c>
      <c r="F127" s="19"/>
      <c r="G127" s="19"/>
      <c r="H127"/>
    </row>
    <row r="128" spans="2:8" s="34" customFormat="1" ht="13.2">
      <c r="B128" s="35"/>
      <c r="C128" s="29" t="s">
        <v>106</v>
      </c>
      <c r="D128" s="18"/>
      <c r="E128" s="24"/>
      <c r="F128" s="19"/>
      <c r="G128" s="19"/>
    </row>
    <row r="129" spans="2:8" s="21" customFormat="1">
      <c r="B129" s="18"/>
      <c r="C129" s="27" t="s">
        <v>116</v>
      </c>
      <c r="D129" s="18" t="s">
        <v>12</v>
      </c>
      <c r="E129" s="24">
        <v>2</v>
      </c>
      <c r="F129" s="19"/>
      <c r="G129" s="19"/>
      <c r="H129"/>
    </row>
    <row r="130" spans="2:8" s="21" customFormat="1">
      <c r="B130" s="18"/>
      <c r="C130" s="27" t="s">
        <v>72</v>
      </c>
      <c r="D130" s="18" t="s">
        <v>12</v>
      </c>
      <c r="E130" s="24">
        <v>2</v>
      </c>
      <c r="F130" s="19"/>
      <c r="G130" s="19"/>
      <c r="H130"/>
    </row>
    <row r="131" spans="2:8" s="21" customFormat="1">
      <c r="B131" s="18"/>
      <c r="C131" s="27" t="s">
        <v>117</v>
      </c>
      <c r="D131" s="18" t="s">
        <v>12</v>
      </c>
      <c r="E131" s="24">
        <v>1</v>
      </c>
      <c r="F131" s="19"/>
      <c r="G131" s="19"/>
      <c r="H131"/>
    </row>
    <row r="132" spans="2:8" s="34" customFormat="1" ht="13.2">
      <c r="B132" s="35"/>
      <c r="C132" s="36" t="s">
        <v>118</v>
      </c>
      <c r="D132" s="18"/>
      <c r="E132" s="24"/>
      <c r="F132" s="19"/>
      <c r="G132" s="19"/>
    </row>
    <row r="133" spans="2:8" s="34" customFormat="1" ht="13.2">
      <c r="B133" s="35"/>
      <c r="C133" s="29" t="s">
        <v>52</v>
      </c>
      <c r="D133" s="18"/>
      <c r="E133" s="24"/>
      <c r="F133" s="19"/>
      <c r="G133" s="19"/>
    </row>
    <row r="134" spans="2:8" s="21" customFormat="1">
      <c r="B134" s="18"/>
      <c r="C134" s="27" t="s">
        <v>119</v>
      </c>
      <c r="D134" s="18" t="s">
        <v>45</v>
      </c>
      <c r="E134" s="24">
        <v>15</v>
      </c>
      <c r="F134" s="19"/>
      <c r="G134" s="19"/>
      <c r="H134"/>
    </row>
    <row r="135" spans="2:8" s="21" customFormat="1">
      <c r="B135" s="18"/>
      <c r="C135" s="27" t="s">
        <v>112</v>
      </c>
      <c r="D135" s="18" t="s">
        <v>45</v>
      </c>
      <c r="E135" s="24">
        <v>15</v>
      </c>
      <c r="F135" s="19"/>
      <c r="G135" s="19"/>
      <c r="H135"/>
    </row>
    <row r="136" spans="2:8" s="21" customFormat="1">
      <c r="B136" s="18"/>
      <c r="C136" s="27" t="s">
        <v>104</v>
      </c>
      <c r="D136" s="18" t="s">
        <v>12</v>
      </c>
      <c r="E136" s="24">
        <v>9</v>
      </c>
      <c r="F136" s="19"/>
      <c r="G136" s="19"/>
      <c r="H136"/>
    </row>
    <row r="137" spans="2:8" s="21" customFormat="1">
      <c r="B137" s="18"/>
      <c r="C137" s="27" t="s">
        <v>105</v>
      </c>
      <c r="D137" s="18" t="s">
        <v>12</v>
      </c>
      <c r="E137" s="24">
        <v>1</v>
      </c>
      <c r="F137" s="19"/>
      <c r="G137" s="19"/>
      <c r="H137"/>
    </row>
    <row r="138" spans="2:8" s="21" customFormat="1">
      <c r="B138" s="18"/>
      <c r="C138" s="27" t="s">
        <v>58</v>
      </c>
      <c r="D138" s="18" t="s">
        <v>12</v>
      </c>
      <c r="E138" s="24">
        <v>2</v>
      </c>
      <c r="F138" s="19"/>
      <c r="G138" s="19"/>
      <c r="H138"/>
    </row>
    <row r="139" spans="2:8" s="21" customFormat="1">
      <c r="B139" s="18"/>
      <c r="C139" s="27" t="s">
        <v>120</v>
      </c>
      <c r="D139" s="18" t="s">
        <v>12</v>
      </c>
      <c r="E139" s="24">
        <v>2</v>
      </c>
      <c r="F139" s="19"/>
      <c r="G139" s="19"/>
      <c r="H139"/>
    </row>
    <row r="140" spans="2:8" s="21" customFormat="1">
      <c r="B140" s="18"/>
      <c r="C140" s="27" t="s">
        <v>47</v>
      </c>
      <c r="D140" s="18" t="s">
        <v>12</v>
      </c>
      <c r="E140" s="24">
        <v>1</v>
      </c>
      <c r="F140" s="19"/>
      <c r="G140" s="19"/>
      <c r="H140"/>
    </row>
    <row r="141" spans="2:8" s="21" customFormat="1">
      <c r="B141" s="18"/>
      <c r="C141" s="27" t="s">
        <v>60</v>
      </c>
      <c r="D141" s="18" t="s">
        <v>12</v>
      </c>
      <c r="E141" s="24">
        <v>1</v>
      </c>
      <c r="F141" s="19"/>
      <c r="G141" s="19"/>
      <c r="H141"/>
    </row>
    <row r="142" spans="2:8" s="21" customFormat="1">
      <c r="B142" s="18"/>
      <c r="C142" s="27" t="s">
        <v>113</v>
      </c>
      <c r="D142" s="18" t="s">
        <v>12</v>
      </c>
      <c r="E142" s="24">
        <v>1</v>
      </c>
      <c r="F142" s="19"/>
      <c r="G142" s="19"/>
      <c r="H142"/>
    </row>
    <row r="143" spans="2:8" s="21" customFormat="1">
      <c r="B143" s="18"/>
      <c r="C143" s="27" t="s">
        <v>114</v>
      </c>
      <c r="D143" s="18" t="s">
        <v>12</v>
      </c>
      <c r="E143" s="24">
        <v>4</v>
      </c>
      <c r="F143" s="19"/>
      <c r="G143" s="19"/>
      <c r="H143"/>
    </row>
    <row r="144" spans="2:8" s="21" customFormat="1">
      <c r="B144" s="18"/>
      <c r="C144" s="27" t="s">
        <v>66</v>
      </c>
      <c r="D144" s="18" t="s">
        <v>12</v>
      </c>
      <c r="E144" s="24">
        <v>2</v>
      </c>
      <c r="F144" s="19"/>
      <c r="G144" s="19"/>
      <c r="H144"/>
    </row>
    <row r="145" spans="2:8" s="21" customFormat="1">
      <c r="B145" s="18"/>
      <c r="C145" s="27" t="s">
        <v>121</v>
      </c>
      <c r="D145" s="18" t="s">
        <v>12</v>
      </c>
      <c r="E145" s="24">
        <v>1</v>
      </c>
      <c r="F145" s="19"/>
      <c r="G145" s="19"/>
      <c r="H145"/>
    </row>
    <row r="146" spans="2:8" s="34" customFormat="1" ht="13.2">
      <c r="B146" s="35"/>
      <c r="C146" s="29" t="s">
        <v>106</v>
      </c>
      <c r="D146" s="19"/>
      <c r="E146" s="19"/>
      <c r="F146" s="19"/>
      <c r="G146" s="19"/>
    </row>
    <row r="147" spans="2:8" s="21" customFormat="1">
      <c r="B147" s="18"/>
      <c r="C147" s="27" t="s">
        <v>122</v>
      </c>
      <c r="D147" s="18" t="s">
        <v>12</v>
      </c>
      <c r="E147" s="24">
        <v>2</v>
      </c>
      <c r="F147" s="19"/>
      <c r="G147" s="19"/>
      <c r="H147"/>
    </row>
    <row r="148" spans="2:8" s="21" customFormat="1">
      <c r="B148" s="18"/>
      <c r="C148" s="27" t="s">
        <v>72</v>
      </c>
      <c r="D148" s="18" t="s">
        <v>12</v>
      </c>
      <c r="E148" s="24">
        <v>2</v>
      </c>
      <c r="F148" s="19"/>
      <c r="G148" s="19"/>
      <c r="H148"/>
    </row>
    <row r="149" spans="2:8" s="21" customFormat="1">
      <c r="B149" s="24"/>
      <c r="C149" s="30" t="s">
        <v>75</v>
      </c>
      <c r="D149" s="24" t="s">
        <v>12</v>
      </c>
      <c r="E149" s="24">
        <v>1</v>
      </c>
      <c r="F149" s="25"/>
      <c r="G149" s="19"/>
      <c r="H149"/>
    </row>
    <row r="150" spans="2:8" s="21" customFormat="1">
      <c r="B150" s="24"/>
      <c r="C150" s="30" t="s">
        <v>117</v>
      </c>
      <c r="D150" s="24" t="s">
        <v>12</v>
      </c>
      <c r="E150" s="24">
        <v>1</v>
      </c>
      <c r="F150" s="25"/>
      <c r="G150" s="19"/>
      <c r="H150"/>
    </row>
    <row r="151" spans="2:8" s="34" customFormat="1" ht="13.2">
      <c r="B151" s="32"/>
      <c r="C151" s="37" t="s">
        <v>123</v>
      </c>
      <c r="D151" s="24"/>
      <c r="E151" s="24"/>
      <c r="F151" s="25"/>
      <c r="G151" s="19"/>
    </row>
    <row r="152" spans="2:8" s="21" customFormat="1">
      <c r="B152" s="24"/>
      <c r="C152" s="33" t="s">
        <v>52</v>
      </c>
      <c r="D152" s="24"/>
      <c r="E152" s="24"/>
      <c r="F152" s="25"/>
      <c r="G152" s="19"/>
      <c r="H152"/>
    </row>
    <row r="153" spans="2:8" s="21" customFormat="1">
      <c r="B153" s="24"/>
      <c r="C153" s="30" t="s">
        <v>119</v>
      </c>
      <c r="D153" s="24" t="s">
        <v>45</v>
      </c>
      <c r="E153" s="24">
        <v>2</v>
      </c>
      <c r="F153" s="25"/>
      <c r="G153" s="19"/>
      <c r="H153"/>
    </row>
    <row r="154" spans="2:8" s="21" customFormat="1">
      <c r="B154" s="24"/>
      <c r="C154" s="30" t="s">
        <v>112</v>
      </c>
      <c r="D154" s="24" t="s">
        <v>45</v>
      </c>
      <c r="E154" s="24">
        <v>2</v>
      </c>
      <c r="F154" s="25"/>
      <c r="G154" s="19"/>
      <c r="H154"/>
    </row>
    <row r="155" spans="2:8" s="21" customFormat="1">
      <c r="B155" s="24"/>
      <c r="C155" s="30" t="s">
        <v>104</v>
      </c>
      <c r="D155" s="24" t="s">
        <v>12</v>
      </c>
      <c r="E155" s="24">
        <v>14</v>
      </c>
      <c r="F155" s="25"/>
      <c r="G155" s="19"/>
      <c r="H155"/>
    </row>
    <row r="156" spans="2:8" s="21" customFormat="1">
      <c r="B156" s="24"/>
      <c r="C156" s="30" t="s">
        <v>105</v>
      </c>
      <c r="D156" s="24" t="s">
        <v>12</v>
      </c>
      <c r="E156" s="24">
        <v>1</v>
      </c>
      <c r="F156" s="25"/>
      <c r="G156" s="19"/>
      <c r="H156"/>
    </row>
    <row r="157" spans="2:8" s="21" customFormat="1">
      <c r="B157" s="24"/>
      <c r="C157" s="30" t="s">
        <v>58</v>
      </c>
      <c r="D157" s="24" t="s">
        <v>12</v>
      </c>
      <c r="E157" s="24">
        <v>4</v>
      </c>
      <c r="F157" s="25"/>
      <c r="G157" s="19"/>
      <c r="H157"/>
    </row>
    <row r="158" spans="2:8" s="21" customFormat="1">
      <c r="B158" s="18"/>
      <c r="C158" s="27" t="s">
        <v>47</v>
      </c>
      <c r="D158" s="18" t="s">
        <v>12</v>
      </c>
      <c r="E158" s="24">
        <v>1</v>
      </c>
      <c r="F158" s="19"/>
      <c r="G158" s="19"/>
      <c r="H158"/>
    </row>
    <row r="159" spans="2:8" s="21" customFormat="1">
      <c r="B159" s="18"/>
      <c r="C159" s="27" t="s">
        <v>60</v>
      </c>
      <c r="D159" s="18" t="s">
        <v>12</v>
      </c>
      <c r="E159" s="24">
        <v>1</v>
      </c>
      <c r="F159" s="19"/>
      <c r="G159" s="19"/>
      <c r="H159"/>
    </row>
    <row r="160" spans="2:8" s="21" customFormat="1">
      <c r="B160" s="18"/>
      <c r="C160" s="27" t="s">
        <v>114</v>
      </c>
      <c r="D160" s="18" t="s">
        <v>12</v>
      </c>
      <c r="E160" s="24">
        <v>4</v>
      </c>
      <c r="F160" s="19"/>
      <c r="G160" s="19"/>
      <c r="H160"/>
    </row>
    <row r="161" spans="2:8" s="21" customFormat="1">
      <c r="B161" s="18"/>
      <c r="C161" s="27" t="s">
        <v>66</v>
      </c>
      <c r="D161" s="18" t="s">
        <v>12</v>
      </c>
      <c r="E161" s="24">
        <v>3</v>
      </c>
      <c r="F161" s="19"/>
      <c r="G161" s="19"/>
      <c r="H161"/>
    </row>
    <row r="162" spans="2:8" s="21" customFormat="1">
      <c r="B162" s="18"/>
      <c r="C162" s="27" t="s">
        <v>115</v>
      </c>
      <c r="D162" s="18" t="s">
        <v>12</v>
      </c>
      <c r="E162" s="24">
        <v>1</v>
      </c>
      <c r="F162" s="19"/>
      <c r="G162" s="19"/>
      <c r="H162"/>
    </row>
    <row r="163" spans="2:8" s="21" customFormat="1">
      <c r="B163" s="18"/>
      <c r="C163" s="27" t="s">
        <v>124</v>
      </c>
      <c r="D163" s="18" t="s">
        <v>12</v>
      </c>
      <c r="E163" s="24">
        <v>1</v>
      </c>
      <c r="F163" s="19"/>
      <c r="G163" s="19"/>
      <c r="H163"/>
    </row>
    <row r="164" spans="2:8" s="21" customFormat="1">
      <c r="B164" s="18"/>
      <c r="C164" s="29" t="s">
        <v>106</v>
      </c>
      <c r="D164" s="18"/>
      <c r="E164" s="18"/>
      <c r="F164" s="19"/>
      <c r="G164" s="19"/>
      <c r="H164"/>
    </row>
    <row r="165" spans="2:8" s="21" customFormat="1">
      <c r="B165" s="18"/>
      <c r="C165" s="27" t="s">
        <v>125</v>
      </c>
      <c r="D165" s="18" t="s">
        <v>12</v>
      </c>
      <c r="E165" s="24">
        <v>2</v>
      </c>
      <c r="F165" s="19"/>
      <c r="G165" s="19"/>
      <c r="H165"/>
    </row>
    <row r="166" spans="2:8" s="21" customFormat="1">
      <c r="B166" s="18"/>
      <c r="C166" s="27" t="s">
        <v>72</v>
      </c>
      <c r="D166" s="18" t="s">
        <v>12</v>
      </c>
      <c r="E166" s="24">
        <v>2</v>
      </c>
      <c r="F166" s="19"/>
      <c r="G166" s="19"/>
      <c r="H166"/>
    </row>
    <row r="167" spans="2:8" s="21" customFormat="1">
      <c r="B167" s="18"/>
      <c r="C167" s="27" t="s">
        <v>73</v>
      </c>
      <c r="D167" s="18" t="s">
        <v>12</v>
      </c>
      <c r="E167" s="24">
        <v>1</v>
      </c>
      <c r="F167" s="19"/>
      <c r="G167" s="19"/>
      <c r="H167"/>
    </row>
    <row r="168" spans="2:8" s="21" customFormat="1">
      <c r="B168" s="18"/>
      <c r="C168" s="27" t="s">
        <v>74</v>
      </c>
      <c r="D168" s="18" t="s">
        <v>12</v>
      </c>
      <c r="E168" s="24">
        <v>1</v>
      </c>
      <c r="F168" s="19"/>
      <c r="G168" s="19"/>
      <c r="H168"/>
    </row>
    <row r="169" spans="2:8" s="21" customFormat="1">
      <c r="B169" s="18"/>
      <c r="C169" s="27" t="s">
        <v>75</v>
      </c>
      <c r="D169" s="18" t="s">
        <v>12</v>
      </c>
      <c r="E169" s="24">
        <v>1</v>
      </c>
      <c r="F169" s="19"/>
      <c r="G169" s="19"/>
      <c r="H169"/>
    </row>
    <row r="170" spans="2:8" s="34" customFormat="1" ht="13.2">
      <c r="B170" s="35"/>
      <c r="C170" s="36" t="s">
        <v>126</v>
      </c>
      <c r="D170" s="18"/>
      <c r="E170" s="18"/>
      <c r="F170" s="19"/>
      <c r="G170" s="19"/>
    </row>
    <row r="171" spans="2:8" s="21" customFormat="1">
      <c r="B171" s="18"/>
      <c r="C171" s="29" t="s">
        <v>77</v>
      </c>
      <c r="D171" s="18"/>
      <c r="E171" s="18"/>
      <c r="F171" s="19"/>
      <c r="G171" s="19"/>
      <c r="H171"/>
    </row>
    <row r="172" spans="2:8" s="21" customFormat="1">
      <c r="B172" s="18"/>
      <c r="C172" s="27" t="s">
        <v>127</v>
      </c>
      <c r="D172" s="18" t="s">
        <v>45</v>
      </c>
      <c r="E172" s="24">
        <v>12</v>
      </c>
      <c r="F172" s="19"/>
      <c r="G172" s="19"/>
      <c r="H172"/>
    </row>
    <row r="173" spans="2:8" s="21" customFormat="1">
      <c r="B173" s="18"/>
      <c r="C173" s="27" t="s">
        <v>128</v>
      </c>
      <c r="D173" s="18" t="s">
        <v>45</v>
      </c>
      <c r="E173" s="24">
        <v>8</v>
      </c>
      <c r="F173" s="19"/>
      <c r="G173" s="19"/>
      <c r="H173"/>
    </row>
    <row r="174" spans="2:8" s="21" customFormat="1">
      <c r="B174" s="18"/>
      <c r="C174" s="27" t="s">
        <v>129</v>
      </c>
      <c r="D174" s="18" t="s">
        <v>45</v>
      </c>
      <c r="E174" s="24">
        <v>8</v>
      </c>
      <c r="F174" s="19"/>
      <c r="G174" s="19"/>
      <c r="H174"/>
    </row>
    <row r="175" spans="2:8" s="21" customFormat="1" ht="12.6" customHeight="1">
      <c r="B175" s="18"/>
      <c r="C175" s="27" t="s">
        <v>81</v>
      </c>
      <c r="D175" s="18" t="s">
        <v>45</v>
      </c>
      <c r="E175" s="24">
        <v>12</v>
      </c>
      <c r="F175" s="19"/>
      <c r="G175" s="19"/>
      <c r="H175"/>
    </row>
    <row r="176" spans="2:8" s="21" customFormat="1">
      <c r="B176" s="24"/>
      <c r="C176" s="29" t="s">
        <v>130</v>
      </c>
      <c r="D176" s="18" t="s">
        <v>45</v>
      </c>
      <c r="E176" s="18"/>
      <c r="F176" s="19"/>
      <c r="G176" s="19"/>
      <c r="H176"/>
    </row>
    <row r="177" spans="2:8" s="21" customFormat="1">
      <c r="B177" s="24"/>
      <c r="C177" s="27" t="s">
        <v>127</v>
      </c>
      <c r="D177" s="18" t="s">
        <v>45</v>
      </c>
      <c r="E177" s="24">
        <f>E172</f>
        <v>12</v>
      </c>
      <c r="F177" s="19"/>
      <c r="G177" s="19"/>
      <c r="H177"/>
    </row>
    <row r="178" spans="2:8" s="21" customFormat="1">
      <c r="B178" s="24"/>
      <c r="C178" s="27" t="s">
        <v>128</v>
      </c>
      <c r="D178" s="18" t="s">
        <v>45</v>
      </c>
      <c r="E178" s="24">
        <f>E173</f>
        <v>8</v>
      </c>
      <c r="F178" s="19"/>
      <c r="G178" s="19"/>
      <c r="H178"/>
    </row>
    <row r="179" spans="2:8" s="21" customFormat="1">
      <c r="B179" s="24"/>
      <c r="C179" s="27" t="s">
        <v>129</v>
      </c>
      <c r="D179" s="18" t="s">
        <v>45</v>
      </c>
      <c r="E179" s="24">
        <f>E174</f>
        <v>8</v>
      </c>
      <c r="F179" s="19"/>
      <c r="G179" s="19"/>
      <c r="H179"/>
    </row>
    <row r="180" spans="2:8" s="21" customFormat="1">
      <c r="B180" s="24"/>
      <c r="C180" s="27" t="s">
        <v>81</v>
      </c>
      <c r="D180" s="18" t="s">
        <v>45</v>
      </c>
      <c r="E180" s="24">
        <f>E175</f>
        <v>12</v>
      </c>
      <c r="F180" s="19"/>
      <c r="G180" s="19"/>
      <c r="H180"/>
    </row>
    <row r="181" spans="2:8" s="21" customFormat="1">
      <c r="B181" s="24"/>
      <c r="C181" s="29" t="s">
        <v>131</v>
      </c>
      <c r="D181" s="18" t="s">
        <v>12</v>
      </c>
      <c r="E181" s="18">
        <v>14</v>
      </c>
      <c r="F181" s="19"/>
      <c r="G181" s="19"/>
      <c r="H181"/>
    </row>
    <row r="182" spans="2:8" s="21" customFormat="1">
      <c r="B182" s="24"/>
      <c r="C182" s="29" t="s">
        <v>132</v>
      </c>
      <c r="D182" s="18" t="s">
        <v>12</v>
      </c>
      <c r="E182" s="18">
        <v>1</v>
      </c>
      <c r="F182" s="19"/>
      <c r="G182" s="19"/>
      <c r="H182"/>
    </row>
    <row r="183" spans="2:8" s="21" customFormat="1">
      <c r="B183" s="24"/>
      <c r="C183" s="29" t="s">
        <v>90</v>
      </c>
      <c r="D183" s="18" t="s">
        <v>12</v>
      </c>
      <c r="E183" s="18">
        <v>2</v>
      </c>
      <c r="F183" s="19"/>
      <c r="G183" s="19"/>
      <c r="H183"/>
    </row>
    <row r="184" spans="2:8" s="21" customFormat="1">
      <c r="B184" s="18"/>
      <c r="C184" s="29" t="s">
        <v>91</v>
      </c>
      <c r="D184" s="18" t="s">
        <v>12</v>
      </c>
      <c r="E184" s="24">
        <v>2</v>
      </c>
      <c r="F184" s="19"/>
      <c r="G184" s="19"/>
      <c r="H184"/>
    </row>
    <row r="185" spans="2:8" s="21" customFormat="1">
      <c r="B185" s="24"/>
      <c r="C185" s="29"/>
      <c r="D185" s="18"/>
      <c r="E185" s="18"/>
      <c r="F185" s="19"/>
      <c r="G185" s="19"/>
      <c r="H185"/>
    </row>
    <row r="186" spans="2:8" s="21" customFormat="1">
      <c r="B186" s="24"/>
      <c r="C186" s="28" t="s">
        <v>133</v>
      </c>
      <c r="D186" s="18"/>
      <c r="E186" s="24"/>
      <c r="F186" s="19"/>
      <c r="G186" s="19"/>
      <c r="H186"/>
    </row>
    <row r="187" spans="2:8" s="21" customFormat="1">
      <c r="B187" s="24"/>
      <c r="C187" s="29" t="s">
        <v>52</v>
      </c>
      <c r="D187" s="18"/>
      <c r="E187" s="18"/>
      <c r="F187" s="19"/>
      <c r="G187" s="19"/>
      <c r="H187"/>
    </row>
    <row r="188" spans="2:8" s="21" customFormat="1">
      <c r="B188" s="24"/>
      <c r="C188" s="27" t="s">
        <v>93</v>
      </c>
      <c r="D188" s="18" t="s">
        <v>45</v>
      </c>
      <c r="E188" s="18">
        <v>18</v>
      </c>
      <c r="F188" s="19"/>
      <c r="G188" s="19"/>
      <c r="H188"/>
    </row>
    <row r="189" spans="2:8" s="21" customFormat="1">
      <c r="B189" s="24"/>
      <c r="C189" s="27" t="s">
        <v>94</v>
      </c>
      <c r="D189" s="18" t="s">
        <v>45</v>
      </c>
      <c r="E189" s="18">
        <v>18</v>
      </c>
      <c r="F189" s="19"/>
      <c r="G189" s="19"/>
      <c r="H189"/>
    </row>
    <row r="190" spans="2:8" s="21" customFormat="1">
      <c r="B190" s="24"/>
      <c r="C190" s="27" t="s">
        <v>95</v>
      </c>
      <c r="D190" s="18" t="s">
        <v>12</v>
      </c>
      <c r="E190" s="24">
        <v>4</v>
      </c>
      <c r="F190" s="19"/>
      <c r="G190" s="19"/>
      <c r="H190"/>
    </row>
    <row r="191" spans="2:8" s="21" customFormat="1">
      <c r="B191" s="24"/>
      <c r="C191" s="27" t="s">
        <v>57</v>
      </c>
      <c r="D191" s="18" t="s">
        <v>12</v>
      </c>
      <c r="E191" s="24">
        <v>1</v>
      </c>
      <c r="F191" s="19"/>
      <c r="G191" s="19"/>
      <c r="H191"/>
    </row>
    <row r="192" spans="2:8" s="21" customFormat="1">
      <c r="B192" s="18"/>
      <c r="C192" s="29" t="s">
        <v>68</v>
      </c>
      <c r="D192" s="18"/>
      <c r="E192" s="24"/>
      <c r="F192" s="19"/>
      <c r="G192" s="19"/>
      <c r="H192"/>
    </row>
    <row r="193" spans="2:8" s="21" customFormat="1">
      <c r="B193" s="18"/>
      <c r="C193" s="27" t="s">
        <v>96</v>
      </c>
      <c r="D193" s="18" t="s">
        <v>12</v>
      </c>
      <c r="E193" s="24">
        <v>1</v>
      </c>
      <c r="F193" s="19"/>
      <c r="G193" s="19"/>
      <c r="H193"/>
    </row>
    <row r="194" spans="2:8" s="21" customFormat="1">
      <c r="B194" s="18"/>
      <c r="C194" s="27" t="s">
        <v>72</v>
      </c>
      <c r="D194" s="18" t="s">
        <v>12</v>
      </c>
      <c r="E194" s="24">
        <v>1</v>
      </c>
      <c r="F194" s="19"/>
      <c r="G194" s="19"/>
      <c r="H194"/>
    </row>
    <row r="195" spans="2:8" s="21" customFormat="1">
      <c r="B195" s="18"/>
      <c r="C195" s="27" t="s">
        <v>75</v>
      </c>
      <c r="D195" s="18" t="s">
        <v>12</v>
      </c>
      <c r="E195" s="24">
        <v>1</v>
      </c>
      <c r="F195" s="19"/>
      <c r="G195" s="19"/>
      <c r="H195"/>
    </row>
    <row r="196" spans="2:8" s="21" customFormat="1">
      <c r="B196" s="18"/>
      <c r="C196" s="28"/>
      <c r="D196" s="18"/>
      <c r="E196" s="24"/>
      <c r="F196" s="19"/>
      <c r="G196" s="19"/>
      <c r="H196"/>
    </row>
    <row r="197" spans="2:8" s="21" customFormat="1">
      <c r="B197" s="18" t="s">
        <v>134</v>
      </c>
      <c r="C197" s="26" t="s">
        <v>135</v>
      </c>
      <c r="D197" s="18" t="s">
        <v>42</v>
      </c>
      <c r="E197" s="18"/>
      <c r="F197" s="19"/>
      <c r="G197" s="19"/>
      <c r="H197"/>
    </row>
    <row r="198" spans="2:8" s="21" customFormat="1">
      <c r="B198" s="18"/>
      <c r="C198" s="27" t="s">
        <v>136</v>
      </c>
      <c r="D198" s="18" t="s">
        <v>12</v>
      </c>
      <c r="E198" s="24">
        <v>1</v>
      </c>
      <c r="F198" s="19"/>
      <c r="G198" s="19"/>
      <c r="H198"/>
    </row>
    <row r="199" spans="2:8" s="21" customFormat="1">
      <c r="B199" s="18"/>
      <c r="C199" s="27" t="s">
        <v>137</v>
      </c>
      <c r="D199" s="18" t="s">
        <v>45</v>
      </c>
      <c r="E199" s="24">
        <f>4*4+10+5</f>
        <v>31</v>
      </c>
      <c r="F199" s="19"/>
      <c r="G199" s="19"/>
      <c r="H199"/>
    </row>
    <row r="200" spans="2:8" s="21" customFormat="1">
      <c r="B200" s="18"/>
      <c r="C200" s="28"/>
      <c r="D200" s="18"/>
      <c r="E200" s="24"/>
      <c r="F200" s="19"/>
      <c r="G200" s="19"/>
      <c r="H200"/>
    </row>
    <row r="201" spans="2:8" s="21" customFormat="1">
      <c r="B201" s="18" t="s">
        <v>138</v>
      </c>
      <c r="C201" s="26" t="s">
        <v>139</v>
      </c>
      <c r="D201" s="18" t="s">
        <v>28</v>
      </c>
      <c r="E201" s="18">
        <v>1</v>
      </c>
      <c r="F201" s="19"/>
      <c r="G201" s="19"/>
      <c r="H201"/>
    </row>
    <row r="202" spans="2:8" s="21" customFormat="1">
      <c r="B202" s="18"/>
      <c r="C202" s="28"/>
      <c r="D202" s="18"/>
      <c r="E202" s="24"/>
      <c r="F202" s="19"/>
      <c r="G202" s="19"/>
      <c r="H202"/>
    </row>
    <row r="203" spans="2:8" s="21" customFormat="1">
      <c r="B203" s="18" t="s">
        <v>140</v>
      </c>
      <c r="C203" s="26" t="s">
        <v>141</v>
      </c>
      <c r="D203" s="18" t="s">
        <v>28</v>
      </c>
      <c r="E203" s="18">
        <v>1</v>
      </c>
      <c r="F203" s="19"/>
      <c r="G203" s="19"/>
      <c r="H203"/>
    </row>
    <row r="204" spans="2:8" s="21" customFormat="1">
      <c r="B204" s="18"/>
      <c r="C204" s="28"/>
      <c r="D204" s="18"/>
      <c r="E204" s="24"/>
      <c r="F204" s="19"/>
      <c r="G204" s="19"/>
      <c r="H204"/>
    </row>
    <row r="205" spans="2:8">
      <c r="B205" s="12" t="s">
        <v>142</v>
      </c>
      <c r="C205" s="13" t="s">
        <v>143</v>
      </c>
      <c r="D205" s="14"/>
      <c r="E205" s="14"/>
      <c r="F205" s="14"/>
      <c r="G205" s="15"/>
      <c r="H205" s="21"/>
    </row>
    <row r="206" spans="2:8">
      <c r="B206" s="18" t="s">
        <v>144</v>
      </c>
      <c r="C206" s="20" t="s">
        <v>145</v>
      </c>
      <c r="D206" s="18"/>
      <c r="E206" s="18"/>
      <c r="F206" s="19"/>
      <c r="G206" s="19"/>
    </row>
    <row r="207" spans="2:8" s="21" customFormat="1">
      <c r="B207" s="18"/>
      <c r="C207" s="27" t="s">
        <v>146</v>
      </c>
      <c r="D207" s="18" t="s">
        <v>12</v>
      </c>
      <c r="E207" s="18">
        <v>1</v>
      </c>
      <c r="F207" s="19"/>
      <c r="G207" s="19"/>
      <c r="H207"/>
    </row>
    <row r="208" spans="2:8" s="21" customFormat="1">
      <c r="B208" s="18"/>
      <c r="C208" s="27" t="s">
        <v>147</v>
      </c>
      <c r="D208" s="18" t="s">
        <v>45</v>
      </c>
      <c r="E208" s="18">
        <v>3</v>
      </c>
      <c r="F208" s="19"/>
      <c r="G208" s="19"/>
      <c r="H208"/>
    </row>
    <row r="209" spans="2:8" s="21" customFormat="1">
      <c r="B209" s="18"/>
      <c r="C209" s="27" t="s">
        <v>148</v>
      </c>
      <c r="D209" s="18" t="s">
        <v>45</v>
      </c>
      <c r="E209" s="18">
        <v>8</v>
      </c>
      <c r="F209" s="19"/>
      <c r="G209" s="19"/>
      <c r="H209"/>
    </row>
    <row r="210" spans="2:8">
      <c r="B210" s="18" t="s">
        <v>149</v>
      </c>
      <c r="C210" s="20" t="s">
        <v>150</v>
      </c>
      <c r="D210" s="18" t="s">
        <v>28</v>
      </c>
      <c r="E210" s="18">
        <v>1</v>
      </c>
      <c r="F210" s="19"/>
      <c r="G210" s="19"/>
    </row>
    <row r="211" spans="2:8" ht="30.6" customHeight="1">
      <c r="B211" s="18" t="s">
        <v>151</v>
      </c>
      <c r="C211" s="20" t="s">
        <v>152</v>
      </c>
      <c r="D211" s="18" t="s">
        <v>12</v>
      </c>
      <c r="E211" s="18">
        <v>1</v>
      </c>
      <c r="F211" s="19"/>
      <c r="G211" s="19"/>
    </row>
    <row r="212" spans="2:8">
      <c r="B212" s="18" t="s">
        <v>153</v>
      </c>
      <c r="C212" s="20" t="s">
        <v>154</v>
      </c>
      <c r="D212" s="18" t="s">
        <v>12</v>
      </c>
      <c r="E212" s="18">
        <v>1</v>
      </c>
      <c r="F212" s="19"/>
      <c r="G212" s="19"/>
    </row>
    <row r="213" spans="2:8">
      <c r="B213" s="18" t="s">
        <v>155</v>
      </c>
      <c r="C213" s="20" t="s">
        <v>156</v>
      </c>
      <c r="D213" s="18" t="s">
        <v>12</v>
      </c>
      <c r="E213" s="18">
        <v>1</v>
      </c>
      <c r="F213" s="19"/>
      <c r="G213" s="19"/>
    </row>
    <row r="214" spans="2:8">
      <c r="B214" s="18" t="s">
        <v>157</v>
      </c>
      <c r="C214" s="20" t="s">
        <v>158</v>
      </c>
      <c r="D214" s="18"/>
      <c r="E214" s="18"/>
      <c r="F214" s="19"/>
      <c r="G214" s="19"/>
    </row>
    <row r="215" spans="2:8">
      <c r="B215" s="18"/>
      <c r="C215" s="27" t="s">
        <v>159</v>
      </c>
      <c r="D215" s="18" t="s">
        <v>12</v>
      </c>
      <c r="E215" s="18">
        <v>4</v>
      </c>
      <c r="F215" s="19"/>
      <c r="G215" s="19"/>
    </row>
    <row r="216" spans="2:8">
      <c r="B216" s="18" t="s">
        <v>160</v>
      </c>
      <c r="C216" s="20" t="s">
        <v>161</v>
      </c>
      <c r="D216" s="18"/>
      <c r="E216" s="18"/>
      <c r="F216" s="19"/>
      <c r="G216" s="19"/>
    </row>
    <row r="217" spans="2:8">
      <c r="B217" s="18"/>
      <c r="C217" s="27" t="s">
        <v>162</v>
      </c>
      <c r="D217" s="18" t="s">
        <v>12</v>
      </c>
      <c r="E217" s="18">
        <v>1</v>
      </c>
      <c r="F217" s="19"/>
      <c r="G217" s="19"/>
    </row>
    <row r="218" spans="2:8" ht="27" customHeight="1">
      <c r="B218" s="18" t="s">
        <v>163</v>
      </c>
      <c r="C218" s="20" t="s">
        <v>164</v>
      </c>
      <c r="D218" s="18"/>
      <c r="E218" s="18"/>
      <c r="F218" s="19"/>
      <c r="G218" s="19"/>
    </row>
    <row r="219" spans="2:8">
      <c r="B219" s="18"/>
      <c r="C219" s="38" t="s">
        <v>165</v>
      </c>
      <c r="D219" s="18"/>
      <c r="E219" s="18"/>
      <c r="F219" s="19"/>
      <c r="G219" s="19"/>
    </row>
    <row r="220" spans="2:8">
      <c r="B220" s="18"/>
      <c r="C220" s="27" t="s">
        <v>166</v>
      </c>
      <c r="D220" s="18" t="s">
        <v>45</v>
      </c>
      <c r="E220" s="18">
        <f>3.5+3.5+7+1.5+2+6+2</f>
        <v>25.5</v>
      </c>
      <c r="F220" s="19"/>
      <c r="G220" s="19"/>
    </row>
    <row r="221" spans="2:8">
      <c r="B221" s="18"/>
      <c r="C221" s="27" t="s">
        <v>167</v>
      </c>
      <c r="D221" s="18" t="s">
        <v>45</v>
      </c>
      <c r="E221" s="18">
        <f>7.5+8.5+6.5+3.5</f>
        <v>26</v>
      </c>
      <c r="F221" s="19"/>
      <c r="G221" s="19"/>
    </row>
    <row r="222" spans="2:8">
      <c r="B222" s="18"/>
      <c r="C222" s="27" t="s">
        <v>168</v>
      </c>
      <c r="D222" s="18" t="s">
        <v>45</v>
      </c>
      <c r="E222" s="18">
        <f>2+3</f>
        <v>5</v>
      </c>
      <c r="F222" s="19"/>
      <c r="G222" s="19"/>
    </row>
    <row r="223" spans="2:8">
      <c r="B223" s="18"/>
      <c r="C223" s="27" t="s">
        <v>169</v>
      </c>
      <c r="D223" s="18" t="s">
        <v>45</v>
      </c>
      <c r="E223" s="18">
        <f>1.4*2+3+14.4+1.34+3+12.2</f>
        <v>36.739999999999995</v>
      </c>
      <c r="F223" s="19"/>
      <c r="G223" s="19"/>
    </row>
    <row r="224" spans="2:8">
      <c r="B224" s="18"/>
      <c r="C224" s="27" t="s">
        <v>170</v>
      </c>
      <c r="D224" s="18" t="s">
        <v>45</v>
      </c>
      <c r="E224" s="18">
        <f>11.5+10+1</f>
        <v>22.5</v>
      </c>
      <c r="F224" s="19"/>
      <c r="G224" s="19"/>
    </row>
    <row r="225" spans="2:7">
      <c r="B225" s="18"/>
      <c r="C225" s="27" t="s">
        <v>171</v>
      </c>
      <c r="D225" s="18" t="s">
        <v>45</v>
      </c>
      <c r="E225" s="18">
        <f>6+3+4+6.5</f>
        <v>19.5</v>
      </c>
      <c r="F225" s="19"/>
      <c r="G225" s="19"/>
    </row>
    <row r="226" spans="2:7">
      <c r="B226" s="18"/>
      <c r="C226" s="27" t="s">
        <v>172</v>
      </c>
      <c r="D226" s="18" t="s">
        <v>45</v>
      </c>
      <c r="E226" s="18">
        <v>3</v>
      </c>
      <c r="F226" s="19"/>
      <c r="G226" s="19"/>
    </row>
    <row r="227" spans="2:7">
      <c r="B227" s="18"/>
      <c r="C227" s="38" t="s">
        <v>173</v>
      </c>
      <c r="D227" s="18"/>
      <c r="E227" s="18"/>
      <c r="F227" s="19"/>
      <c r="G227" s="19"/>
    </row>
    <row r="228" spans="2:7">
      <c r="B228" s="18"/>
      <c r="C228" s="27" t="s">
        <v>174</v>
      </c>
      <c r="D228" s="18" t="s">
        <v>45</v>
      </c>
      <c r="E228" s="18">
        <f>4.5*2</f>
        <v>9</v>
      </c>
      <c r="F228" s="19"/>
      <c r="G228" s="19"/>
    </row>
    <row r="229" spans="2:7">
      <c r="B229" s="18"/>
      <c r="C229" s="27" t="s">
        <v>175</v>
      </c>
      <c r="D229" s="18" t="s">
        <v>45</v>
      </c>
      <c r="E229" s="18">
        <f>4+4.5*4</f>
        <v>22</v>
      </c>
      <c r="F229" s="19"/>
      <c r="G229" s="19"/>
    </row>
    <row r="230" spans="2:7">
      <c r="B230" s="18"/>
      <c r="C230" s="27" t="s">
        <v>176</v>
      </c>
      <c r="D230" s="18" t="s">
        <v>45</v>
      </c>
      <c r="E230" s="18">
        <f>5*2</f>
        <v>10</v>
      </c>
      <c r="F230" s="19"/>
      <c r="G230" s="19"/>
    </row>
    <row r="231" spans="2:7">
      <c r="B231" s="18"/>
      <c r="C231" s="27" t="s">
        <v>177</v>
      </c>
      <c r="D231" s="18" t="s">
        <v>45</v>
      </c>
      <c r="E231" s="18">
        <f>8+8</f>
        <v>16</v>
      </c>
      <c r="F231" s="19"/>
      <c r="G231" s="19"/>
    </row>
    <row r="232" spans="2:7">
      <c r="B232" s="18"/>
      <c r="C232" s="27" t="s">
        <v>178</v>
      </c>
      <c r="D232" s="18" t="s">
        <v>45</v>
      </c>
      <c r="E232" s="18">
        <v>8</v>
      </c>
      <c r="F232" s="19"/>
      <c r="G232" s="19"/>
    </row>
    <row r="233" spans="2:7">
      <c r="B233" s="18"/>
      <c r="C233" s="27" t="s">
        <v>179</v>
      </c>
      <c r="D233" s="18" t="s">
        <v>45</v>
      </c>
      <c r="E233" s="18">
        <f>4.5+3</f>
        <v>7.5</v>
      </c>
      <c r="F233" s="19"/>
      <c r="G233" s="19"/>
    </row>
    <row r="234" spans="2:7">
      <c r="B234" s="18"/>
      <c r="C234" s="20"/>
      <c r="D234" s="18"/>
      <c r="E234" s="18"/>
      <c r="F234" s="19"/>
      <c r="G234" s="19"/>
    </row>
    <row r="235" spans="2:7">
      <c r="B235" s="18" t="s">
        <v>180</v>
      </c>
      <c r="C235" s="20" t="s">
        <v>181</v>
      </c>
      <c r="D235" s="18" t="s">
        <v>45</v>
      </c>
      <c r="E235" s="18">
        <f>SUM(E220:E233)-E233-E226</f>
        <v>200.24</v>
      </c>
      <c r="F235" s="19"/>
      <c r="G235" s="19"/>
    </row>
    <row r="236" spans="2:7">
      <c r="B236" s="18" t="s">
        <v>182</v>
      </c>
      <c r="C236" s="20" t="s">
        <v>183</v>
      </c>
      <c r="D236" s="18" t="s">
        <v>12</v>
      </c>
      <c r="E236" s="18">
        <v>10</v>
      </c>
      <c r="F236" s="19"/>
      <c r="G236" s="19"/>
    </row>
    <row r="237" spans="2:7">
      <c r="B237" s="18" t="s">
        <v>184</v>
      </c>
      <c r="C237" s="20" t="s">
        <v>185</v>
      </c>
      <c r="D237" s="18" t="s">
        <v>12</v>
      </c>
      <c r="E237" s="18">
        <v>7</v>
      </c>
      <c r="F237" s="19"/>
      <c r="G237" s="19"/>
    </row>
    <row r="238" spans="2:7">
      <c r="B238" s="18" t="s">
        <v>186</v>
      </c>
      <c r="C238" s="20" t="s">
        <v>187</v>
      </c>
      <c r="D238" s="18" t="s">
        <v>12</v>
      </c>
      <c r="E238" s="18">
        <v>8</v>
      </c>
      <c r="F238" s="19"/>
      <c r="G238" s="19"/>
    </row>
    <row r="239" spans="2:7">
      <c r="B239" s="18" t="s">
        <v>188</v>
      </c>
      <c r="C239" s="20" t="s">
        <v>189</v>
      </c>
      <c r="D239" s="18" t="s">
        <v>12</v>
      </c>
      <c r="E239" s="18">
        <v>2</v>
      </c>
      <c r="F239" s="19"/>
      <c r="G239" s="19"/>
    </row>
    <row r="240" spans="2:7">
      <c r="B240" s="18" t="s">
        <v>190</v>
      </c>
      <c r="C240" s="20" t="s">
        <v>191</v>
      </c>
      <c r="D240" s="18" t="s">
        <v>12</v>
      </c>
      <c r="E240" s="18">
        <v>9</v>
      </c>
      <c r="F240" s="19"/>
      <c r="G240" s="19"/>
    </row>
    <row r="241" spans="2:8">
      <c r="B241" s="18" t="s">
        <v>192</v>
      </c>
      <c r="C241" s="20" t="s">
        <v>106</v>
      </c>
      <c r="D241" s="18"/>
      <c r="E241" s="18"/>
      <c r="F241" s="19"/>
      <c r="G241" s="19"/>
    </row>
    <row r="242" spans="2:8">
      <c r="B242" s="18"/>
      <c r="C242" s="27" t="s">
        <v>193</v>
      </c>
      <c r="D242" s="18" t="s">
        <v>12</v>
      </c>
      <c r="E242" s="18">
        <v>3</v>
      </c>
      <c r="F242" s="19"/>
      <c r="G242" s="19"/>
    </row>
    <row r="243" spans="2:8">
      <c r="B243" s="18"/>
      <c r="C243" s="27" t="s">
        <v>194</v>
      </c>
      <c r="D243" s="18" t="s">
        <v>12</v>
      </c>
      <c r="E243" s="18">
        <v>1</v>
      </c>
      <c r="F243" s="19"/>
      <c r="G243" s="19"/>
    </row>
    <row r="244" spans="2:8">
      <c r="B244" s="18"/>
      <c r="C244" s="27" t="s">
        <v>195</v>
      </c>
      <c r="D244" s="18" t="s">
        <v>12</v>
      </c>
      <c r="E244" s="18">
        <v>11</v>
      </c>
      <c r="F244" s="19"/>
      <c r="G244" s="19"/>
    </row>
    <row r="245" spans="2:8">
      <c r="B245" s="18" t="s">
        <v>196</v>
      </c>
      <c r="C245" s="20" t="s">
        <v>197</v>
      </c>
      <c r="D245" s="18" t="s">
        <v>18</v>
      </c>
      <c r="E245" s="18">
        <v>1</v>
      </c>
      <c r="F245" s="19"/>
      <c r="G245" s="19"/>
    </row>
    <row r="246" spans="2:8">
      <c r="B246" s="18"/>
      <c r="C246" s="20"/>
      <c r="D246" s="18"/>
      <c r="E246" s="18"/>
      <c r="F246" s="19"/>
      <c r="G246" s="19"/>
    </row>
    <row r="247" spans="2:8">
      <c r="B247" s="12" t="s">
        <v>198</v>
      </c>
      <c r="C247" s="13" t="s">
        <v>199</v>
      </c>
      <c r="D247" s="14"/>
      <c r="E247" s="14"/>
      <c r="F247" s="15"/>
      <c r="G247" s="15"/>
    </row>
    <row r="248" spans="2:8" s="21" customFormat="1">
      <c r="B248" s="16" t="s">
        <v>200</v>
      </c>
      <c r="C248" s="17" t="s">
        <v>201</v>
      </c>
      <c r="D248" s="18" t="s">
        <v>18</v>
      </c>
      <c r="E248" s="18">
        <v>1</v>
      </c>
      <c r="F248" s="19"/>
      <c r="G248" s="19"/>
      <c r="H248"/>
    </row>
    <row r="249" spans="2:8" s="21" customFormat="1">
      <c r="B249" s="18" t="s">
        <v>202</v>
      </c>
      <c r="C249" s="20" t="s">
        <v>203</v>
      </c>
      <c r="D249" s="18" t="s">
        <v>12</v>
      </c>
      <c r="E249" s="18">
        <v>2</v>
      </c>
      <c r="F249" s="19"/>
      <c r="G249" s="19"/>
      <c r="H249"/>
    </row>
    <row r="250" spans="2:8" s="21" customFormat="1">
      <c r="B250" s="18" t="s">
        <v>204</v>
      </c>
      <c r="C250" s="20" t="s">
        <v>205</v>
      </c>
      <c r="D250" s="18" t="s">
        <v>12</v>
      </c>
      <c r="E250" s="18">
        <v>2</v>
      </c>
      <c r="F250" s="19"/>
      <c r="G250" s="19"/>
      <c r="H250"/>
    </row>
    <row r="251" spans="2:8" s="21" customFormat="1" ht="15" customHeight="1">
      <c r="B251" s="18" t="s">
        <v>206</v>
      </c>
      <c r="C251" s="20" t="s">
        <v>207</v>
      </c>
      <c r="D251" s="18" t="s">
        <v>18</v>
      </c>
      <c r="E251" s="18">
        <v>1</v>
      </c>
      <c r="F251" s="19"/>
      <c r="G251" s="19"/>
      <c r="H251"/>
    </row>
    <row r="252" spans="2:8" s="21" customFormat="1" ht="15" customHeight="1">
      <c r="B252" s="18" t="s">
        <v>208</v>
      </c>
      <c r="C252" s="20" t="s">
        <v>209</v>
      </c>
      <c r="D252" s="18" t="s">
        <v>18</v>
      </c>
      <c r="E252" s="18">
        <v>1</v>
      </c>
      <c r="F252" s="19"/>
      <c r="G252" s="19"/>
      <c r="H252"/>
    </row>
    <row r="253" spans="2:8" s="21" customFormat="1" ht="15" customHeight="1">
      <c r="B253" s="18" t="s">
        <v>210</v>
      </c>
      <c r="C253" s="20" t="s">
        <v>211</v>
      </c>
      <c r="D253" s="18" t="s">
        <v>12</v>
      </c>
      <c r="E253" s="18">
        <v>2</v>
      </c>
      <c r="F253" s="19"/>
      <c r="G253" s="19"/>
      <c r="H253"/>
    </row>
    <row r="254" spans="2:8" s="21" customFormat="1" ht="15" customHeight="1">
      <c r="B254" s="18" t="s">
        <v>212</v>
      </c>
      <c r="C254" s="20" t="s">
        <v>213</v>
      </c>
      <c r="D254" s="18" t="s">
        <v>18</v>
      </c>
      <c r="E254" s="18">
        <v>1</v>
      </c>
      <c r="F254" s="19"/>
      <c r="G254" s="19"/>
      <c r="H254"/>
    </row>
    <row r="255" spans="2:8" s="21" customFormat="1" ht="15" customHeight="1">
      <c r="B255" s="18" t="s">
        <v>214</v>
      </c>
      <c r="C255" s="20" t="s">
        <v>215</v>
      </c>
      <c r="D255" s="18" t="s">
        <v>18</v>
      </c>
      <c r="E255" s="18">
        <v>1</v>
      </c>
      <c r="F255" s="19"/>
      <c r="G255" s="19"/>
      <c r="H255"/>
    </row>
    <row r="256" spans="2:8">
      <c r="B256" s="18"/>
      <c r="C256" s="20"/>
      <c r="D256" s="18"/>
      <c r="E256" s="18"/>
      <c r="F256" s="19"/>
      <c r="G256" s="19"/>
    </row>
    <row r="257" spans="2:8">
      <c r="B257" s="39" t="s">
        <v>216</v>
      </c>
      <c r="C257" s="40" t="s">
        <v>217</v>
      </c>
      <c r="D257" s="14"/>
      <c r="E257" s="14"/>
      <c r="F257" s="14"/>
      <c r="G257" s="41"/>
    </row>
    <row r="258" spans="2:8" s="21" customFormat="1">
      <c r="B258" s="16" t="s">
        <v>218</v>
      </c>
      <c r="C258" s="17" t="s">
        <v>219</v>
      </c>
      <c r="D258" s="18" t="s">
        <v>18</v>
      </c>
      <c r="E258" s="18">
        <v>1</v>
      </c>
      <c r="F258" s="19"/>
      <c r="G258" s="19"/>
      <c r="H258"/>
    </row>
    <row r="259" spans="2:8" s="21" customFormat="1">
      <c r="B259" s="18" t="s">
        <v>220</v>
      </c>
      <c r="C259" s="20" t="s">
        <v>221</v>
      </c>
      <c r="D259" s="18" t="s">
        <v>18</v>
      </c>
      <c r="E259" s="18">
        <v>1</v>
      </c>
      <c r="F259" s="19"/>
      <c r="G259" s="19"/>
      <c r="H259"/>
    </row>
    <row r="260" spans="2:8" s="21" customFormat="1" ht="15" customHeight="1">
      <c r="B260" s="18" t="s">
        <v>222</v>
      </c>
      <c r="C260" s="20" t="s">
        <v>223</v>
      </c>
      <c r="D260" s="18" t="s">
        <v>45</v>
      </c>
      <c r="E260" s="18">
        <v>14</v>
      </c>
      <c r="F260" s="19"/>
      <c r="G260" s="19"/>
      <c r="H260"/>
    </row>
    <row r="261" spans="2:8" s="21" customFormat="1" ht="15" customHeight="1">
      <c r="B261" s="18" t="s">
        <v>224</v>
      </c>
      <c r="C261" s="20" t="s">
        <v>225</v>
      </c>
      <c r="D261" s="18" t="s">
        <v>18</v>
      </c>
      <c r="E261" s="18">
        <v>1</v>
      </c>
      <c r="F261" s="19"/>
      <c r="G261" s="19"/>
      <c r="H261"/>
    </row>
    <row r="262" spans="2:8" s="21" customFormat="1" ht="15" customHeight="1">
      <c r="B262" s="18"/>
      <c r="C262" s="20"/>
      <c r="D262" s="18"/>
      <c r="E262" s="18"/>
      <c r="F262" s="19"/>
      <c r="G262" s="19"/>
      <c r="H262"/>
    </row>
    <row r="263" spans="2:8">
      <c r="B263" s="39" t="s">
        <v>226</v>
      </c>
      <c r="C263" s="40" t="s">
        <v>227</v>
      </c>
      <c r="D263" s="14"/>
      <c r="E263" s="14"/>
      <c r="F263" s="14"/>
      <c r="G263" s="41"/>
    </row>
    <row r="264" spans="2:8" s="21" customFormat="1">
      <c r="B264" s="18" t="s">
        <v>243</v>
      </c>
      <c r="C264" s="17" t="s">
        <v>242</v>
      </c>
      <c r="D264" s="18" t="s">
        <v>229</v>
      </c>
      <c r="E264" s="18">
        <v>1</v>
      </c>
      <c r="F264" s="19"/>
      <c r="G264" s="19"/>
      <c r="H264"/>
    </row>
    <row r="265" spans="2:8" s="21" customFormat="1" ht="22.8">
      <c r="B265" s="18" t="s">
        <v>244</v>
      </c>
      <c r="C265" s="20" t="s">
        <v>245</v>
      </c>
      <c r="D265" s="18" t="s">
        <v>229</v>
      </c>
      <c r="E265" s="18">
        <v>1</v>
      </c>
      <c r="F265" s="19"/>
      <c r="G265" s="19"/>
      <c r="H265"/>
    </row>
    <row r="266" spans="2:8" s="21" customFormat="1">
      <c r="B266" s="18"/>
      <c r="C266" s="20"/>
      <c r="D266" s="18"/>
      <c r="E266" s="18"/>
      <c r="F266" s="19"/>
      <c r="G266" s="19"/>
      <c r="H266"/>
    </row>
    <row r="267" spans="2:8">
      <c r="B267" s="39" t="s">
        <v>230</v>
      </c>
      <c r="C267" s="40" t="s">
        <v>231</v>
      </c>
      <c r="D267" s="14"/>
      <c r="E267" s="14"/>
      <c r="F267" s="14"/>
      <c r="G267" s="41"/>
    </row>
    <row r="268" spans="2:8" s="21" customFormat="1">
      <c r="B268" s="16"/>
      <c r="C268" s="17" t="s">
        <v>228</v>
      </c>
      <c r="D268" s="18" t="s">
        <v>12</v>
      </c>
      <c r="E268" s="18">
        <v>3</v>
      </c>
      <c r="F268" s="19"/>
      <c r="G268" s="19"/>
      <c r="H268"/>
    </row>
    <row r="269" spans="2:8" s="21" customFormat="1">
      <c r="B269" s="18"/>
      <c r="C269" s="20"/>
      <c r="D269" s="18"/>
      <c r="E269" s="18"/>
      <c r="F269" s="19"/>
      <c r="G269" s="19"/>
      <c r="H269"/>
    </row>
    <row r="270" spans="2:8">
      <c r="B270" s="39" t="s">
        <v>232</v>
      </c>
      <c r="C270" s="40" t="s">
        <v>233</v>
      </c>
      <c r="D270" s="14"/>
      <c r="E270" s="14"/>
      <c r="F270" s="14"/>
      <c r="G270" s="41"/>
    </row>
    <row r="271" spans="2:8" s="21" customFormat="1">
      <c r="B271" s="22"/>
      <c r="C271" s="42" t="s">
        <v>234</v>
      </c>
      <c r="D271" s="24"/>
      <c r="E271" s="24"/>
      <c r="F271" s="25"/>
      <c r="G271" s="25"/>
      <c r="H271"/>
    </row>
    <row r="272" spans="2:8">
      <c r="B272" s="24"/>
      <c r="C272" s="30" t="s">
        <v>235</v>
      </c>
      <c r="D272" s="24" t="s">
        <v>18</v>
      </c>
      <c r="E272" s="24">
        <v>1</v>
      </c>
      <c r="F272" s="25"/>
      <c r="G272" s="25"/>
    </row>
    <row r="273" spans="2:8">
      <c r="B273" s="24"/>
      <c r="C273" s="30" t="s">
        <v>236</v>
      </c>
      <c r="D273" s="24" t="s">
        <v>18</v>
      </c>
      <c r="E273" s="24">
        <v>1</v>
      </c>
      <c r="F273" s="25"/>
      <c r="G273" s="25"/>
    </row>
    <row r="274" spans="2:8">
      <c r="B274" s="24"/>
      <c r="C274" s="30" t="s">
        <v>237</v>
      </c>
      <c r="D274" s="24" t="s">
        <v>18</v>
      </c>
      <c r="E274" s="24">
        <v>2</v>
      </c>
      <c r="F274" s="25"/>
      <c r="G274" s="25"/>
    </row>
    <row r="275" spans="2:8">
      <c r="B275" s="24"/>
      <c r="C275" s="30" t="s">
        <v>238</v>
      </c>
      <c r="D275" s="24" t="s">
        <v>18</v>
      </c>
      <c r="E275" s="24">
        <v>10</v>
      </c>
      <c r="F275" s="25"/>
      <c r="G275" s="25"/>
    </row>
    <row r="276" spans="2:8">
      <c r="B276" s="43"/>
      <c r="C276" s="30" t="s">
        <v>239</v>
      </c>
      <c r="D276" s="24" t="s">
        <v>18</v>
      </c>
      <c r="E276" s="24">
        <v>2</v>
      </c>
      <c r="F276" s="44"/>
      <c r="G276" s="44"/>
    </row>
    <row r="277" spans="2:8">
      <c r="B277" s="43"/>
      <c r="C277" s="45"/>
      <c r="D277" s="43"/>
      <c r="E277" s="43"/>
      <c r="F277" s="44"/>
      <c r="G277" s="44"/>
    </row>
    <row r="278" spans="2:8">
      <c r="B278" s="39" t="s">
        <v>240</v>
      </c>
      <c r="C278" s="40" t="s">
        <v>241</v>
      </c>
      <c r="D278" s="14"/>
      <c r="E278" s="14"/>
      <c r="F278" s="14"/>
      <c r="G278" s="41"/>
    </row>
    <row r="279" spans="2:8" s="21" customFormat="1">
      <c r="B279" s="16"/>
      <c r="C279" s="17"/>
      <c r="D279" s="18" t="s">
        <v>45</v>
      </c>
      <c r="E279" s="18">
        <v>15</v>
      </c>
      <c r="F279" s="19"/>
      <c r="G279" s="19"/>
      <c r="H279"/>
    </row>
    <row r="280" spans="2:8">
      <c r="B280" s="46"/>
      <c r="C280" s="47"/>
      <c r="D280" s="46"/>
      <c r="E280" s="46"/>
      <c r="F280" s="48"/>
      <c r="G280" s="48"/>
    </row>
    <row r="281" spans="2:8" s="21" customFormat="1" ht="11.4">
      <c r="C281" s="49"/>
    </row>
    <row r="282" spans="2:8" s="21" customFormat="1" ht="11.4">
      <c r="C282" s="53"/>
      <c r="D282" s="54"/>
      <c r="E282" s="54"/>
      <c r="F282" s="54" t="s">
        <v>247</v>
      </c>
      <c r="G282" s="55">
        <f>SUM(G14:G264,G268:G279)</f>
        <v>0</v>
      </c>
    </row>
    <row r="283" spans="2:8" s="21" customFormat="1" ht="11.4">
      <c r="C283" s="53"/>
      <c r="D283" s="54"/>
      <c r="E283" s="54"/>
      <c r="F283" s="54" t="s">
        <v>249</v>
      </c>
      <c r="G283" s="55">
        <f>G265</f>
        <v>0</v>
      </c>
    </row>
    <row r="284" spans="2:8" s="21" customFormat="1">
      <c r="C284" s="57" t="s">
        <v>248</v>
      </c>
      <c r="D284" s="58"/>
      <c r="E284" s="58"/>
      <c r="F284" s="59"/>
      <c r="G284" s="50">
        <f>G282+G283</f>
        <v>0</v>
      </c>
      <c r="H284"/>
    </row>
  </sheetData>
  <mergeCells count="2">
    <mergeCell ref="B10:G10"/>
    <mergeCell ref="C284:F284"/>
  </mergeCells>
  <pageMargins left="0.7" right="0.7" top="0.75" bottom="0.75" header="0.3" footer="0.3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978ee4-de74-4874-b3f8-77d536938ef2">
      <Terms xmlns="http://schemas.microsoft.com/office/infopath/2007/PartnerControls"/>
    </lcf76f155ced4ddcb4097134ff3c332f>
    <TaxCatchAll xmlns="95aa435a-340a-43cc-aa8a-6884b8fddee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07556B419DB44FA3AAA28BE7FB2C1F" ma:contentTypeVersion="15" ma:contentTypeDescription="Crée un document." ma:contentTypeScope="" ma:versionID="7dac8e3ee0ead59ae3a7eb5a88571338">
  <xsd:schema xmlns:xsd="http://www.w3.org/2001/XMLSchema" xmlns:xs="http://www.w3.org/2001/XMLSchema" xmlns:p="http://schemas.microsoft.com/office/2006/metadata/properties" xmlns:ns2="1f978ee4-de74-4874-b3f8-77d536938ef2" xmlns:ns3="95aa435a-340a-43cc-aa8a-6884b8fddee1" targetNamespace="http://schemas.microsoft.com/office/2006/metadata/properties" ma:root="true" ma:fieldsID="af30304e7f1800523d5f598ed5cea119" ns2:_="" ns3:_="">
    <xsd:import namespace="1f978ee4-de74-4874-b3f8-77d536938ef2"/>
    <xsd:import namespace="95aa435a-340a-43cc-aa8a-6884b8fdde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978ee4-de74-4874-b3f8-77d536938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05dc3c4-90f5-4798-89c3-4ea5d5b35b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aa435a-340a-43cc-aa8a-6884b8fddee1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be1ba692-1b78-413d-9075-d33e919c3745}" ma:internalName="TaxCatchAll" ma:showField="CatchAllData" ma:web="95aa435a-340a-43cc-aa8a-6884b8fdde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5A7DFD-DB39-44DF-9A4E-BDD49B855E8D}">
  <ds:schemaRefs>
    <ds:schemaRef ds:uri="http://schemas.microsoft.com/office/2006/metadata/properties"/>
    <ds:schemaRef ds:uri="http://schemas.microsoft.com/office/infopath/2007/PartnerControls"/>
    <ds:schemaRef ds:uri="1f978ee4-de74-4874-b3f8-77d536938ef2"/>
    <ds:schemaRef ds:uri="95aa435a-340a-43cc-aa8a-6884b8fddee1"/>
  </ds:schemaRefs>
</ds:datastoreItem>
</file>

<file path=customXml/itemProps2.xml><?xml version="1.0" encoding="utf-8"?>
<ds:datastoreItem xmlns:ds="http://schemas.openxmlformats.org/officeDocument/2006/customXml" ds:itemID="{19DF2C19-321F-4D79-80B0-6F792FD375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2D3287-6AB6-4C27-A0C7-1FF4D0E037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978ee4-de74-4874-b3f8-77d536938ef2"/>
    <ds:schemaRef ds:uri="95aa435a-340a-43cc-aa8a-6884b8fdde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1_CVC</vt:lpstr>
      <vt:lpstr>'1_CVC'!Zone_d_impression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 MASSON</dc:creator>
  <cp:lastModifiedBy>LOISON Chloé EXPECTRA</cp:lastModifiedBy>
  <dcterms:created xsi:type="dcterms:W3CDTF">2024-12-13T14:04:43Z</dcterms:created>
  <dcterms:modified xsi:type="dcterms:W3CDTF">2025-01-06T14:15:59Z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0x010100A407556B419DB44FA3AAA28BE7FB2C1F</vt:lpwstr>
  </property>
  <property fmtid="{D5CDD505-2E9C-101B-9397-08002B2CF9AE}" pid="3" name="MediaServiceImageTags">
    <vt:lpwstr/>
  </property>
</Properties>
</file>