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\"/>
    </mc:Choice>
  </mc:AlternateContent>
  <xr:revisionPtr revIDLastSave="0" documentId="13_ncr:1_{ED37DDB2-CCF9-4CCB-BB71-6B66DBFBD09B}" xr6:coauthVersionLast="47" xr6:coauthVersionMax="47" xr10:uidLastSave="{00000000-0000-0000-0000-000000000000}"/>
  <bookViews>
    <workbookView xWindow="-120" yWindow="-120" windowWidth="29040" windowHeight="17640" tabRatio="817" activeTab="3" xr2:uid="{00000000-000D-0000-FFFF-FFFF00000000}"/>
  </bookViews>
  <sheets>
    <sheet name="PG" sheetId="48" r:id="rId1"/>
    <sheet name="LOT 03 - TF " sheetId="45" r:id="rId2"/>
    <sheet name="LOT 03 -TO1 " sheetId="46" r:id="rId3"/>
    <sheet name="LOT 03 -TO2 " sheetId="47" r:id="rId4"/>
  </sheets>
  <externalReferences>
    <externalReference r:id="rId5"/>
    <externalReference r:id="rId6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'LOT 03 - TF '!$A$1:$M$122</definedName>
    <definedName name="_xlnm.Print_Area" localSheetId="2">'LOT 03 -TO1 '!$A$1:$G$74</definedName>
    <definedName name="_xlnm.Print_Area" localSheetId="3">'LOT 03 -TO2 '!$A$1:$G$109</definedName>
  </definedNames>
  <calcPr calcId="191029" iterate="1" iterateCount="1000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84" i="47" l="1"/>
  <c r="A82" i="47"/>
  <c r="A70" i="47"/>
  <c r="A69" i="47"/>
  <c r="A63" i="47"/>
  <c r="G69" i="47"/>
  <c r="G28" i="47"/>
  <c r="A20" i="46" l="1"/>
  <c r="G20" i="46"/>
  <c r="G30" i="47"/>
  <c r="G37" i="47"/>
  <c r="A31" i="47" l="1"/>
  <c r="A32" i="47"/>
  <c r="A33" i="47"/>
  <c r="A34" i="47"/>
  <c r="A38" i="47"/>
  <c r="G36" i="47"/>
  <c r="A14" i="46"/>
  <c r="A15" i="46"/>
  <c r="A16" i="46"/>
  <c r="A17" i="46"/>
  <c r="A19" i="46"/>
  <c r="A21" i="46"/>
  <c r="A22" i="46"/>
  <c r="A23" i="46"/>
  <c r="A27" i="46"/>
  <c r="A28" i="46"/>
  <c r="A29" i="46"/>
  <c r="A30" i="46"/>
  <c r="A31" i="46"/>
  <c r="A34" i="46"/>
  <c r="A35" i="46"/>
  <c r="A36" i="46"/>
  <c r="A38" i="46"/>
  <c r="A39" i="46"/>
  <c r="A40" i="46"/>
  <c r="A41" i="46"/>
  <c r="A43" i="46"/>
  <c r="A44" i="46"/>
  <c r="A45" i="46"/>
  <c r="A47" i="46"/>
  <c r="A48" i="46"/>
  <c r="A49" i="46"/>
  <c r="A50" i="46"/>
  <c r="A54" i="46"/>
  <c r="A55" i="46"/>
  <c r="A58" i="46"/>
  <c r="A59" i="46"/>
  <c r="A60" i="46"/>
  <c r="A61" i="46"/>
  <c r="A62" i="46"/>
  <c r="A64" i="46"/>
  <c r="A65" i="46"/>
  <c r="A66" i="46"/>
  <c r="A68" i="46"/>
  <c r="A69" i="46"/>
  <c r="A70" i="46"/>
  <c r="A17" i="47"/>
  <c r="A18" i="47"/>
  <c r="A19" i="47"/>
  <c r="A20" i="47"/>
  <c r="A24" i="47"/>
  <c r="A25" i="47"/>
  <c r="A26" i="47"/>
  <c r="A27" i="47"/>
  <c r="A39" i="47"/>
  <c r="A40" i="47"/>
  <c r="A41" i="47"/>
  <c r="A42" i="47"/>
  <c r="G32" i="46"/>
  <c r="G51" i="46"/>
  <c r="G51" i="47"/>
  <c r="G63" i="47"/>
  <c r="G53" i="46"/>
  <c r="G106" i="47"/>
  <c r="A106" i="47"/>
  <c r="G102" i="47"/>
  <c r="G101" i="47"/>
  <c r="A101" i="47"/>
  <c r="G100" i="47"/>
  <c r="A100" i="47"/>
  <c r="G98" i="47"/>
  <c r="G97" i="47"/>
  <c r="A97" i="47"/>
  <c r="G96" i="47"/>
  <c r="A96" i="47"/>
  <c r="G94" i="47"/>
  <c r="G93" i="47"/>
  <c r="A93" i="47"/>
  <c r="G92" i="47"/>
  <c r="A92" i="47"/>
  <c r="G91" i="47"/>
  <c r="A91" i="47"/>
  <c r="G90" i="47"/>
  <c r="A90" i="47"/>
  <c r="E88" i="47"/>
  <c r="G88" i="47" s="1"/>
  <c r="E87" i="47"/>
  <c r="G87" i="47" s="1"/>
  <c r="G86" i="47"/>
  <c r="A86" i="47"/>
  <c r="G85" i="47"/>
  <c r="A85" i="47"/>
  <c r="G84" i="47"/>
  <c r="G83" i="47"/>
  <c r="G82" i="47"/>
  <c r="G81" i="47"/>
  <c r="G80" i="47"/>
  <c r="G79" i="47"/>
  <c r="A79" i="47"/>
  <c r="G78" i="47"/>
  <c r="A78" i="47"/>
  <c r="G77" i="47"/>
  <c r="A77" i="47"/>
  <c r="G76" i="47"/>
  <c r="A76" i="47"/>
  <c r="G75" i="47"/>
  <c r="A75" i="47"/>
  <c r="G74" i="47"/>
  <c r="G73" i="47"/>
  <c r="A73" i="47"/>
  <c r="G72" i="47"/>
  <c r="A72" i="47"/>
  <c r="G71" i="47"/>
  <c r="A71" i="47"/>
  <c r="G70" i="47"/>
  <c r="G68" i="47"/>
  <c r="G67" i="47"/>
  <c r="G66" i="47"/>
  <c r="A66" i="47"/>
  <c r="G65" i="47"/>
  <c r="A65" i="47"/>
  <c r="G64" i="47"/>
  <c r="A64" i="47"/>
  <c r="G62" i="47"/>
  <c r="G61" i="47"/>
  <c r="G60" i="47"/>
  <c r="A60" i="47"/>
  <c r="G59" i="47"/>
  <c r="A59" i="47"/>
  <c r="G58" i="47"/>
  <c r="A58" i="47"/>
  <c r="G57" i="47"/>
  <c r="A57" i="47"/>
  <c r="G56" i="47"/>
  <c r="A56" i="47"/>
  <c r="G55" i="47"/>
  <c r="G54" i="47"/>
  <c r="A54" i="47"/>
  <c r="G53" i="47"/>
  <c r="A53" i="47"/>
  <c r="G52" i="47"/>
  <c r="A52" i="47"/>
  <c r="G50" i="47"/>
  <c r="G49" i="47"/>
  <c r="G48" i="47"/>
  <c r="A48" i="47"/>
  <c r="G47" i="47"/>
  <c r="A47" i="47"/>
  <c r="G46" i="47"/>
  <c r="A46" i="47"/>
  <c r="G45" i="47"/>
  <c r="A45" i="47"/>
  <c r="G44" i="47"/>
  <c r="A44" i="47"/>
  <c r="G43" i="47"/>
  <c r="G42" i="47"/>
  <c r="G41" i="47"/>
  <c r="G40" i="47"/>
  <c r="G39" i="47"/>
  <c r="G38" i="47"/>
  <c r="G35" i="47"/>
  <c r="G34" i="47"/>
  <c r="G33" i="47"/>
  <c r="G32" i="47"/>
  <c r="G31" i="47"/>
  <c r="G29" i="47"/>
  <c r="G27" i="47"/>
  <c r="G26" i="47"/>
  <c r="G25" i="47"/>
  <c r="G24" i="47"/>
  <c r="G23" i="47"/>
  <c r="G22" i="47"/>
  <c r="G21" i="47"/>
  <c r="G20" i="47"/>
  <c r="G19" i="47"/>
  <c r="G18" i="47"/>
  <c r="G17" i="47"/>
  <c r="G16" i="47"/>
  <c r="G15" i="47"/>
  <c r="G14" i="47"/>
  <c r="G13" i="47"/>
  <c r="A13" i="47"/>
  <c r="G12" i="47"/>
  <c r="A12" i="47"/>
  <c r="G11" i="47"/>
  <c r="A11" i="47"/>
  <c r="G10" i="47"/>
  <c r="A10" i="47"/>
  <c r="G9" i="47"/>
  <c r="A9" i="47"/>
  <c r="G8" i="47"/>
  <c r="A8" i="47"/>
  <c r="G7" i="47"/>
  <c r="A7" i="47"/>
  <c r="A6" i="47"/>
  <c r="A5" i="47"/>
  <c r="A74" i="46"/>
  <c r="A73" i="46"/>
  <c r="A72" i="46"/>
  <c r="A71" i="46"/>
  <c r="G69" i="46"/>
  <c r="G68" i="46"/>
  <c r="G67" i="46"/>
  <c r="G66" i="46"/>
  <c r="G65" i="46"/>
  <c r="G64" i="46"/>
  <c r="G63" i="46"/>
  <c r="G62" i="46"/>
  <c r="G61" i="46"/>
  <c r="G60" i="46"/>
  <c r="G59" i="46"/>
  <c r="E57" i="46"/>
  <c r="G57" i="46" s="1"/>
  <c r="E56" i="46"/>
  <c r="G56" i="46" s="1"/>
  <c r="G55" i="46"/>
  <c r="G54" i="46"/>
  <c r="G52" i="46"/>
  <c r="G50" i="46"/>
  <c r="G49" i="46"/>
  <c r="G48" i="46"/>
  <c r="G47" i="46"/>
  <c r="G46" i="46"/>
  <c r="G45" i="46"/>
  <c r="G44" i="46"/>
  <c r="G43" i="46"/>
  <c r="G42" i="46"/>
  <c r="G41" i="46"/>
  <c r="G40" i="46"/>
  <c r="G39" i="46"/>
  <c r="G38" i="46"/>
  <c r="G37" i="46"/>
  <c r="G36" i="46"/>
  <c r="G35" i="46"/>
  <c r="G34" i="46"/>
  <c r="G33" i="46"/>
  <c r="G30" i="46"/>
  <c r="G29" i="46"/>
  <c r="G28" i="46"/>
  <c r="G27" i="46"/>
  <c r="G26" i="46"/>
  <c r="G25" i="46"/>
  <c r="G24" i="46"/>
  <c r="G23" i="46"/>
  <c r="G22" i="46"/>
  <c r="G21" i="46"/>
  <c r="G19" i="46"/>
  <c r="G18" i="46"/>
  <c r="G17" i="46"/>
  <c r="G16" i="46"/>
  <c r="G15" i="46"/>
  <c r="G14" i="46"/>
  <c r="G13" i="46"/>
  <c r="G12" i="46"/>
  <c r="A12" i="46"/>
  <c r="G11" i="46"/>
  <c r="A11" i="46"/>
  <c r="A10" i="46"/>
  <c r="A9" i="46"/>
  <c r="A8" i="46"/>
  <c r="A7" i="46"/>
  <c r="A6" i="46"/>
  <c r="A5" i="46"/>
  <c r="A4" i="46"/>
  <c r="A3" i="46"/>
  <c r="A122" i="45"/>
  <c r="A121" i="45"/>
  <c r="A120" i="45"/>
  <c r="A119" i="45"/>
  <c r="A118" i="45"/>
  <c r="M117" i="45"/>
  <c r="A117" i="45"/>
  <c r="M116" i="45"/>
  <c r="A116" i="45"/>
  <c r="M115" i="45"/>
  <c r="A115" i="45"/>
  <c r="M114" i="45"/>
  <c r="A114" i="45"/>
  <c r="M113" i="45"/>
  <c r="M112" i="45"/>
  <c r="A112" i="45"/>
  <c r="M111" i="45"/>
  <c r="A111" i="45"/>
  <c r="A110" i="45"/>
  <c r="M109" i="45"/>
  <c r="G109" i="45"/>
  <c r="E109" i="45"/>
  <c r="M108" i="45"/>
  <c r="E108" i="45"/>
  <c r="G108" i="45" s="1"/>
  <c r="G107" i="45"/>
  <c r="A107" i="45"/>
  <c r="M106" i="45"/>
  <c r="A106" i="45"/>
  <c r="M105" i="45"/>
  <c r="A105" i="45"/>
  <c r="M104" i="45"/>
  <c r="A104" i="45"/>
  <c r="M103" i="45"/>
  <c r="A103" i="45"/>
  <c r="M102" i="45"/>
  <c r="A102" i="45"/>
  <c r="M101" i="45"/>
  <c r="A101" i="45"/>
  <c r="M100" i="45"/>
  <c r="A100" i="45"/>
  <c r="M99" i="45"/>
  <c r="D99" i="45"/>
  <c r="A99" i="45"/>
  <c r="M98" i="45"/>
  <c r="E98" i="45"/>
  <c r="F100" i="45" s="1"/>
  <c r="F102" i="45" s="1"/>
  <c r="D98" i="45"/>
  <c r="A98" i="45"/>
  <c r="M97" i="45"/>
  <c r="A97" i="45"/>
  <c r="M96" i="45"/>
  <c r="M95" i="45"/>
  <c r="A95" i="45"/>
  <c r="M94" i="45"/>
  <c r="A94" i="45"/>
  <c r="M93" i="45"/>
  <c r="A93" i="45"/>
  <c r="M92" i="45"/>
  <c r="A92" i="45"/>
  <c r="M91" i="45"/>
  <c r="A91" i="45"/>
  <c r="M90" i="45"/>
  <c r="A90" i="45"/>
  <c r="M89" i="45"/>
  <c r="A89" i="45"/>
  <c r="M88" i="45"/>
  <c r="A88" i="45"/>
  <c r="M87" i="45"/>
  <c r="A87" i="45"/>
  <c r="M86" i="45"/>
  <c r="D86" i="45"/>
  <c r="A86" i="45"/>
  <c r="M85" i="45"/>
  <c r="E85" i="45"/>
  <c r="F87" i="45" s="1"/>
  <c r="F89" i="45" s="1"/>
  <c r="D85" i="45"/>
  <c r="A85" i="45"/>
  <c r="M84" i="45"/>
  <c r="A84" i="45"/>
  <c r="M83" i="45"/>
  <c r="M82" i="45"/>
  <c r="A82" i="45"/>
  <c r="M81" i="45"/>
  <c r="A81" i="45"/>
  <c r="M80" i="45"/>
  <c r="A80" i="45"/>
  <c r="M79" i="45"/>
  <c r="A79" i="45"/>
  <c r="M78" i="45"/>
  <c r="A78" i="45"/>
  <c r="M76" i="45"/>
  <c r="A76" i="45"/>
  <c r="M75" i="45"/>
  <c r="A75" i="45"/>
  <c r="A74" i="45"/>
  <c r="M73" i="45"/>
  <c r="E73" i="45"/>
  <c r="G73" i="45" s="1"/>
  <c r="M72" i="45"/>
  <c r="E72" i="45"/>
  <c r="G72" i="45" s="1"/>
  <c r="G71" i="45"/>
  <c r="A71" i="45"/>
  <c r="M70" i="45"/>
  <c r="A70" i="45"/>
  <c r="M69" i="45"/>
  <c r="A69" i="45"/>
  <c r="M68" i="45"/>
  <c r="A68" i="45"/>
  <c r="M67" i="45"/>
  <c r="A67" i="45"/>
  <c r="M66" i="45"/>
  <c r="A66" i="45"/>
  <c r="M65" i="45"/>
  <c r="A65" i="45"/>
  <c r="M64" i="45"/>
  <c r="A64" i="45"/>
  <c r="M63" i="45"/>
  <c r="F63" i="45"/>
  <c r="F65" i="45" s="1"/>
  <c r="A63" i="45"/>
  <c r="M62" i="45"/>
  <c r="D62" i="45"/>
  <c r="A62" i="45"/>
  <c r="M61" i="45"/>
  <c r="E61" i="45"/>
  <c r="D61" i="45"/>
  <c r="A61" i="45"/>
  <c r="M60" i="45"/>
  <c r="A60" i="45"/>
  <c r="M59" i="45"/>
  <c r="M58" i="45"/>
  <c r="A58" i="45"/>
  <c r="M57" i="45"/>
  <c r="A57" i="45"/>
  <c r="M56" i="45"/>
  <c r="A56" i="45"/>
  <c r="M55" i="45"/>
  <c r="A55" i="45"/>
  <c r="M54" i="45"/>
  <c r="A54" i="45"/>
  <c r="M53" i="45"/>
  <c r="A53" i="45"/>
  <c r="M52" i="45"/>
  <c r="A52" i="45"/>
  <c r="M51" i="45"/>
  <c r="A51" i="45"/>
  <c r="M50" i="45"/>
  <c r="A50" i="45"/>
  <c r="M49" i="45"/>
  <c r="A49" i="45"/>
  <c r="M48" i="45"/>
  <c r="D48" i="45"/>
  <c r="A48" i="45"/>
  <c r="M47" i="45"/>
  <c r="E47" i="45"/>
  <c r="F49" i="45" s="1"/>
  <c r="F51" i="45" s="1"/>
  <c r="D47" i="45"/>
  <c r="A47" i="45"/>
  <c r="M46" i="45"/>
  <c r="A46" i="45"/>
  <c r="M45" i="45"/>
  <c r="M44" i="45"/>
  <c r="A44" i="45"/>
  <c r="M43" i="45"/>
  <c r="A43" i="45"/>
  <c r="M42" i="45"/>
  <c r="A42" i="45"/>
  <c r="M41" i="45"/>
  <c r="A41" i="45"/>
  <c r="M40" i="45"/>
  <c r="A40" i="45"/>
  <c r="M39" i="45"/>
  <c r="M38" i="45"/>
  <c r="A38" i="45"/>
  <c r="M37" i="45"/>
  <c r="A37" i="45"/>
  <c r="A36" i="45"/>
  <c r="M35" i="45"/>
  <c r="G35" i="45"/>
  <c r="M34" i="45"/>
  <c r="G34" i="45"/>
  <c r="M33" i="45"/>
  <c r="G33" i="45"/>
  <c r="G32" i="45"/>
  <c r="A32" i="45"/>
  <c r="A31" i="45"/>
  <c r="M28" i="45"/>
  <c r="A28" i="45"/>
  <c r="M26" i="45"/>
  <c r="M25" i="45"/>
  <c r="A25" i="45"/>
  <c r="M24" i="45"/>
  <c r="A24" i="45"/>
  <c r="M23" i="45"/>
  <c r="A23" i="45"/>
  <c r="M22" i="45"/>
  <c r="A22" i="45"/>
  <c r="M21" i="45"/>
  <c r="A20" i="45"/>
  <c r="M19" i="45"/>
  <c r="A19" i="45"/>
  <c r="A18" i="45"/>
  <c r="M17" i="45"/>
  <c r="A16" i="45"/>
  <c r="M15" i="45"/>
  <c r="M14" i="45"/>
  <c r="A14" i="45"/>
  <c r="M13" i="45"/>
  <c r="M11" i="45"/>
  <c r="A11" i="45"/>
  <c r="M10" i="45"/>
  <c r="A10" i="45"/>
  <c r="M9" i="45"/>
  <c r="A9" i="45"/>
  <c r="M8" i="45"/>
  <c r="A8" i="45"/>
  <c r="M7" i="45"/>
  <c r="A7" i="45"/>
  <c r="A6" i="45"/>
  <c r="A5" i="45"/>
  <c r="A4" i="45"/>
  <c r="A3" i="45"/>
  <c r="A2" i="45"/>
  <c r="M77" i="45" l="1"/>
  <c r="G72" i="46"/>
  <c r="G107" i="47"/>
  <c r="M30" i="45"/>
  <c r="M120" i="45" s="1"/>
  <c r="A14" i="47"/>
  <c r="A13" i="45"/>
  <c r="A15" i="45" s="1"/>
  <c r="A13" i="46"/>
  <c r="A18" i="46" s="1"/>
  <c r="A15" i="47" l="1"/>
  <c r="M121" i="45"/>
  <c r="M122" i="45" s="1"/>
  <c r="G108" i="47"/>
  <c r="G109" i="47" s="1"/>
  <c r="G73" i="46"/>
  <c r="G74" i="46" s="1"/>
  <c r="A17" i="45"/>
  <c r="A16" i="47" l="1"/>
  <c r="A24" i="46"/>
  <c r="A21" i="45"/>
  <c r="A26" i="45"/>
  <c r="A21" i="47" l="1"/>
  <c r="A22" i="47" s="1"/>
  <c r="A23" i="47"/>
  <c r="A25" i="46"/>
  <c r="A26" i="46" s="1"/>
  <c r="A30" i="45"/>
  <c r="A28" i="47" l="1"/>
  <c r="A29" i="47" s="1"/>
  <c r="A30" i="47"/>
  <c r="A35" i="47" s="1"/>
  <c r="A36" i="47" s="1"/>
  <c r="A37" i="47" s="1"/>
  <c r="A32" i="46"/>
  <c r="A33" i="45"/>
  <c r="A34" i="45" s="1"/>
  <c r="A43" i="47" l="1"/>
  <c r="A33" i="46"/>
  <c r="A37" i="46" s="1"/>
  <c r="A35" i="45"/>
  <c r="A39" i="45" s="1"/>
  <c r="A45" i="45" s="1"/>
  <c r="A42" i="46" l="1"/>
  <c r="A59" i="45"/>
  <c r="A72" i="45" s="1"/>
  <c r="A73" i="45" s="1"/>
  <c r="A77" i="45" s="1"/>
  <c r="A83" i="45" s="1"/>
  <c r="A96" i="45" s="1"/>
  <c r="A108" i="45" s="1"/>
  <c r="A109" i="45" s="1"/>
  <c r="A113" i="45" s="1"/>
  <c r="A46" i="46" l="1"/>
  <c r="A51" i="46" s="1"/>
  <c r="A52" i="46" s="1"/>
  <c r="A53" i="46" s="1"/>
  <c r="A56" i="46" s="1"/>
  <c r="A57" i="46" s="1"/>
  <c r="A63" i="46" s="1"/>
  <c r="A67" i="46" s="1"/>
  <c r="A49" i="47" l="1"/>
  <c r="A51" i="47" l="1"/>
  <c r="A50" i="47"/>
  <c r="A55" i="47" l="1"/>
  <c r="A61" i="47" s="1"/>
  <c r="A62" i="47" l="1"/>
  <c r="A67" i="47" l="1"/>
  <c r="A68" i="47" l="1"/>
  <c r="A74" i="47" l="1"/>
  <c r="A80" i="47" l="1"/>
  <c r="A81" i="47" s="1"/>
  <c r="A83" i="47" l="1"/>
  <c r="A87" i="47" l="1"/>
  <c r="A88" i="47" s="1"/>
  <c r="A94" i="47" s="1"/>
  <c r="A98" i="47" s="1"/>
  <c r="A102" i="47" s="1"/>
</calcChain>
</file>

<file path=xl/sharedStrings.xml><?xml version="1.0" encoding="utf-8"?>
<sst xmlns="http://schemas.openxmlformats.org/spreadsheetml/2006/main" count="363" uniqueCount="138">
  <si>
    <t>DESIGNATION DES ARTICLES</t>
  </si>
  <si>
    <t>U</t>
  </si>
  <si>
    <t>Qtes</t>
  </si>
  <si>
    <t>P.U</t>
  </si>
  <si>
    <t>ft</t>
  </si>
  <si>
    <t>ml</t>
  </si>
  <si>
    <t>N°</t>
  </si>
  <si>
    <t>u</t>
  </si>
  <si>
    <t>Total =</t>
  </si>
  <si>
    <t>Total général =</t>
  </si>
  <si>
    <t>ens</t>
  </si>
  <si>
    <t>CCTP</t>
  </si>
  <si>
    <t>TOTAL en Euros</t>
  </si>
  <si>
    <t>TRANCHE FERME : AILE NORD, DOME TOURNON ET CAMPANILE</t>
  </si>
  <si>
    <t xml:space="preserve">Restauration des dorures de la grille métallique au RDC en façade Sud </t>
  </si>
  <si>
    <t xml:space="preserve">- fer de lance </t>
  </si>
  <si>
    <t>Restauration des dorures des grilles métalliques au droit des menuiseries A1 à A4</t>
  </si>
  <si>
    <t xml:space="preserve">- losange </t>
  </si>
  <si>
    <t>Restauration des dorures des grilles métalliques au droit des menuiseries A5 à A8</t>
  </si>
  <si>
    <t>TVA 20,00%</t>
  </si>
  <si>
    <t>TRANCHE OPTIONNELLE 1 : PAVILLON NORD-OUEST</t>
  </si>
  <si>
    <t>Façade Ouest :</t>
  </si>
  <si>
    <t>Façade Est  :</t>
  </si>
  <si>
    <t>Façade Sud :</t>
  </si>
  <si>
    <t>Façade Nord  :</t>
  </si>
  <si>
    <t>TRANCHE OPTIONNELLE 2 : PAVILLON NORD-EST</t>
  </si>
  <si>
    <t>LOT 03 : RESTAURATION DE FERRONNERIE</t>
  </si>
  <si>
    <t>Dôme Tournon</t>
  </si>
  <si>
    <t>- Dépose en conservation de la grille de protection RDC façade Sud (env 3,00*6,40m)</t>
  </si>
  <si>
    <t>- Préparation des surfaces</t>
  </si>
  <si>
    <t>- Traitement anti-corrosion système de peinture</t>
  </si>
  <si>
    <t>Travaux de repose :</t>
  </si>
  <si>
    <t xml:space="preserve">- Repose de la grille de protection RDC façade Sud </t>
  </si>
  <si>
    <t xml:space="preserve">Aile Nord-Est </t>
  </si>
  <si>
    <t>Travaux de restauration :</t>
  </si>
  <si>
    <t>- Dépose en conservation des grilles de protection type A (A1 à A4) dimension env 3*3,30m</t>
  </si>
  <si>
    <t>- Repose des grilles de protection de type A : A1 à A4</t>
  </si>
  <si>
    <t>Aile Nord-Ouest</t>
  </si>
  <si>
    <t>- Dépose en conservation des grilles de protection type A (A5 à A8) dimension env 3*3,30m</t>
  </si>
  <si>
    <t>- Repose des grilles de protection de type A : A5 à A8</t>
  </si>
  <si>
    <t>Travaux préparatoires/dépose :</t>
  </si>
  <si>
    <t>Dépose d'éléments métalliques en conservation</t>
  </si>
  <si>
    <t>- Echelle de cheminée</t>
  </si>
  <si>
    <t>- Grilles de protection type B et B6 de dimension env 1,80*3,35m</t>
  </si>
  <si>
    <t>- Soupirail de dimension 0,75*0,55m</t>
  </si>
  <si>
    <t xml:space="preserve">Restauration en atelier des grilles de protection de type B : (dimension 1,80*3,35m) </t>
  </si>
  <si>
    <t xml:space="preserve">Restauration en atelier des grilles de protection de type B et B6 : (dimension 1,80*3,35m) </t>
  </si>
  <si>
    <t>- Repose des grilles de protection de type B</t>
  </si>
  <si>
    <t>- Repose des grilles de protection de type B et B6</t>
  </si>
  <si>
    <t>- Soupirail de dimension eviron 0,75*0,5m</t>
  </si>
  <si>
    <t>- Soupirail de dimension environ 0,75*0,4m</t>
  </si>
  <si>
    <t>- Main courante d'échelle de toit versant Sud</t>
  </si>
  <si>
    <t>- Grilles de protection type B1 et B2 (dimension environ 1,80*3,35m)</t>
  </si>
  <si>
    <t xml:space="preserve">- Main courante échelle de couverture versant Nord </t>
  </si>
  <si>
    <t>Restauration en atelier des grilles de protection de type B3 : (dimension 1,80*3,35m)</t>
  </si>
  <si>
    <t>Restauration en atelier des grilles de protection de type B4 : (dimension 1,80*3,35m)</t>
  </si>
  <si>
    <t xml:space="preserve">- Restauration de l'échelle de couverture déposée versant Sud </t>
  </si>
  <si>
    <t>Restauration en atelier des grilles de protection de type B1 et B2 : (dimension 1,80*3,35m)</t>
  </si>
  <si>
    <t>- Restauration de la  main courante et potelet (3) le long de l'échelle de toit versant Nord</t>
  </si>
  <si>
    <t>- Repose des grilles de protection de type B3</t>
  </si>
  <si>
    <t>- Repose des grilles de protection de type B4</t>
  </si>
  <si>
    <t>- Repose des grilles de protection de type B1 et B2</t>
  </si>
  <si>
    <t>- Modification du système d'ancrage</t>
  </si>
  <si>
    <t xml:space="preserve">- losanges </t>
  </si>
  <si>
    <t xml:space="preserve">- Anneaux </t>
  </si>
  <si>
    <t>Restauration des dorures des grilles métalliques au RDC :</t>
  </si>
  <si>
    <t xml:space="preserve">- Dépose en démolition des pics anti-pigeons à l'intérieur du Dôme sur entablement et au-dessus des socles en tête de colonnes </t>
  </si>
  <si>
    <t>3.1.1</t>
  </si>
  <si>
    <t>3.1.2</t>
  </si>
  <si>
    <t>3.1.3</t>
  </si>
  <si>
    <t>3.1.4</t>
  </si>
  <si>
    <t>Travaux préparatoire  :</t>
  </si>
  <si>
    <t>3.1.1.1</t>
  </si>
  <si>
    <t>3.1.1.2</t>
  </si>
  <si>
    <t>3.1.1.6</t>
  </si>
  <si>
    <t>Travaux de restauration  :</t>
  </si>
  <si>
    <t>3.1.2.3</t>
  </si>
  <si>
    <t>- Restauration de la grille de protection RDC façade Sud (env 3,00*6,40m)</t>
  </si>
  <si>
    <t>3.1.2.10</t>
  </si>
  <si>
    <t xml:space="preserve">Restauration de l'échelle de toiture d'accès porte-drapeau du campanile (env 4,15m) comprenant dépose, restauration en atelier, repose </t>
  </si>
  <si>
    <t xml:space="preserve">Restauration et repose du porte drapeau comprenant dépose restauration en atelie repose. </t>
  </si>
  <si>
    <t xml:space="preserve">Fourniture et pose de pics anti-pigeons à l'intérieur du Dôme sur entablement et au-dessus des socles en tête de colonnes </t>
  </si>
  <si>
    <t>3.1.4.1</t>
  </si>
  <si>
    <t>Travaux préparatoire :</t>
  </si>
  <si>
    <t>3.1.1.3</t>
  </si>
  <si>
    <t>3.1.2.1</t>
  </si>
  <si>
    <t>- Restauration des grilles de protection type A (A1 à A4) dimension env 3*3,30m</t>
  </si>
  <si>
    <t>- Modification du sytème d'ancrage</t>
  </si>
  <si>
    <t>- Restauration des grilles de protection type A (A5 à A8) dimension env 3*3,30m</t>
  </si>
  <si>
    <t>3.1.1.4</t>
  </si>
  <si>
    <t>3.1.1.7</t>
  </si>
  <si>
    <t>3.1.1.5</t>
  </si>
  <si>
    <t>3.1.2.6</t>
  </si>
  <si>
    <t>3.1.2.5</t>
  </si>
  <si>
    <t>3.1.2.7</t>
  </si>
  <si>
    <t>3.1.1.8</t>
  </si>
  <si>
    <t>- Restauration de l’échelle de cheminée (environ 5,50m) comprenant repose</t>
  </si>
  <si>
    <t>3.1.2.4</t>
  </si>
  <si>
    <t xml:space="preserve">- Restauration de la main courante et potelet (6) déposée versant Sud </t>
  </si>
  <si>
    <t>3.1.2.9</t>
  </si>
  <si>
    <t>- Restauration des mitrons de la cheminée</t>
  </si>
  <si>
    <t>3.1.2.8</t>
  </si>
  <si>
    <t>LOT 03 : FERRONNERIE</t>
  </si>
  <si>
    <t>- Restauration d'un soupirail de dim env 0,75*0,5m</t>
  </si>
  <si>
    <t>- Restauration d'un soupirail de dim env 0,75*0,4m</t>
  </si>
  <si>
    <t>- Restauration du soupirail de dimension 0,75*0,55m</t>
  </si>
  <si>
    <t>Dépose d'éléments métalliques en conservation :</t>
  </si>
  <si>
    <t>- Installation d'un portail provisoire en bois pendant la restauration de la grille compris dépose</t>
  </si>
  <si>
    <t>3.1.2.11</t>
  </si>
  <si>
    <t>-  Barres d'appui métalliques E08 et E09 environ 1m50/u</t>
  </si>
  <si>
    <t>- Barre d'appui métallique E10 environ 1m50/u</t>
  </si>
  <si>
    <t>- Création d'une lisse intermédiare E10 (dimension environ 2,05m)</t>
  </si>
  <si>
    <t>- Restauration de barre d'appui E10 (dim environ 2,05m)</t>
  </si>
  <si>
    <t>- Restauration de barres d'appui E08 et E09 (dim environ 2,05m)</t>
  </si>
  <si>
    <t>-  Barres d'appui métalliques E03 environ 1m50/u</t>
  </si>
  <si>
    <t>-  Barres d'appui métalliques E01 et E02 environ 1m50/u</t>
  </si>
  <si>
    <t>-  Barres d'appui métalliques E07 environ 1m50/u</t>
  </si>
  <si>
    <t>- Restauration de barre d'appui type E03 (dim environ 2,05m)</t>
  </si>
  <si>
    <t>- Restauration de barre d'appui type E07 (dim environ 2,05m)</t>
  </si>
  <si>
    <t>- Restauration de barre d'appui type E01 et E02 (dim environ 2,05m)</t>
  </si>
  <si>
    <t>- Création d'une lisse intermédiare E03 (dimension environ 2,05m)</t>
  </si>
  <si>
    <t>- Création d'une lisse intermédiare type E07 (dimension environ 2,05m)</t>
  </si>
  <si>
    <t>- Création d'une lisse intermédiare type E01 et E02 (dimension environ 2,05m)</t>
  </si>
  <si>
    <t>3.1.2.2</t>
  </si>
  <si>
    <t>- Création de deux lisses intermédiaires E11 et E12 (dimension environ 2,05m)</t>
  </si>
  <si>
    <t>- Soupirail de dimension environ 1*0,35m</t>
  </si>
  <si>
    <t>- Restauration d'un soupirail de dim env 1*0,35m</t>
  </si>
  <si>
    <t>- Grille de protection type B4 (dimension environ 1,80*3,35m)</t>
  </si>
  <si>
    <t>- Grille de protection type B3 (dimension environ 1,80*3,35m)</t>
  </si>
  <si>
    <t>- Grille de protection type B de dimension env 1,80*3,35m</t>
  </si>
  <si>
    <t>- Création d'une lisse intermédiaire E08 et E09 (dimension environ 2,05m)</t>
  </si>
  <si>
    <t>TOTAL H.T LOT 03  FERRONNERIE TF AILE NORD</t>
  </si>
  <si>
    <t>TOTAL H.T LOT 03 FERRONNERIE TO 1 PAVILLON NORD-OUEST</t>
  </si>
  <si>
    <t>TOTAL T.T.C LOT 03 FERRONNERIE TO 1 PAVILLON NORD-OUEST</t>
  </si>
  <si>
    <t>TOTAL H.T LOT 03 FERRONNERIE TO 2 PAVILLON NORD-EST</t>
  </si>
  <si>
    <t>TOTAL T.T.C LOT 03 FERRONNERIE TO 2 PAVILLON NORD-EST</t>
  </si>
  <si>
    <t>TOTAL T.T.C LOT 03  FERRONNERIE TF AlLE NORD</t>
  </si>
  <si>
    <t>- Restauration de l'échelle de couverture versant Sud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</si>
</sst>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€&quot;"/>
    <numFmt numFmtId="165" formatCode="_-* #,##0.00\ &quot;F&quot;_-;\-* #,##0.00\ &quot;F&quot;_-;_-* &quot;-&quot;??\ &quot;F&quot;_-;_-@_-"/>
    <numFmt numFmtId="166" formatCode="_-* #,##0.00\ [$€-40C]_-;\-* #,##0.00\ [$€-40C]_-;_-* &quot;-&quot;??\ [$€-40C]_-;_-@_-"/>
  </numFmts>
  <fonts count="25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sz val="8"/>
      <color rgb="FF0000FF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12"/>
      <name val="Times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sz val="9"/>
      <color theme="1"/>
      <name val="Calibri"/>
      <family val="2"/>
      <scheme val="minor"/>
    </font>
    <font>
      <b/>
      <sz val="9"/>
      <color rgb="FFFF0000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b/>
      <sz val="8"/>
      <color rgb="FFC00000"/>
      <name val="Arial"/>
      <family val="2"/>
    </font>
    <font>
      <u/>
      <sz val="8"/>
      <name val="Arial"/>
      <family val="2"/>
    </font>
    <font>
      <sz val="8"/>
      <color theme="4" tint="-0.249977111117893"/>
      <name val="Arial"/>
      <family val="2"/>
    </font>
    <font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</borders>
  <cellStyleXfs count="10">
    <xf numFmtId="0" fontId="0" fillId="0" borderId="0"/>
    <xf numFmtId="0" fontId="1" fillId="0" borderId="0"/>
    <xf numFmtId="165" fontId="4" fillId="0" borderId="0" applyFont="0" applyFill="0" applyBorder="0" applyAlignment="0" applyProtection="0"/>
    <xf numFmtId="0" fontId="4" fillId="0" borderId="0"/>
    <xf numFmtId="0" fontId="2" fillId="0" borderId="0"/>
    <xf numFmtId="0" fontId="9" fillId="0" borderId="0"/>
    <xf numFmtId="0" fontId="2" fillId="0" borderId="0"/>
    <xf numFmtId="165" fontId="1" fillId="0" borderId="0" applyFont="0" applyFill="0" applyBorder="0" applyAlignment="0" applyProtection="0"/>
    <xf numFmtId="0" fontId="1" fillId="0" borderId="0"/>
    <xf numFmtId="0" fontId="1" fillId="0" borderId="0"/>
  </cellStyleXfs>
  <cellXfs count="124">
    <xf numFmtId="0" fontId="0" fillId="0" borderId="0" xfId="0"/>
    <xf numFmtId="0" fontId="3" fillId="2" borderId="8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164" fontId="5" fillId="3" borderId="0" xfId="1" applyNumberFormat="1" applyFont="1" applyFill="1"/>
    <xf numFmtId="0" fontId="5" fillId="3" borderId="0" xfId="1" applyFont="1" applyFill="1"/>
    <xf numFmtId="0" fontId="10" fillId="0" borderId="0" xfId="0" applyFont="1" applyAlignment="1">
      <alignment horizontal="center"/>
    </xf>
    <xf numFmtId="0" fontId="3" fillId="2" borderId="9" xfId="1" applyFont="1" applyFill="1" applyBorder="1" applyAlignment="1">
      <alignment horizontal="center" vertical="center"/>
    </xf>
    <xf numFmtId="0" fontId="13" fillId="0" borderId="13" xfId="0" applyFont="1" applyBorder="1"/>
    <xf numFmtId="0" fontId="13" fillId="0" borderId="1" xfId="0" applyFont="1" applyBorder="1"/>
    <xf numFmtId="0" fontId="13" fillId="0" borderId="1" xfId="0" applyFont="1" applyBorder="1" applyAlignment="1">
      <alignment horizontal="center" vertical="center"/>
    </xf>
    <xf numFmtId="0" fontId="13" fillId="0" borderId="0" xfId="0" applyFont="1"/>
    <xf numFmtId="0" fontId="5" fillId="3" borderId="0" xfId="4" applyFont="1" applyFill="1" applyAlignment="1">
      <alignment vertical="top" wrapText="1" shrinkToFit="1"/>
    </xf>
    <xf numFmtId="0" fontId="5" fillId="3" borderId="0" xfId="4" quotePrefix="1" applyFont="1" applyFill="1" applyAlignment="1">
      <alignment vertical="top" wrapText="1" shrinkToFit="1"/>
    </xf>
    <xf numFmtId="0" fontId="0" fillId="0" borderId="12" xfId="0" applyBorder="1"/>
    <xf numFmtId="0" fontId="0" fillId="0" borderId="1" xfId="0" applyBorder="1"/>
    <xf numFmtId="0" fontId="0" fillId="3" borderId="0" xfId="0" applyFill="1"/>
    <xf numFmtId="0" fontId="8" fillId="3" borderId="0" xfId="4" quotePrefix="1" applyFont="1" applyFill="1" applyAlignment="1">
      <alignment vertical="top" wrapText="1" shrinkToFit="1"/>
    </xf>
    <xf numFmtId="0" fontId="0" fillId="0" borderId="1" xfId="0" applyBorder="1" applyAlignment="1">
      <alignment horizontal="center" vertical="center"/>
    </xf>
    <xf numFmtId="0" fontId="5" fillId="3" borderId="0" xfId="4" quotePrefix="1" applyFont="1" applyFill="1" applyAlignment="1">
      <alignment vertical="top" shrinkToFit="1"/>
    </xf>
    <xf numFmtId="0" fontId="5" fillId="3" borderId="1" xfId="4" quotePrefix="1" applyFont="1" applyFill="1" applyBorder="1" applyAlignment="1">
      <alignment vertical="top" wrapText="1" shrinkToFit="1"/>
    </xf>
    <xf numFmtId="0" fontId="17" fillId="0" borderId="1" xfId="0" applyFont="1" applyBorder="1"/>
    <xf numFmtId="0" fontId="17" fillId="0" borderId="1" xfId="0" applyFont="1" applyBorder="1" applyAlignment="1">
      <alignment horizontal="center" vertical="center"/>
    </xf>
    <xf numFmtId="0" fontId="12" fillId="0" borderId="1" xfId="0" applyFont="1" applyBorder="1"/>
    <xf numFmtId="0" fontId="12" fillId="0" borderId="12" xfId="0" applyFont="1" applyBorder="1"/>
    <xf numFmtId="0" fontId="12" fillId="0" borderId="1" xfId="0" applyFont="1" applyBorder="1" applyAlignment="1">
      <alignment horizontal="center" vertical="center"/>
    </xf>
    <xf numFmtId="166" fontId="12" fillId="0" borderId="1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/>
    </xf>
    <xf numFmtId="0" fontId="12" fillId="0" borderId="0" xfId="0" applyFont="1"/>
    <xf numFmtId="0" fontId="8" fillId="3" borderId="0" xfId="4" applyFont="1" applyFill="1" applyAlignment="1">
      <alignment vertical="top" wrapText="1" shrinkToFit="1"/>
    </xf>
    <xf numFmtId="2" fontId="12" fillId="0" borderId="1" xfId="0" applyNumberFormat="1" applyFont="1" applyBorder="1" applyAlignment="1">
      <alignment horizontal="center" vertical="center"/>
    </xf>
    <xf numFmtId="0" fontId="12" fillId="0" borderId="12" xfId="0" quotePrefix="1" applyFont="1" applyBorder="1"/>
    <xf numFmtId="166" fontId="11" fillId="0" borderId="1" xfId="0" applyNumberFormat="1" applyFont="1" applyBorder="1"/>
    <xf numFmtId="166" fontId="3" fillId="0" borderId="1" xfId="0" applyNumberFormat="1" applyFont="1" applyBorder="1"/>
    <xf numFmtId="166" fontId="21" fillId="0" borderId="6" xfId="0" applyNumberFormat="1" applyFont="1" applyBorder="1"/>
    <xf numFmtId="0" fontId="10" fillId="0" borderId="12" xfId="0" applyFont="1" applyBorder="1" applyAlignment="1">
      <alignment horizontal="center" vertical="center"/>
    </xf>
    <xf numFmtId="0" fontId="22" fillId="3" borderId="0" xfId="4" applyFont="1" applyFill="1" applyAlignment="1">
      <alignment vertical="top" wrapText="1" shrinkToFit="1"/>
    </xf>
    <xf numFmtId="0" fontId="12" fillId="3" borderId="1" xfId="0" applyFont="1" applyFill="1" applyBorder="1"/>
    <xf numFmtId="0" fontId="12" fillId="3" borderId="12" xfId="0" applyFont="1" applyFill="1" applyBorder="1"/>
    <xf numFmtId="0" fontId="23" fillId="0" borderId="12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/>
    </xf>
    <xf numFmtId="0" fontId="23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5" fillId="0" borderId="0" xfId="4" quotePrefix="1" applyFont="1" applyAlignment="1">
      <alignment horizontal="left" vertical="top" wrapText="1" shrinkToFit="1"/>
    </xf>
    <xf numFmtId="0" fontId="11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24" fillId="0" borderId="0" xfId="0" applyFont="1"/>
    <xf numFmtId="0" fontId="12" fillId="3" borderId="0" xfId="0" applyFont="1" applyFill="1"/>
    <xf numFmtId="166" fontId="12" fillId="0" borderId="1" xfId="0" applyNumberFormat="1" applyFont="1" applyBorder="1" applyAlignment="1">
      <alignment vertical="center"/>
    </xf>
    <xf numFmtId="0" fontId="5" fillId="0" borderId="0" xfId="4" quotePrefix="1" applyFont="1" applyAlignment="1">
      <alignment vertical="top" wrapText="1" shrinkToFit="1"/>
    </xf>
    <xf numFmtId="0" fontId="5" fillId="3" borderId="0" xfId="4" quotePrefix="1" applyFont="1" applyFill="1" applyAlignment="1">
      <alignment horizontal="left" vertical="top" wrapText="1" shrinkToFit="1"/>
    </xf>
    <xf numFmtId="166" fontId="12" fillId="3" borderId="1" xfId="0" applyNumberFormat="1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0" fillId="0" borderId="2" xfId="0" applyBorder="1"/>
    <xf numFmtId="0" fontId="23" fillId="0" borderId="1" xfId="0" applyFont="1" applyBorder="1" applyAlignment="1">
      <alignment horizontal="left" vertical="center"/>
    </xf>
    <xf numFmtId="0" fontId="23" fillId="0" borderId="1" xfId="0" applyFont="1" applyBorder="1" applyAlignment="1">
      <alignment horizontal="center" vertical="center"/>
    </xf>
    <xf numFmtId="0" fontId="23" fillId="0" borderId="2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166" fontId="12" fillId="0" borderId="2" xfId="0" applyNumberFormat="1" applyFont="1" applyBorder="1" applyAlignment="1">
      <alignment horizontal="center" vertical="center"/>
    </xf>
    <xf numFmtId="2" fontId="12" fillId="0" borderId="2" xfId="0" applyNumberFormat="1" applyFont="1" applyBorder="1" applyAlignment="1">
      <alignment horizontal="center" vertical="center"/>
    </xf>
    <xf numFmtId="0" fontId="5" fillId="3" borderId="2" xfId="4" quotePrefix="1" applyFont="1" applyFill="1" applyBorder="1" applyAlignment="1">
      <alignment vertical="top" wrapText="1" shrinkToFit="1"/>
    </xf>
    <xf numFmtId="166" fontId="12" fillId="3" borderId="2" xfId="0" applyNumberFormat="1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5" fillId="3" borderId="0" xfId="4" quotePrefix="1" applyFont="1" applyFill="1" applyAlignment="1">
      <alignment vertical="center" shrinkToFit="1"/>
    </xf>
    <xf numFmtId="166" fontId="5" fillId="0" borderId="1" xfId="7" applyNumberFormat="1" applyFont="1" applyBorder="1" applyAlignment="1">
      <alignment vertical="center"/>
    </xf>
    <xf numFmtId="166" fontId="5" fillId="0" borderId="1" xfId="7" applyNumberFormat="1" applyFont="1" applyFill="1" applyBorder="1" applyAlignment="1">
      <alignment vertical="center"/>
    </xf>
    <xf numFmtId="166" fontId="12" fillId="0" borderId="12" xfId="0" applyNumberFormat="1" applyFont="1" applyBorder="1" applyAlignment="1">
      <alignment horizontal="center" vertical="center"/>
    </xf>
    <xf numFmtId="166" fontId="12" fillId="3" borderId="12" xfId="0" applyNumberFormat="1" applyFont="1" applyFill="1" applyBorder="1" applyAlignment="1">
      <alignment horizontal="center" vertical="center"/>
    </xf>
    <xf numFmtId="166" fontId="5" fillId="0" borderId="12" xfId="7" applyNumberFormat="1" applyFont="1" applyBorder="1" applyAlignment="1">
      <alignment vertical="center"/>
    </xf>
    <xf numFmtId="0" fontId="0" fillId="0" borderId="2" xfId="0" applyBorder="1" applyAlignment="1">
      <alignment horizontal="center" vertical="center"/>
    </xf>
    <xf numFmtId="166" fontId="0" fillId="0" borderId="2" xfId="0" applyNumberFormat="1" applyBorder="1" applyAlignment="1">
      <alignment horizontal="center" vertical="center"/>
    </xf>
    <xf numFmtId="166" fontId="0" fillId="0" borderId="2" xfId="0" applyNumberFormat="1" applyBorder="1"/>
    <xf numFmtId="166" fontId="21" fillId="0" borderId="5" xfId="0" applyNumberFormat="1" applyFont="1" applyBorder="1"/>
    <xf numFmtId="166" fontId="12" fillId="0" borderId="2" xfId="0" applyNumberFormat="1" applyFont="1" applyBorder="1"/>
    <xf numFmtId="166" fontId="5" fillId="0" borderId="2" xfId="7" applyNumberFormat="1" applyFont="1" applyBorder="1" applyAlignment="1">
      <alignment vertical="center"/>
    </xf>
    <xf numFmtId="166" fontId="11" fillId="0" borderId="2" xfId="0" applyNumberFormat="1" applyFont="1" applyBorder="1"/>
    <xf numFmtId="166" fontId="3" fillId="0" borderId="2" xfId="0" applyNumberFormat="1" applyFont="1" applyBorder="1"/>
    <xf numFmtId="0" fontId="0" fillId="3" borderId="2" xfId="0" applyFill="1" applyBorder="1"/>
    <xf numFmtId="3" fontId="5" fillId="0" borderId="2" xfId="1" applyNumberFormat="1" applyFont="1" applyBorder="1" applyAlignment="1">
      <alignment horizontal="center" vertical="center"/>
    </xf>
    <xf numFmtId="166" fontId="5" fillId="3" borderId="2" xfId="7" applyNumberFormat="1" applyFont="1" applyFill="1" applyBorder="1" applyAlignment="1">
      <alignment vertical="center"/>
    </xf>
    <xf numFmtId="0" fontId="12" fillId="0" borderId="1" xfId="0" applyFont="1" applyBorder="1" applyAlignment="1">
      <alignment horizontal="center"/>
    </xf>
    <xf numFmtId="166" fontId="12" fillId="0" borderId="2" xfId="0" applyNumberFormat="1" applyFont="1" applyBorder="1" applyAlignment="1">
      <alignment vertical="center"/>
    </xf>
    <xf numFmtId="0" fontId="12" fillId="0" borderId="2" xfId="0" applyFont="1" applyBorder="1" applyAlignment="1">
      <alignment horizontal="center"/>
    </xf>
    <xf numFmtId="0" fontId="12" fillId="3" borderId="1" xfId="0" applyFont="1" applyFill="1" applyBorder="1" applyAlignment="1">
      <alignment horizontal="center"/>
    </xf>
    <xf numFmtId="0" fontId="6" fillId="3" borderId="0" xfId="8" applyFont="1" applyFill="1" applyAlignment="1">
      <alignment horizontal="right" vertical="center" wrapText="1"/>
    </xf>
    <xf numFmtId="0" fontId="6" fillId="3" borderId="11" xfId="9" applyFont="1" applyFill="1" applyBorder="1" applyAlignment="1">
      <alignment horizontal="center"/>
    </xf>
    <xf numFmtId="2" fontId="6" fillId="3" borderId="10" xfId="9" applyNumberFormat="1" applyFont="1" applyFill="1" applyBorder="1" applyAlignment="1">
      <alignment horizontal="center" vertical="center"/>
    </xf>
    <xf numFmtId="0" fontId="6" fillId="3" borderId="10" xfId="9" applyFont="1" applyFill="1" applyBorder="1" applyAlignment="1">
      <alignment horizontal="center" vertical="center"/>
    </xf>
    <xf numFmtId="0" fontId="6" fillId="3" borderId="15" xfId="9" applyFont="1" applyFill="1" applyBorder="1" applyAlignment="1">
      <alignment horizontal="center" vertical="center"/>
    </xf>
    <xf numFmtId="0" fontId="7" fillId="3" borderId="2" xfId="9" applyFont="1" applyFill="1" applyBorder="1"/>
    <xf numFmtId="166" fontId="5" fillId="3" borderId="2" xfId="7" applyNumberFormat="1" applyFont="1" applyFill="1" applyBorder="1" applyAlignment="1">
      <alignment horizontal="right"/>
    </xf>
    <xf numFmtId="0" fontId="12" fillId="0" borderId="7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12" fillId="0" borderId="12" xfId="0" applyFont="1" applyBorder="1" applyAlignment="1">
      <alignment horizontal="center"/>
    </xf>
    <xf numFmtId="0" fontId="5" fillId="0" borderId="0" xfId="4" quotePrefix="1" applyFont="1" applyAlignment="1">
      <alignment vertical="top" shrinkToFit="1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0" fontId="12" fillId="0" borderId="3" xfId="0" applyFont="1" applyBorder="1" applyAlignment="1">
      <alignment horizontal="center"/>
    </xf>
    <xf numFmtId="0" fontId="12" fillId="0" borderId="4" xfId="0" applyFont="1" applyBorder="1"/>
    <xf numFmtId="0" fontId="12" fillId="0" borderId="3" xfId="0" applyFont="1" applyBorder="1" applyAlignment="1">
      <alignment horizontal="center" vertical="center"/>
    </xf>
    <xf numFmtId="166" fontId="21" fillId="0" borderId="7" xfId="0" applyNumberFormat="1" applyFont="1" applyBorder="1"/>
    <xf numFmtId="0" fontId="5" fillId="0" borderId="0" xfId="4" quotePrefix="1" applyFont="1" applyFill="1" applyAlignment="1">
      <alignment horizontal="left" vertical="top" wrapText="1" shrinkToFit="1"/>
    </xf>
    <xf numFmtId="0" fontId="5" fillId="0" borderId="0" xfId="4" quotePrefix="1" applyFont="1" applyFill="1" applyAlignment="1">
      <alignment vertical="top" wrapText="1" shrinkToFit="1"/>
    </xf>
    <xf numFmtId="0" fontId="12" fillId="0" borderId="1" xfId="0" applyFont="1" applyFill="1" applyBorder="1" applyAlignment="1">
      <alignment horizontal="center" vertical="center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12" xfId="0" applyFont="1" applyBorder="1" applyAlignment="1">
      <alignment horizontal="right"/>
    </xf>
    <xf numFmtId="0" fontId="19" fillId="0" borderId="2" xfId="0" applyFont="1" applyBorder="1" applyAlignment="1">
      <alignment horizontal="right"/>
    </xf>
    <xf numFmtId="0" fontId="19" fillId="0" borderId="0" xfId="0" applyFont="1" applyAlignment="1">
      <alignment horizontal="right"/>
    </xf>
    <xf numFmtId="0" fontId="19" fillId="0" borderId="12" xfId="0" applyFont="1" applyBorder="1" applyAlignment="1">
      <alignment horizontal="right"/>
    </xf>
    <xf numFmtId="0" fontId="20" fillId="0" borderId="5" xfId="0" applyFont="1" applyBorder="1" applyAlignment="1">
      <alignment horizontal="right"/>
    </xf>
    <xf numFmtId="0" fontId="20" fillId="0" borderId="6" xfId="0" applyFont="1" applyBorder="1" applyAlignment="1">
      <alignment horizontal="right"/>
    </xf>
    <xf numFmtId="0" fontId="20" fillId="0" borderId="14" xfId="0" applyFont="1" applyBorder="1" applyAlignment="1">
      <alignment horizontal="right"/>
    </xf>
    <xf numFmtId="0" fontId="14" fillId="0" borderId="2" xfId="0" applyFont="1" applyBorder="1" applyAlignment="1">
      <alignment horizontal="right"/>
    </xf>
    <xf numFmtId="0" fontId="14" fillId="0" borderId="0" xfId="0" applyFont="1" applyAlignment="1">
      <alignment horizontal="right"/>
    </xf>
    <xf numFmtId="0" fontId="14" fillId="0" borderId="12" xfId="0" applyFont="1" applyBorder="1" applyAlignment="1">
      <alignment horizontal="right"/>
    </xf>
    <xf numFmtId="0" fontId="15" fillId="0" borderId="2" xfId="0" applyFont="1" applyBorder="1" applyAlignment="1">
      <alignment horizontal="right"/>
    </xf>
    <xf numFmtId="0" fontId="15" fillId="0" borderId="0" xfId="0" applyFont="1" applyAlignment="1">
      <alignment horizontal="right"/>
    </xf>
    <xf numFmtId="0" fontId="15" fillId="0" borderId="12" xfId="0" applyFont="1" applyBorder="1" applyAlignment="1">
      <alignment horizontal="right"/>
    </xf>
    <xf numFmtId="0" fontId="16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12" xfId="0" applyFont="1" applyBorder="1" applyAlignment="1">
      <alignment horizontal="right"/>
    </xf>
    <xf numFmtId="0" fontId="20" fillId="0" borderId="2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0" fillId="0" borderId="12" xfId="0" applyFont="1" applyBorder="1" applyAlignment="1">
      <alignment horizontal="right"/>
    </xf>
  </cellXfs>
  <cellStyles count="10">
    <cellStyle name="Monétaire 2" xfId="2" xr:uid="{00000000-0005-0000-0000-000001000000}"/>
    <cellStyle name="Monétaire 2 2" xfId="7" xr:uid="{EF956008-4DA9-4BE2-BA12-2171F283B802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9" xr:uid="{307CC90A-4F3C-4600-8205-048EE222EFD0}"/>
    <cellStyle name="Normal 4" xfId="5" xr:uid="{00000000-0005-0000-0000-000005000000}"/>
    <cellStyle name="Normal 7" xfId="6" xr:uid="{E965C328-CF07-4A27-9024-A453491BA399}"/>
    <cellStyle name="Normal_ED Maç TF 2" xfId="8" xr:uid="{809D99AF-C4C4-4A11-8735-2EBA5E2EB7A0}"/>
    <cellStyle name="Normal_esimation sommaire EP aide au PAT" xfId="4" xr:uid="{00000000-0005-0000-0000-000007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7</xdr:col>
          <xdr:colOff>552450</xdr:colOff>
          <xdr:row>40</xdr:row>
          <xdr:rowOff>57150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600400-1AA0-4CC5-B9ED-3D8F048744E2}">
  <sheetPr>
    <tabColor theme="6"/>
  </sheetPr>
  <dimension ref="A1"/>
  <sheetViews>
    <sheetView topLeftCell="A4" workbookViewId="0">
      <selection activeCell="J31" sqref="J31"/>
    </sheetView>
  </sheetViews>
  <sheetFormatPr baseColWidth="10" defaultRowHeight="15" x14ac:dyDescent="0.25"/>
  <sheetData/>
  <pageMargins left="0.7" right="0.7" top="0.75" bottom="0.75" header="0.3" footer="0.3"/>
  <pageSetup paperSize="9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Word.Document.8" shapeId="1025" r:id="rId4">
          <objectPr defaultSiz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7</xdr:col>
                <xdr:colOff>552450</xdr:colOff>
                <xdr:row>40</xdr:row>
                <xdr:rowOff>57150</xdr:rowOff>
              </to>
            </anchor>
          </objectPr>
        </oleObject>
      </mc:Choice>
      <mc:Fallback>
        <oleObject progId="Word.Document.8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B0E556-CDEE-465F-BFB1-5902753F4FB0}">
  <sheetPr>
    <tabColor theme="6"/>
    <pageSetUpPr fitToPage="1"/>
  </sheetPr>
  <dimension ref="A1:U201"/>
  <sheetViews>
    <sheetView showGridLines="0" view="pageBreakPreview" topLeftCell="A12" zoomScale="115" zoomScaleNormal="100" zoomScaleSheetLayoutView="115" workbookViewId="0">
      <selection activeCell="C26" sqref="C26"/>
    </sheetView>
  </sheetViews>
  <sheetFormatPr baseColWidth="10" defaultRowHeight="15" outlineLevelRow="1" outlineLevelCol="1" x14ac:dyDescent="0.25"/>
  <cols>
    <col min="1" max="1" width="5.85546875" style="13" customWidth="1"/>
    <col min="2" max="2" width="6.85546875" style="91" customWidth="1"/>
    <col min="3" max="3" width="58.7109375" style="27" customWidth="1"/>
    <col min="4" max="9" width="14.5703125" hidden="1" customWidth="1" outlineLevel="1"/>
    <col min="10" max="10" width="8" style="68" customWidth="1" collapsed="1"/>
    <col min="11" max="11" width="8.5703125" style="68" customWidth="1"/>
    <col min="12" max="12" width="11.42578125" style="69"/>
    <col min="13" max="13" width="14.85546875" style="70" customWidth="1"/>
    <col min="14" max="14" width="11.42578125" style="52"/>
  </cols>
  <sheetData>
    <row r="1" spans="1:21" s="7" customFormat="1" ht="12" x14ac:dyDescent="0.2">
      <c r="A1" s="1" t="s">
        <v>6</v>
      </c>
      <c r="B1" s="1" t="s">
        <v>11</v>
      </c>
      <c r="C1" s="1" t="s">
        <v>0</v>
      </c>
      <c r="D1" s="1"/>
      <c r="E1" s="1"/>
      <c r="F1" s="1"/>
      <c r="G1" s="1"/>
      <c r="H1" s="1"/>
      <c r="I1" s="6"/>
      <c r="J1" s="6" t="s">
        <v>1</v>
      </c>
      <c r="K1" s="6" t="s">
        <v>2</v>
      </c>
      <c r="L1" s="6" t="s">
        <v>3</v>
      </c>
      <c r="M1" s="6" t="s">
        <v>12</v>
      </c>
      <c r="N1" s="1"/>
      <c r="O1" s="1"/>
      <c r="P1" s="1"/>
      <c r="Q1" s="1"/>
      <c r="R1" s="1"/>
      <c r="S1" s="1"/>
      <c r="T1" s="1"/>
      <c r="U1" s="1"/>
    </row>
    <row r="2" spans="1:21" x14ac:dyDescent="0.25">
      <c r="A2" s="2" t="str">
        <f>IF(E2="","",MAX($A$1:$A1)+1)</f>
        <v/>
      </c>
      <c r="B2" s="79"/>
      <c r="C2" s="23"/>
      <c r="D2" s="23"/>
      <c r="E2" s="23"/>
      <c r="F2" s="23"/>
      <c r="G2" s="23"/>
      <c r="H2" s="23"/>
      <c r="I2" s="27"/>
      <c r="J2" s="56"/>
      <c r="K2" s="56"/>
      <c r="L2" s="57"/>
      <c r="M2" s="72"/>
    </row>
    <row r="3" spans="1:21" x14ac:dyDescent="0.25">
      <c r="A3" s="2" t="str">
        <f>IF(K3="","",MAX($A$1:$A2)+1)</f>
        <v/>
      </c>
      <c r="B3" s="79"/>
      <c r="D3" s="22"/>
      <c r="E3" s="23"/>
      <c r="F3" s="23"/>
      <c r="G3" s="23"/>
      <c r="H3" s="23"/>
      <c r="I3" s="27"/>
      <c r="J3" s="56"/>
      <c r="K3" s="56"/>
      <c r="L3" s="57"/>
      <c r="M3" s="72"/>
    </row>
    <row r="4" spans="1:21" x14ac:dyDescent="0.25">
      <c r="A4" s="2" t="str">
        <f>IF(K4="","",MAX($A$1:$A3)+1)</f>
        <v/>
      </c>
      <c r="B4" s="79"/>
      <c r="C4" s="43" t="s">
        <v>102</v>
      </c>
      <c r="D4" s="44"/>
      <c r="E4" s="41"/>
      <c r="F4" s="41"/>
      <c r="G4" s="41"/>
      <c r="H4" s="41"/>
      <c r="I4" s="43"/>
      <c r="J4" s="56"/>
      <c r="K4" s="56"/>
      <c r="L4" s="57"/>
      <c r="M4" s="72"/>
    </row>
    <row r="5" spans="1:21" x14ac:dyDescent="0.25">
      <c r="A5" s="2" t="str">
        <f>IF(K5="","",MAX($A$1:$A4)+1)</f>
        <v/>
      </c>
      <c r="B5" s="79"/>
      <c r="D5" s="22"/>
      <c r="E5" s="23"/>
      <c r="F5" s="23"/>
      <c r="G5" s="23"/>
      <c r="H5" s="23"/>
      <c r="I5" s="27"/>
      <c r="J5" s="56"/>
      <c r="K5" s="56"/>
      <c r="L5" s="57"/>
      <c r="M5" s="72"/>
    </row>
    <row r="6" spans="1:21" x14ac:dyDescent="0.25">
      <c r="A6" s="2" t="str">
        <f>IF(K6="","",MAX($A$1:$A5)+1)</f>
        <v/>
      </c>
      <c r="B6" s="79"/>
      <c r="C6" s="5" t="s">
        <v>13</v>
      </c>
      <c r="D6" s="39"/>
      <c r="E6" s="26"/>
      <c r="F6" s="26"/>
      <c r="G6" s="26"/>
      <c r="H6" s="26"/>
      <c r="I6" s="5"/>
      <c r="J6" s="56"/>
      <c r="K6" s="56"/>
      <c r="L6" s="57"/>
      <c r="M6" s="72"/>
    </row>
    <row r="7" spans="1:21" x14ac:dyDescent="0.25">
      <c r="A7" s="2" t="str">
        <f>IF(K7="","",MAX($A$1:$A6)+1)</f>
        <v/>
      </c>
      <c r="B7" s="79"/>
      <c r="D7" s="22"/>
      <c r="E7" s="23"/>
      <c r="F7" s="23"/>
      <c r="G7" s="23"/>
      <c r="H7" s="23"/>
      <c r="I7" s="27"/>
      <c r="J7" s="56"/>
      <c r="K7" s="56"/>
      <c r="L7" s="57"/>
      <c r="M7" s="73" t="str">
        <f t="shared" ref="M7:M117" si="0">IF(J7&lt;&gt;"",K7*L7,"")</f>
        <v/>
      </c>
    </row>
    <row r="8" spans="1:21" x14ac:dyDescent="0.25">
      <c r="A8" s="2" t="str">
        <f>IF(K8="","",MAX($A$1:$A7)+1)</f>
        <v/>
      </c>
      <c r="B8" s="79"/>
      <c r="C8" s="11"/>
      <c r="D8" s="22"/>
      <c r="E8" s="23"/>
      <c r="F8" s="23"/>
      <c r="G8" s="23"/>
      <c r="H8" s="23"/>
      <c r="I8" s="27"/>
      <c r="J8" s="56"/>
      <c r="K8" s="56"/>
      <c r="L8" s="57"/>
      <c r="M8" s="73" t="str">
        <f t="shared" si="0"/>
        <v/>
      </c>
    </row>
    <row r="9" spans="1:21" x14ac:dyDescent="0.25">
      <c r="A9" s="2" t="str">
        <f>IF(K9="","",MAX($A$1:$A8)+1)</f>
        <v/>
      </c>
      <c r="B9" s="79"/>
      <c r="C9" s="11"/>
      <c r="D9" s="22"/>
      <c r="E9" s="23"/>
      <c r="F9" s="23"/>
      <c r="G9" s="23"/>
      <c r="H9" s="23"/>
      <c r="I9" s="27"/>
      <c r="J9" s="56"/>
      <c r="K9" s="56"/>
      <c r="L9" s="57"/>
      <c r="M9" s="73" t="str">
        <f t="shared" si="0"/>
        <v/>
      </c>
    </row>
    <row r="10" spans="1:21" x14ac:dyDescent="0.25">
      <c r="A10" s="2" t="str">
        <f>IF(K10="","",MAX($A$1:$A9)+1)</f>
        <v/>
      </c>
      <c r="B10" s="79"/>
      <c r="C10" s="28" t="s">
        <v>27</v>
      </c>
      <c r="D10" s="22"/>
      <c r="E10" s="23"/>
      <c r="F10" s="23"/>
      <c r="G10" s="23"/>
      <c r="H10" s="23"/>
      <c r="I10" s="27"/>
      <c r="J10" s="56"/>
      <c r="K10" s="56"/>
      <c r="L10" s="57"/>
      <c r="M10" s="73" t="str">
        <f t="shared" si="0"/>
        <v/>
      </c>
    </row>
    <row r="11" spans="1:21" x14ac:dyDescent="0.25">
      <c r="A11" s="2" t="str">
        <f>IF(K11="","",MAX($A$1:$A10)+1)</f>
        <v/>
      </c>
      <c r="B11" s="79" t="s">
        <v>67</v>
      </c>
      <c r="C11" s="35" t="s">
        <v>71</v>
      </c>
      <c r="D11" s="22"/>
      <c r="E11" s="23"/>
      <c r="F11" s="23"/>
      <c r="G11" s="23"/>
      <c r="H11" s="23"/>
      <c r="I11" s="27"/>
      <c r="J11" s="56"/>
      <c r="K11" s="56"/>
      <c r="L11" s="57"/>
      <c r="M11" s="73" t="str">
        <f t="shared" si="0"/>
        <v/>
      </c>
    </row>
    <row r="12" spans="1:21" x14ac:dyDescent="0.25">
      <c r="A12" s="2"/>
      <c r="B12" s="79"/>
      <c r="C12" s="35"/>
      <c r="D12" s="22"/>
      <c r="E12" s="23"/>
      <c r="F12" s="23"/>
      <c r="G12" s="23"/>
      <c r="H12" s="23"/>
      <c r="I12" s="27"/>
      <c r="J12" s="56"/>
      <c r="K12" s="56"/>
      <c r="L12" s="57"/>
      <c r="M12" s="73"/>
    </row>
    <row r="13" spans="1:21" ht="22.5" x14ac:dyDescent="0.25">
      <c r="A13" s="2">
        <f>IF(K13="","",MAX($A$1:$A10)+1)</f>
        <v>1</v>
      </c>
      <c r="B13" s="79" t="s">
        <v>72</v>
      </c>
      <c r="C13" s="12" t="s">
        <v>28</v>
      </c>
      <c r="D13" s="22"/>
      <c r="E13" s="23"/>
      <c r="F13" s="23"/>
      <c r="G13" s="23"/>
      <c r="H13" s="23"/>
      <c r="I13" s="27"/>
      <c r="J13" s="56" t="s">
        <v>7</v>
      </c>
      <c r="K13" s="56">
        <v>1</v>
      </c>
      <c r="L13" s="57"/>
      <c r="M13" s="73">
        <f t="shared" ref="M13:M14" si="1">IF(J13&lt;&gt;"",K13*L13,"")</f>
        <v>0</v>
      </c>
    </row>
    <row r="14" spans="1:21" x14ac:dyDescent="0.25">
      <c r="A14" s="2" t="str">
        <f>IF(K14="","",MAX($A$1:$A11)+1)</f>
        <v/>
      </c>
      <c r="B14" s="79"/>
      <c r="C14" s="11"/>
      <c r="D14" s="22"/>
      <c r="E14" s="23"/>
      <c r="F14" s="23"/>
      <c r="G14" s="23"/>
      <c r="H14" s="23"/>
      <c r="I14" s="27"/>
      <c r="J14" s="56"/>
      <c r="K14" s="56"/>
      <c r="L14" s="57"/>
      <c r="M14" s="73" t="str">
        <f t="shared" si="1"/>
        <v/>
      </c>
    </row>
    <row r="15" spans="1:21" s="15" customFormat="1" ht="22.5" x14ac:dyDescent="0.25">
      <c r="A15" s="2">
        <f>IF(K15="","",MAX($A$1:$A14)+1)</f>
        <v>2</v>
      </c>
      <c r="B15" s="79" t="s">
        <v>73</v>
      </c>
      <c r="C15" s="12" t="s">
        <v>107</v>
      </c>
      <c r="D15" s="36"/>
      <c r="E15" s="37"/>
      <c r="F15" s="37"/>
      <c r="G15" s="37"/>
      <c r="H15" s="37"/>
      <c r="I15" s="46"/>
      <c r="J15" s="61" t="s">
        <v>1</v>
      </c>
      <c r="K15" s="61">
        <v>1</v>
      </c>
      <c r="L15" s="60"/>
      <c r="M15" s="73">
        <f>IF(J15&lt;&gt;"",K15*L15,"")</f>
        <v>0</v>
      </c>
      <c r="N15" s="76"/>
    </row>
    <row r="16" spans="1:21" x14ac:dyDescent="0.25">
      <c r="A16" s="2" t="str">
        <f>IF(K16="","",MAX($A$1:$A15)+1)</f>
        <v/>
      </c>
      <c r="B16" s="79"/>
      <c r="C16" s="11"/>
      <c r="D16" s="22"/>
      <c r="E16" s="23"/>
      <c r="F16" s="23"/>
      <c r="G16" s="23"/>
      <c r="H16" s="23"/>
      <c r="I16" s="27"/>
      <c r="J16" s="56"/>
      <c r="K16" s="56"/>
      <c r="L16" s="57"/>
      <c r="M16" s="73"/>
    </row>
    <row r="17" spans="1:14" s="15" customFormat="1" ht="22.5" x14ac:dyDescent="0.25">
      <c r="A17" s="2">
        <f>IF(K17="","",MAX($A$1:$A16)+1)</f>
        <v>3</v>
      </c>
      <c r="B17" s="79" t="s">
        <v>74</v>
      </c>
      <c r="C17" s="12" t="s">
        <v>66</v>
      </c>
      <c r="D17" s="36"/>
      <c r="E17" s="37"/>
      <c r="F17" s="37"/>
      <c r="G17" s="37"/>
      <c r="H17" s="37"/>
      <c r="I17" s="46"/>
      <c r="J17" s="61" t="s">
        <v>10</v>
      </c>
      <c r="K17" s="61">
        <v>4</v>
      </c>
      <c r="L17" s="60"/>
      <c r="M17" s="78">
        <f>IF(J17&lt;&gt;"",K17*L17,"")</f>
        <v>0</v>
      </c>
      <c r="N17" s="76"/>
    </row>
    <row r="18" spans="1:14" x14ac:dyDescent="0.25">
      <c r="A18" s="2" t="str">
        <f>IF(K18="","",MAX($A$1:$A17)+1)</f>
        <v/>
      </c>
      <c r="B18" s="79"/>
      <c r="C18" s="11"/>
      <c r="D18" s="22"/>
      <c r="E18" s="23"/>
      <c r="F18" s="23"/>
      <c r="G18" s="23"/>
      <c r="H18" s="23"/>
      <c r="I18" s="27"/>
      <c r="J18" s="56"/>
      <c r="K18" s="56"/>
      <c r="L18" s="57"/>
      <c r="M18" s="73"/>
    </row>
    <row r="19" spans="1:14" x14ac:dyDescent="0.25">
      <c r="A19" s="2" t="str">
        <f>IF(K19="","",MAX($A$1:$A18)+1)</f>
        <v/>
      </c>
      <c r="B19" s="79" t="s">
        <v>68</v>
      </c>
      <c r="C19" s="35" t="s">
        <v>75</v>
      </c>
      <c r="D19" s="22"/>
      <c r="E19" s="23"/>
      <c r="F19" s="23"/>
      <c r="G19" s="23"/>
      <c r="H19" s="23"/>
      <c r="I19" s="27"/>
      <c r="J19" s="56"/>
      <c r="K19" s="56"/>
      <c r="L19" s="57"/>
      <c r="M19" s="73" t="str">
        <f t="shared" ref="M19" si="2">IF(J19&lt;&gt;"",K19*L19,"")</f>
        <v/>
      </c>
    </row>
    <row r="20" spans="1:14" x14ac:dyDescent="0.25">
      <c r="A20" s="2" t="str">
        <f>IF(K20="","",MAX($A$1:$A19)+1)</f>
        <v/>
      </c>
      <c r="B20" s="79"/>
      <c r="C20" s="35"/>
      <c r="D20" s="22"/>
      <c r="E20" s="23"/>
      <c r="F20" s="23"/>
      <c r="G20" s="23"/>
      <c r="H20" s="23"/>
      <c r="I20" s="27"/>
      <c r="J20" s="56"/>
      <c r="K20" s="56"/>
      <c r="L20" s="57"/>
      <c r="M20" s="73"/>
    </row>
    <row r="21" spans="1:14" x14ac:dyDescent="0.25">
      <c r="A21" s="2">
        <f>IF(K21="","",MAX($A$1:$A20)+1)</f>
        <v>4</v>
      </c>
      <c r="B21" s="79" t="s">
        <v>123</v>
      </c>
      <c r="C21" s="12" t="s">
        <v>77</v>
      </c>
      <c r="D21" s="22"/>
      <c r="E21" s="23"/>
      <c r="F21" s="23"/>
      <c r="G21" s="23"/>
      <c r="H21" s="23"/>
      <c r="I21" s="27"/>
      <c r="J21" s="56" t="s">
        <v>7</v>
      </c>
      <c r="K21" s="56">
        <v>1</v>
      </c>
      <c r="L21" s="57"/>
      <c r="M21" s="73">
        <f t="shared" si="0"/>
        <v>0</v>
      </c>
    </row>
    <row r="22" spans="1:14" x14ac:dyDescent="0.25">
      <c r="A22" s="2" t="str">
        <f>IF(K22="","",MAX($A$1:$A21)+1)</f>
        <v/>
      </c>
      <c r="B22" s="79"/>
      <c r="C22" s="12" t="s">
        <v>29</v>
      </c>
      <c r="D22" s="22"/>
      <c r="E22" s="23"/>
      <c r="F22" s="23"/>
      <c r="G22" s="23"/>
      <c r="H22" s="23"/>
      <c r="I22" s="27"/>
      <c r="J22" s="56"/>
      <c r="K22" s="56"/>
      <c r="L22" s="57"/>
      <c r="M22" s="73" t="str">
        <f t="shared" si="0"/>
        <v/>
      </c>
    </row>
    <row r="23" spans="1:14" x14ac:dyDescent="0.25">
      <c r="A23" s="2" t="str">
        <f>IF(K23="","",MAX($A$1:$A22)+1)</f>
        <v/>
      </c>
      <c r="B23" s="79"/>
      <c r="C23" s="12" t="s">
        <v>62</v>
      </c>
      <c r="D23" s="22"/>
      <c r="E23" s="23"/>
      <c r="F23" s="23"/>
      <c r="G23" s="23"/>
      <c r="H23" s="23"/>
      <c r="I23" s="27"/>
      <c r="J23" s="56"/>
      <c r="K23" s="56"/>
      <c r="L23" s="57"/>
      <c r="M23" s="73" t="str">
        <f t="shared" si="0"/>
        <v/>
      </c>
    </row>
    <row r="24" spans="1:14" x14ac:dyDescent="0.25">
      <c r="A24" s="2" t="str">
        <f>IF(K24="","",MAX($A$1:$A23)+1)</f>
        <v/>
      </c>
      <c r="B24" s="79"/>
      <c r="C24" s="12" t="s">
        <v>30</v>
      </c>
      <c r="D24" s="22"/>
      <c r="E24" s="23"/>
      <c r="F24" s="23"/>
      <c r="G24" s="23"/>
      <c r="H24" s="23"/>
      <c r="I24" s="27"/>
      <c r="J24" s="56"/>
      <c r="K24" s="56"/>
      <c r="L24" s="57"/>
      <c r="M24" s="73" t="str">
        <f t="shared" si="0"/>
        <v/>
      </c>
    </row>
    <row r="25" spans="1:14" x14ac:dyDescent="0.25">
      <c r="A25" s="2" t="str">
        <f>IF(K25="","",MAX($A$1:$A24)+1)</f>
        <v/>
      </c>
      <c r="B25" s="79"/>
      <c r="C25" s="11"/>
      <c r="D25" s="22"/>
      <c r="E25" s="23"/>
      <c r="F25" s="23"/>
      <c r="G25" s="23"/>
      <c r="H25" s="23"/>
      <c r="I25" s="27"/>
      <c r="J25" s="56"/>
      <c r="K25" s="56"/>
      <c r="L25" s="57"/>
      <c r="M25" s="73" t="str">
        <f t="shared" si="0"/>
        <v/>
      </c>
    </row>
    <row r="26" spans="1:14" ht="22.5" x14ac:dyDescent="0.25">
      <c r="A26" s="2" t="str">
        <f>IF(L30="","",MAX($A$1:$A25)+1)</f>
        <v/>
      </c>
      <c r="B26" s="79" t="s">
        <v>99</v>
      </c>
      <c r="C26" s="59" t="s">
        <v>79</v>
      </c>
      <c r="D26" s="53"/>
      <c r="E26" s="54"/>
      <c r="F26" s="54"/>
      <c r="G26" s="54"/>
      <c r="H26" s="54"/>
      <c r="I26" s="54"/>
      <c r="J26" s="56" t="s">
        <v>4</v>
      </c>
      <c r="K26" s="56">
        <v>1</v>
      </c>
      <c r="L26" s="80"/>
      <c r="M26" s="47">
        <f t="shared" ref="M26" si="3">L26*K26</f>
        <v>0</v>
      </c>
      <c r="N26" s="47"/>
    </row>
    <row r="27" spans="1:14" x14ac:dyDescent="0.25">
      <c r="A27" s="2"/>
      <c r="B27" s="81"/>
      <c r="C27" s="19"/>
      <c r="D27" s="53"/>
      <c r="E27" s="38"/>
      <c r="F27" s="38"/>
      <c r="G27" s="38"/>
      <c r="H27" s="38"/>
      <c r="I27" s="40"/>
      <c r="J27" s="55"/>
      <c r="K27" s="56"/>
      <c r="L27" s="56"/>
      <c r="M27" s="80"/>
      <c r="N27" s="80"/>
    </row>
    <row r="28" spans="1:14" ht="22.5" x14ac:dyDescent="0.25">
      <c r="A28" s="2" t="str">
        <f>IF(L32="","",MAX($A$1:$A27)+1)</f>
        <v/>
      </c>
      <c r="B28" s="79" t="s">
        <v>78</v>
      </c>
      <c r="C28" s="59" t="s">
        <v>80</v>
      </c>
      <c r="D28" s="53"/>
      <c r="E28" s="54"/>
      <c r="F28" s="54"/>
      <c r="G28" s="54"/>
      <c r="H28" s="54"/>
      <c r="I28" s="54"/>
      <c r="J28" s="56" t="s">
        <v>4</v>
      </c>
      <c r="K28" s="56">
        <v>1</v>
      </c>
      <c r="L28" s="57"/>
      <c r="M28" s="47">
        <f t="shared" ref="M28" si="4">L28*K28</f>
        <v>0</v>
      </c>
      <c r="N28" s="47"/>
    </row>
    <row r="29" spans="1:14" x14ac:dyDescent="0.25">
      <c r="A29" s="2"/>
      <c r="B29" s="81"/>
      <c r="C29" s="19"/>
      <c r="D29" s="53"/>
      <c r="E29" s="38"/>
      <c r="F29" s="38"/>
      <c r="G29" s="38"/>
      <c r="H29" s="38"/>
      <c r="I29" s="40"/>
      <c r="J29" s="55"/>
      <c r="K29" s="56"/>
      <c r="L29" s="56"/>
      <c r="M29" s="80"/>
      <c r="N29" s="80"/>
    </row>
    <row r="30" spans="1:14" s="15" customFormat="1" ht="22.5" x14ac:dyDescent="0.25">
      <c r="A30" s="2">
        <f>IF(K30="","",MAX($A$1:$A25)+1)</f>
        <v>5</v>
      </c>
      <c r="B30" s="79" t="s">
        <v>108</v>
      </c>
      <c r="C30" s="12" t="s">
        <v>81</v>
      </c>
      <c r="D30" s="36"/>
      <c r="E30" s="37"/>
      <c r="F30" s="37"/>
      <c r="G30" s="37"/>
      <c r="H30" s="37"/>
      <c r="I30" s="46"/>
      <c r="J30" s="61" t="s">
        <v>10</v>
      </c>
      <c r="K30" s="61">
        <v>4</v>
      </c>
      <c r="L30" s="60"/>
      <c r="M30" s="78">
        <f>IF(J30&lt;&gt;"",K30*L30,"")</f>
        <v>0</v>
      </c>
      <c r="N30" s="76"/>
    </row>
    <row r="31" spans="1:14" s="15" customFormat="1" x14ac:dyDescent="0.25">
      <c r="A31" s="2" t="str">
        <f>IF(K31="","",MAX($A$1:$A30)+1)</f>
        <v/>
      </c>
      <c r="B31" s="82"/>
      <c r="C31" s="11"/>
      <c r="D31" s="36"/>
      <c r="E31" s="37"/>
      <c r="F31" s="37"/>
      <c r="G31" s="37"/>
      <c r="H31" s="37"/>
      <c r="I31" s="46"/>
      <c r="J31" s="61"/>
      <c r="K31" s="61"/>
      <c r="L31" s="60"/>
      <c r="M31" s="78"/>
      <c r="N31" s="76"/>
    </row>
    <row r="32" spans="1:14" x14ac:dyDescent="0.25">
      <c r="A32" s="2" t="str">
        <f>IF(K32="","",MAX($A$1:$A31)+1)</f>
        <v/>
      </c>
      <c r="B32" s="79"/>
      <c r="C32" s="12" t="s">
        <v>14</v>
      </c>
      <c r="D32" s="24"/>
      <c r="E32" s="24"/>
      <c r="F32" s="25"/>
      <c r="G32" s="63" t="str">
        <f t="shared" ref="G32:G35" si="5">IF(D32&lt;&gt;"",E32*F32,"")</f>
        <v/>
      </c>
    </row>
    <row r="33" spans="1:17" x14ac:dyDescent="0.25">
      <c r="A33" s="2">
        <f>IF(K33="","",MAX($A$1:$A32)+1)</f>
        <v>6</v>
      </c>
      <c r="B33" s="79" t="s">
        <v>69</v>
      </c>
      <c r="C33" s="12" t="s">
        <v>15</v>
      </c>
      <c r="D33" s="24" t="s">
        <v>1</v>
      </c>
      <c r="E33" s="24">
        <v>19</v>
      </c>
      <c r="F33" s="50">
        <v>350</v>
      </c>
      <c r="G33" s="63">
        <f t="shared" si="5"/>
        <v>6650</v>
      </c>
      <c r="J33" s="56" t="s">
        <v>1</v>
      </c>
      <c r="K33" s="56">
        <v>19</v>
      </c>
      <c r="L33" s="60"/>
      <c r="M33" s="73">
        <f>IF(J33&lt;&gt;"",K33*L33,"")</f>
        <v>0</v>
      </c>
    </row>
    <row r="34" spans="1:17" x14ac:dyDescent="0.25">
      <c r="A34" s="2">
        <f>IF(K34="","",MAX($A$1:$A33)+1)</f>
        <v>7</v>
      </c>
      <c r="B34" s="79" t="s">
        <v>69</v>
      </c>
      <c r="C34" s="12" t="s">
        <v>64</v>
      </c>
      <c r="D34" s="24" t="s">
        <v>1</v>
      </c>
      <c r="E34" s="24">
        <v>20</v>
      </c>
      <c r="F34" s="50">
        <v>350</v>
      </c>
      <c r="G34" s="63">
        <f t="shared" si="5"/>
        <v>7000</v>
      </c>
      <c r="J34" s="56" t="s">
        <v>1</v>
      </c>
      <c r="K34" s="56">
        <v>20</v>
      </c>
      <c r="L34" s="60"/>
      <c r="M34" s="73">
        <f>IF(J34&lt;&gt;"",K34*L34,"")</f>
        <v>0</v>
      </c>
    </row>
    <row r="35" spans="1:17" x14ac:dyDescent="0.25">
      <c r="A35" s="2">
        <f>IF(K35="","",MAX($A$1:$A34)+1)</f>
        <v>8</v>
      </c>
      <c r="B35" s="79" t="s">
        <v>69</v>
      </c>
      <c r="C35" s="12" t="s">
        <v>63</v>
      </c>
      <c r="D35" s="24" t="s">
        <v>1</v>
      </c>
      <c r="E35" s="24">
        <v>20</v>
      </c>
      <c r="F35" s="50">
        <v>350</v>
      </c>
      <c r="G35" s="63">
        <f t="shared" si="5"/>
        <v>7000</v>
      </c>
      <c r="J35" s="56" t="s">
        <v>1</v>
      </c>
      <c r="K35" s="56">
        <v>20</v>
      </c>
      <c r="L35" s="60"/>
      <c r="M35" s="73">
        <f>IF(J35&lt;&gt;"",K35*L35,"")</f>
        <v>0</v>
      </c>
    </row>
    <row r="36" spans="1:17" x14ac:dyDescent="0.25">
      <c r="A36" s="2" t="str">
        <f>IF(K36="","",MAX($A$1:$A35)+1)</f>
        <v/>
      </c>
      <c r="B36" s="79"/>
      <c r="C36" s="12"/>
      <c r="D36" s="24"/>
      <c r="E36" s="51"/>
      <c r="F36" s="66"/>
      <c r="G36" s="67"/>
      <c r="J36" s="56"/>
      <c r="K36" s="56"/>
      <c r="L36" s="60"/>
      <c r="M36" s="73"/>
    </row>
    <row r="37" spans="1:17" x14ac:dyDescent="0.25">
      <c r="A37" s="2" t="str">
        <f>IF(K37="","",MAX($A$1:$A36)+1)</f>
        <v/>
      </c>
      <c r="B37" s="79" t="s">
        <v>70</v>
      </c>
      <c r="C37" s="35" t="s">
        <v>31</v>
      </c>
      <c r="D37" s="22"/>
      <c r="E37" s="23"/>
      <c r="F37" s="23"/>
      <c r="G37" s="23"/>
      <c r="H37" s="23"/>
      <c r="I37" s="27"/>
      <c r="J37" s="56"/>
      <c r="K37" s="56"/>
      <c r="L37" s="57"/>
      <c r="M37" s="73" t="str">
        <f t="shared" si="0"/>
        <v/>
      </c>
    </row>
    <row r="38" spans="1:17" x14ac:dyDescent="0.25">
      <c r="A38" s="2" t="str">
        <f>IF(K38="","",MAX($A$1:$A37)+1)</f>
        <v/>
      </c>
      <c r="B38" s="79"/>
      <c r="C38" s="35"/>
      <c r="D38" s="22"/>
      <c r="E38" s="23"/>
      <c r="F38" s="23"/>
      <c r="G38" s="23"/>
      <c r="H38" s="23"/>
      <c r="I38" s="27"/>
      <c r="J38" s="56"/>
      <c r="K38" s="56"/>
      <c r="L38" s="57"/>
      <c r="M38" s="73" t="str">
        <f t="shared" si="0"/>
        <v/>
      </c>
    </row>
    <row r="39" spans="1:17" x14ac:dyDescent="0.25">
      <c r="A39" s="2">
        <f>IF(K39="","",MAX($A$1:$A38)+1)</f>
        <v>9</v>
      </c>
      <c r="B39" s="79" t="s">
        <v>82</v>
      </c>
      <c r="C39" s="12" t="s">
        <v>32</v>
      </c>
      <c r="D39" s="22"/>
      <c r="E39" s="23"/>
      <c r="F39" s="23"/>
      <c r="G39" s="23"/>
      <c r="H39" s="23"/>
      <c r="I39" s="27"/>
      <c r="J39" s="56" t="s">
        <v>7</v>
      </c>
      <c r="K39" s="56">
        <v>1</v>
      </c>
      <c r="L39" s="57"/>
      <c r="M39" s="73">
        <f t="shared" si="0"/>
        <v>0</v>
      </c>
    </row>
    <row r="40" spans="1:17" x14ac:dyDescent="0.25">
      <c r="A40" s="2" t="str">
        <f>IF(K40="","",MAX($A$1:$A39)+1)</f>
        <v/>
      </c>
      <c r="B40" s="79"/>
      <c r="C40" s="11"/>
      <c r="D40" s="22"/>
      <c r="E40" s="23"/>
      <c r="F40" s="23"/>
      <c r="G40" s="23"/>
      <c r="H40" s="23"/>
      <c r="I40" s="27"/>
      <c r="J40" s="56"/>
      <c r="K40" s="56"/>
      <c r="L40" s="57"/>
      <c r="M40" s="73" t="str">
        <f t="shared" si="0"/>
        <v/>
      </c>
    </row>
    <row r="41" spans="1:17" x14ac:dyDescent="0.25">
      <c r="A41" s="2" t="str">
        <f>IF(K41="","",MAX($A$1:$A40)+1)</f>
        <v/>
      </c>
      <c r="B41" s="79"/>
      <c r="C41" s="28" t="s">
        <v>33</v>
      </c>
      <c r="D41" s="22"/>
      <c r="E41" s="23"/>
      <c r="F41" s="23"/>
      <c r="G41" s="23"/>
      <c r="H41" s="23"/>
      <c r="I41" s="27"/>
      <c r="J41" s="56"/>
      <c r="K41" s="56"/>
      <c r="L41" s="57"/>
      <c r="M41" s="73" t="str">
        <f t="shared" si="0"/>
        <v/>
      </c>
    </row>
    <row r="42" spans="1:17" x14ac:dyDescent="0.25">
      <c r="A42" s="2" t="str">
        <f>IF(K42="","",MAX($A$1:$A41)+1)</f>
        <v/>
      </c>
      <c r="B42" s="79"/>
      <c r="C42" s="11"/>
      <c r="D42" s="22"/>
      <c r="E42" s="23"/>
      <c r="F42" s="23"/>
      <c r="G42" s="23"/>
      <c r="H42" s="23"/>
      <c r="I42" s="27"/>
      <c r="J42" s="56"/>
      <c r="K42" s="56"/>
      <c r="L42" s="57"/>
      <c r="M42" s="73" t="str">
        <f t="shared" si="0"/>
        <v/>
      </c>
    </row>
    <row r="43" spans="1:17" x14ac:dyDescent="0.25">
      <c r="A43" s="2" t="str">
        <f>IF(K43="","",MAX($A$1:$A42)+1)</f>
        <v/>
      </c>
      <c r="B43" s="79" t="s">
        <v>67</v>
      </c>
      <c r="C43" s="35" t="s">
        <v>83</v>
      </c>
      <c r="D43" s="22"/>
      <c r="E43" s="23"/>
      <c r="F43" s="23"/>
      <c r="G43" s="23"/>
      <c r="H43" s="23"/>
      <c r="I43" s="27"/>
      <c r="J43" s="56"/>
      <c r="K43" s="56"/>
      <c r="L43" s="57"/>
      <c r="M43" s="73" t="str">
        <f t="shared" si="0"/>
        <v/>
      </c>
    </row>
    <row r="44" spans="1:17" x14ac:dyDescent="0.25">
      <c r="A44" s="2" t="str">
        <f>IF(K44="","",MAX($A$1:$A43)+1)</f>
        <v/>
      </c>
      <c r="B44" s="79"/>
      <c r="C44" s="35"/>
      <c r="D44" s="22"/>
      <c r="E44" s="23"/>
      <c r="F44" s="23"/>
      <c r="G44" s="23"/>
      <c r="H44" s="23"/>
      <c r="I44" s="27"/>
      <c r="J44" s="56"/>
      <c r="K44" s="56"/>
      <c r="L44" s="57"/>
      <c r="M44" s="73" t="str">
        <f t="shared" si="0"/>
        <v/>
      </c>
    </row>
    <row r="45" spans="1:17" ht="22.5" x14ac:dyDescent="0.25">
      <c r="A45" s="2">
        <f>IF(K45="","",MAX($A$1:$A44)+1)</f>
        <v>10</v>
      </c>
      <c r="B45" s="79" t="s">
        <v>84</v>
      </c>
      <c r="C45" s="12" t="s">
        <v>38</v>
      </c>
      <c r="D45" s="22"/>
      <c r="E45" s="23"/>
      <c r="F45" s="23"/>
      <c r="G45" s="23"/>
      <c r="H45" s="23"/>
      <c r="I45" s="27"/>
      <c r="J45" s="56" t="s">
        <v>7</v>
      </c>
      <c r="K45" s="56">
        <v>4</v>
      </c>
      <c r="L45" s="57"/>
      <c r="M45" s="73">
        <f t="shared" si="0"/>
        <v>0</v>
      </c>
    </row>
    <row r="46" spans="1:17" s="4" customFormat="1" ht="11.25" hidden="1" outlineLevel="1" x14ac:dyDescent="0.2">
      <c r="A46" s="2" t="str">
        <f>IF(K46="","",MAX($A$1:$A45)+1)</f>
        <v/>
      </c>
      <c r="B46" s="2"/>
      <c r="C46" s="83"/>
      <c r="D46" s="84"/>
      <c r="E46" s="85"/>
      <c r="F46" s="86"/>
      <c r="G46" s="86"/>
      <c r="H46" s="86"/>
      <c r="I46" s="87"/>
      <c r="J46" s="88"/>
      <c r="K46" s="88"/>
      <c r="L46" s="88"/>
      <c r="M46" s="73" t="str">
        <f t="shared" si="0"/>
        <v/>
      </c>
      <c r="N46" s="77"/>
      <c r="O46" s="89"/>
      <c r="P46" s="64"/>
      <c r="Q46" s="3"/>
    </row>
    <row r="47" spans="1:17" s="4" customFormat="1" ht="11.25" hidden="1" outlineLevel="1" x14ac:dyDescent="0.2">
      <c r="A47" s="2" t="str">
        <f>IF(K47="","",MAX($A$1:$A46)+1)</f>
        <v/>
      </c>
      <c r="B47" s="2"/>
      <c r="C47" s="83"/>
      <c r="D47" s="84" t="e">
        <f ca="1">'[Module1].AfficherFormule'(E47)</f>
        <v>#NAME?</v>
      </c>
      <c r="E47" s="85">
        <f>4*3*3.3</f>
        <v>39.6</v>
      </c>
      <c r="F47" s="86"/>
      <c r="G47" s="86"/>
      <c r="H47" s="86"/>
      <c r="I47" s="87"/>
      <c r="J47" s="88"/>
      <c r="K47" s="88"/>
      <c r="L47" s="88"/>
      <c r="M47" s="73" t="str">
        <f t="shared" si="0"/>
        <v/>
      </c>
      <c r="N47" s="77"/>
      <c r="O47" s="89"/>
      <c r="P47" s="64"/>
      <c r="Q47" s="3"/>
    </row>
    <row r="48" spans="1:17" s="4" customFormat="1" ht="11.25" hidden="1" outlineLevel="1" x14ac:dyDescent="0.2">
      <c r="A48" s="2" t="str">
        <f>IF(K48="","",MAX($A$1:$A47)+1)</f>
        <v/>
      </c>
      <c r="B48" s="2"/>
      <c r="C48" s="83"/>
      <c r="D48" s="84" t="e">
        <f ca="1">'[Module1].AfficherFormule'(E48)</f>
        <v>#NAME?</v>
      </c>
      <c r="E48" s="85"/>
      <c r="F48" s="86"/>
      <c r="G48" s="86"/>
      <c r="H48" s="86"/>
      <c r="I48" s="87"/>
      <c r="J48" s="88"/>
      <c r="K48" s="88"/>
      <c r="L48" s="88"/>
      <c r="M48" s="73" t="str">
        <f t="shared" si="0"/>
        <v/>
      </c>
      <c r="N48" s="77"/>
      <c r="O48" s="89"/>
      <c r="P48" s="64"/>
      <c r="Q48" s="3"/>
    </row>
    <row r="49" spans="1:17" s="4" customFormat="1" ht="11.25" hidden="1" outlineLevel="1" x14ac:dyDescent="0.2">
      <c r="A49" s="2" t="str">
        <f>IF(K49="","",MAX($A$1:$A48)+1)</f>
        <v/>
      </c>
      <c r="B49" s="2"/>
      <c r="C49" s="83"/>
      <c r="D49" s="84"/>
      <c r="E49" s="85" t="s">
        <v>8</v>
      </c>
      <c r="F49" s="86">
        <f>SUM(E46:E48)</f>
        <v>39.6</v>
      </c>
      <c r="G49" s="86"/>
      <c r="H49" s="86"/>
      <c r="I49" s="87"/>
      <c r="J49" s="88"/>
      <c r="K49" s="88"/>
      <c r="L49" s="88"/>
      <c r="M49" s="73" t="str">
        <f t="shared" si="0"/>
        <v/>
      </c>
      <c r="N49" s="77"/>
      <c r="O49" s="89"/>
      <c r="P49" s="64"/>
      <c r="Q49" s="3"/>
    </row>
    <row r="50" spans="1:17" s="4" customFormat="1" ht="11.25" hidden="1" outlineLevel="1" x14ac:dyDescent="0.2">
      <c r="A50" s="2" t="str">
        <f>IF(K50="","",MAX($A$1:$A49)+1)</f>
        <v/>
      </c>
      <c r="B50" s="2"/>
      <c r="C50" s="83"/>
      <c r="D50" s="84"/>
      <c r="E50" s="85"/>
      <c r="F50" s="86"/>
      <c r="G50" s="86"/>
      <c r="H50" s="86"/>
      <c r="I50" s="87"/>
      <c r="J50" s="88"/>
      <c r="K50" s="88"/>
      <c r="L50" s="88"/>
      <c r="M50" s="73" t="str">
        <f t="shared" si="0"/>
        <v/>
      </c>
      <c r="N50" s="77"/>
      <c r="O50" s="89"/>
      <c r="P50" s="64"/>
      <c r="Q50" s="3"/>
    </row>
    <row r="51" spans="1:17" s="4" customFormat="1" ht="11.25" hidden="1" outlineLevel="1" x14ac:dyDescent="0.2">
      <c r="A51" s="2" t="str">
        <f>IF(K51="","",MAX($A$1:$A50)+1)</f>
        <v/>
      </c>
      <c r="B51" s="2"/>
      <c r="C51" s="83"/>
      <c r="D51" s="84"/>
      <c r="E51" s="85" t="s">
        <v>9</v>
      </c>
      <c r="F51" s="86">
        <f>SUM(F46:F50)</f>
        <v>39.6</v>
      </c>
      <c r="G51" s="86"/>
      <c r="H51" s="86"/>
      <c r="I51" s="87"/>
      <c r="J51" s="88"/>
      <c r="K51" s="88"/>
      <c r="L51" s="88"/>
      <c r="M51" s="73" t="str">
        <f t="shared" si="0"/>
        <v/>
      </c>
      <c r="N51" s="77"/>
      <c r="O51" s="89"/>
      <c r="P51" s="64"/>
      <c r="Q51" s="3"/>
    </row>
    <row r="52" spans="1:17" s="4" customFormat="1" ht="11.25" hidden="1" outlineLevel="1" x14ac:dyDescent="0.2">
      <c r="A52" s="2" t="str">
        <f>IF(K52="","",MAX($A$1:$A51)+1)</f>
        <v/>
      </c>
      <c r="B52" s="2"/>
      <c r="C52" s="83"/>
      <c r="D52" s="84"/>
      <c r="E52" s="85"/>
      <c r="F52" s="86"/>
      <c r="G52" s="86"/>
      <c r="H52" s="86"/>
      <c r="I52" s="87"/>
      <c r="J52" s="88"/>
      <c r="K52" s="88"/>
      <c r="L52" s="88"/>
      <c r="M52" s="73" t="str">
        <f t="shared" si="0"/>
        <v/>
      </c>
      <c r="N52" s="77"/>
      <c r="O52" s="89"/>
      <c r="P52" s="64"/>
      <c r="Q52" s="3"/>
    </row>
    <row r="53" spans="1:17" collapsed="1" x14ac:dyDescent="0.25">
      <c r="A53" s="2" t="str">
        <f>IF(K53="","",MAX($A$1:$A52)+1)</f>
        <v/>
      </c>
      <c r="B53" s="79"/>
      <c r="C53" s="12" t="s">
        <v>29</v>
      </c>
      <c r="D53" s="22"/>
      <c r="E53" s="23"/>
      <c r="F53" s="23"/>
      <c r="G53" s="23"/>
      <c r="H53" s="23"/>
      <c r="I53" s="27"/>
      <c r="J53" s="56"/>
      <c r="K53" s="56"/>
      <c r="L53" s="57"/>
      <c r="M53" s="73" t="str">
        <f t="shared" si="0"/>
        <v/>
      </c>
    </row>
    <row r="54" spans="1:17" x14ac:dyDescent="0.25">
      <c r="A54" s="2" t="str">
        <f>IF(K54="","",MAX($A$1:$A53)+1)</f>
        <v/>
      </c>
      <c r="B54" s="79"/>
      <c r="C54" s="12" t="s">
        <v>62</v>
      </c>
      <c r="D54" s="22"/>
      <c r="E54" s="23"/>
      <c r="F54" s="23"/>
      <c r="G54" s="23"/>
      <c r="H54" s="23"/>
      <c r="I54" s="27"/>
      <c r="J54" s="56"/>
      <c r="K54" s="56"/>
      <c r="L54" s="57"/>
      <c r="M54" s="73" t="str">
        <f t="shared" si="0"/>
        <v/>
      </c>
    </row>
    <row r="55" spans="1:17" x14ac:dyDescent="0.25">
      <c r="A55" s="2" t="str">
        <f>IF(K55="","",MAX($A$1:$A54)+1)</f>
        <v/>
      </c>
      <c r="B55" s="79"/>
      <c r="C55" s="12" t="s">
        <v>30</v>
      </c>
      <c r="D55" s="22"/>
      <c r="E55" s="23"/>
      <c r="F55" s="23"/>
      <c r="G55" s="23"/>
      <c r="H55" s="23"/>
      <c r="I55" s="27"/>
      <c r="J55" s="56"/>
      <c r="K55" s="56"/>
      <c r="L55" s="57"/>
      <c r="M55" s="73" t="str">
        <f t="shared" si="0"/>
        <v/>
      </c>
    </row>
    <row r="56" spans="1:17" x14ac:dyDescent="0.25">
      <c r="A56" s="2" t="str">
        <f>IF(K56="","",MAX($A$1:$A55)+1)</f>
        <v/>
      </c>
      <c r="B56" s="79"/>
      <c r="C56" s="35"/>
      <c r="D56" s="22"/>
      <c r="E56" s="23"/>
      <c r="F56" s="23"/>
      <c r="G56" s="23"/>
      <c r="H56" s="23"/>
      <c r="I56" s="27"/>
      <c r="J56" s="56"/>
      <c r="K56" s="56"/>
      <c r="L56" s="57"/>
      <c r="M56" s="73" t="str">
        <f t="shared" si="0"/>
        <v/>
      </c>
    </row>
    <row r="57" spans="1:17" x14ac:dyDescent="0.25">
      <c r="A57" s="2" t="str">
        <f>IF(K57="","",MAX($A$1:$A56)+1)</f>
        <v/>
      </c>
      <c r="B57" s="79" t="s">
        <v>68</v>
      </c>
      <c r="C57" s="35" t="s">
        <v>34</v>
      </c>
      <c r="D57" s="22"/>
      <c r="E57" s="23"/>
      <c r="F57" s="23"/>
      <c r="G57" s="23"/>
      <c r="H57" s="23"/>
      <c r="I57" s="27"/>
      <c r="J57" s="56"/>
      <c r="K57" s="56"/>
      <c r="L57" s="57"/>
      <c r="M57" s="73" t="str">
        <f t="shared" si="0"/>
        <v/>
      </c>
    </row>
    <row r="58" spans="1:17" x14ac:dyDescent="0.25">
      <c r="A58" s="2" t="str">
        <f>IF(K58="","",MAX($A$1:$A57)+1)</f>
        <v/>
      </c>
      <c r="B58" s="79"/>
      <c r="C58" s="35"/>
      <c r="D58" s="22"/>
      <c r="E58" s="23"/>
      <c r="F58" s="23"/>
      <c r="G58" s="23"/>
      <c r="H58" s="23"/>
      <c r="I58" s="27"/>
      <c r="J58" s="56"/>
      <c r="K58" s="56"/>
      <c r="L58" s="57"/>
      <c r="M58" s="73" t="str">
        <f t="shared" si="0"/>
        <v/>
      </c>
    </row>
    <row r="59" spans="1:17" x14ac:dyDescent="0.25">
      <c r="A59" s="2">
        <f>IF(K59="","",MAX($A$1:$A58)+1)</f>
        <v>11</v>
      </c>
      <c r="B59" s="79" t="s">
        <v>85</v>
      </c>
      <c r="C59" s="12" t="s">
        <v>88</v>
      </c>
      <c r="D59" s="22"/>
      <c r="E59" s="23"/>
      <c r="F59" s="23"/>
      <c r="G59" s="23"/>
      <c r="H59" s="23"/>
      <c r="I59" s="27"/>
      <c r="J59" s="56" t="s">
        <v>7</v>
      </c>
      <c r="K59" s="56">
        <v>4</v>
      </c>
      <c r="L59" s="57"/>
      <c r="M59" s="73">
        <f t="shared" si="0"/>
        <v>0</v>
      </c>
    </row>
    <row r="60" spans="1:17" s="4" customFormat="1" ht="11.25" hidden="1" outlineLevel="1" x14ac:dyDescent="0.2">
      <c r="A60" s="2" t="str">
        <f>IF(K60="","",MAX($A$1:$A59)+1)</f>
        <v/>
      </c>
      <c r="B60" s="2"/>
      <c r="C60" s="83"/>
      <c r="D60" s="84"/>
      <c r="E60" s="85"/>
      <c r="F60" s="86"/>
      <c r="G60" s="86"/>
      <c r="H60" s="86"/>
      <c r="I60" s="87"/>
      <c r="J60" s="88"/>
      <c r="K60" s="88"/>
      <c r="L60" s="88"/>
      <c r="M60" s="73" t="str">
        <f t="shared" si="0"/>
        <v/>
      </c>
      <c r="N60" s="77"/>
      <c r="O60" s="89"/>
      <c r="P60" s="64"/>
      <c r="Q60" s="3"/>
    </row>
    <row r="61" spans="1:17" s="4" customFormat="1" ht="11.25" hidden="1" outlineLevel="1" x14ac:dyDescent="0.2">
      <c r="A61" s="2" t="str">
        <f>IF(K61="","",MAX($A$1:$A60)+1)</f>
        <v/>
      </c>
      <c r="B61" s="2"/>
      <c r="C61" s="83"/>
      <c r="D61" s="84" t="e">
        <f ca="1">'[Module1].AfficherFormule'(E61)</f>
        <v>#NAME?</v>
      </c>
      <c r="E61" s="85">
        <f>4*3*3.3</f>
        <v>39.6</v>
      </c>
      <c r="F61" s="86"/>
      <c r="G61" s="86"/>
      <c r="H61" s="86"/>
      <c r="I61" s="87"/>
      <c r="J61" s="88"/>
      <c r="K61" s="88"/>
      <c r="L61" s="88"/>
      <c r="M61" s="73" t="str">
        <f t="shared" si="0"/>
        <v/>
      </c>
      <c r="N61" s="77"/>
      <c r="O61" s="89"/>
      <c r="P61" s="64"/>
      <c r="Q61" s="3"/>
    </row>
    <row r="62" spans="1:17" s="4" customFormat="1" ht="11.25" hidden="1" outlineLevel="1" x14ac:dyDescent="0.2">
      <c r="A62" s="2" t="str">
        <f>IF(K62="","",MAX($A$1:$A61)+1)</f>
        <v/>
      </c>
      <c r="B62" s="2"/>
      <c r="C62" s="83"/>
      <c r="D62" s="84" t="e">
        <f ca="1">'[Module1].AfficherFormule'(E62)</f>
        <v>#NAME?</v>
      </c>
      <c r="E62" s="85"/>
      <c r="F62" s="86"/>
      <c r="G62" s="86"/>
      <c r="H62" s="86"/>
      <c r="I62" s="87"/>
      <c r="J62" s="88"/>
      <c r="K62" s="88"/>
      <c r="L62" s="88"/>
      <c r="M62" s="73" t="str">
        <f t="shared" si="0"/>
        <v/>
      </c>
      <c r="N62" s="77"/>
      <c r="O62" s="89"/>
      <c r="P62" s="64"/>
      <c r="Q62" s="3"/>
    </row>
    <row r="63" spans="1:17" s="4" customFormat="1" ht="11.25" hidden="1" outlineLevel="1" x14ac:dyDescent="0.2">
      <c r="A63" s="2" t="str">
        <f>IF(K63="","",MAX($A$1:$A62)+1)</f>
        <v/>
      </c>
      <c r="B63" s="2"/>
      <c r="C63" s="83"/>
      <c r="D63" s="84"/>
      <c r="E63" s="85" t="s">
        <v>8</v>
      </c>
      <c r="F63" s="86">
        <f>SUM(E60:E62)</f>
        <v>39.6</v>
      </c>
      <c r="G63" s="86"/>
      <c r="H63" s="86"/>
      <c r="I63" s="87"/>
      <c r="J63" s="88"/>
      <c r="K63" s="88"/>
      <c r="L63" s="88"/>
      <c r="M63" s="73" t="str">
        <f t="shared" si="0"/>
        <v/>
      </c>
      <c r="N63" s="77"/>
      <c r="O63" s="89"/>
      <c r="P63" s="64"/>
      <c r="Q63" s="3"/>
    </row>
    <row r="64" spans="1:17" s="4" customFormat="1" ht="11.25" hidden="1" outlineLevel="1" x14ac:dyDescent="0.2">
      <c r="A64" s="2" t="str">
        <f>IF(K64="","",MAX($A$1:$A63)+1)</f>
        <v/>
      </c>
      <c r="B64" s="2"/>
      <c r="C64" s="83"/>
      <c r="D64" s="84"/>
      <c r="E64" s="85"/>
      <c r="F64" s="86"/>
      <c r="G64" s="86"/>
      <c r="H64" s="86"/>
      <c r="I64" s="87"/>
      <c r="J64" s="88"/>
      <c r="K64" s="88"/>
      <c r="L64" s="88"/>
      <c r="M64" s="73" t="str">
        <f t="shared" si="0"/>
        <v/>
      </c>
      <c r="N64" s="77"/>
      <c r="O64" s="89"/>
      <c r="P64" s="64"/>
      <c r="Q64" s="3"/>
    </row>
    <row r="65" spans="1:17" s="4" customFormat="1" ht="11.25" hidden="1" outlineLevel="1" x14ac:dyDescent="0.2">
      <c r="A65" s="2" t="str">
        <f>IF(K65="","",MAX($A$1:$A64)+1)</f>
        <v/>
      </c>
      <c r="B65" s="2"/>
      <c r="C65" s="83"/>
      <c r="D65" s="84"/>
      <c r="E65" s="85" t="s">
        <v>9</v>
      </c>
      <c r="F65" s="86">
        <f>SUM(F60:F64)</f>
        <v>39.6</v>
      </c>
      <c r="G65" s="86"/>
      <c r="H65" s="86"/>
      <c r="I65" s="87"/>
      <c r="J65" s="88"/>
      <c r="K65" s="88"/>
      <c r="L65" s="88"/>
      <c r="M65" s="73" t="str">
        <f t="shared" si="0"/>
        <v/>
      </c>
      <c r="N65" s="77"/>
      <c r="O65" s="89"/>
      <c r="P65" s="64"/>
      <c r="Q65" s="3"/>
    </row>
    <row r="66" spans="1:17" s="4" customFormat="1" ht="11.25" hidden="1" outlineLevel="1" x14ac:dyDescent="0.2">
      <c r="A66" s="2" t="str">
        <f>IF(K66="","",MAX($A$1:$A65)+1)</f>
        <v/>
      </c>
      <c r="B66" s="2"/>
      <c r="C66" s="83"/>
      <c r="D66" s="84"/>
      <c r="E66" s="85"/>
      <c r="F66" s="86"/>
      <c r="G66" s="86"/>
      <c r="H66" s="86"/>
      <c r="I66" s="87"/>
      <c r="J66" s="88"/>
      <c r="K66" s="88"/>
      <c r="L66" s="88"/>
      <c r="M66" s="73" t="str">
        <f t="shared" si="0"/>
        <v/>
      </c>
      <c r="N66" s="77"/>
      <c r="O66" s="89"/>
      <c r="P66" s="64"/>
      <c r="Q66" s="3"/>
    </row>
    <row r="67" spans="1:17" collapsed="1" x14ac:dyDescent="0.25">
      <c r="A67" s="2" t="str">
        <f>IF(K67="","",MAX($A$1:$A66)+1)</f>
        <v/>
      </c>
      <c r="B67" s="79"/>
      <c r="C67" s="12" t="s">
        <v>29</v>
      </c>
      <c r="D67" s="22"/>
      <c r="E67" s="23"/>
      <c r="F67" s="23"/>
      <c r="G67" s="23"/>
      <c r="H67" s="23"/>
      <c r="I67" s="27"/>
      <c r="J67" s="56"/>
      <c r="K67" s="56"/>
      <c r="L67" s="57"/>
      <c r="M67" s="73" t="str">
        <f t="shared" si="0"/>
        <v/>
      </c>
    </row>
    <row r="68" spans="1:17" x14ac:dyDescent="0.25">
      <c r="A68" s="2" t="str">
        <f>IF(K68="","",MAX($A$1:$A67)+1)</f>
        <v/>
      </c>
      <c r="B68" s="79"/>
      <c r="C68" s="12" t="s">
        <v>87</v>
      </c>
      <c r="D68" s="22"/>
      <c r="E68" s="23"/>
      <c r="F68" s="23"/>
      <c r="G68" s="23"/>
      <c r="H68" s="23"/>
      <c r="I68" s="27"/>
      <c r="J68" s="56"/>
      <c r="K68" s="56"/>
      <c r="L68" s="57"/>
      <c r="M68" s="73" t="str">
        <f t="shared" si="0"/>
        <v/>
      </c>
    </row>
    <row r="69" spans="1:17" x14ac:dyDescent="0.25">
      <c r="A69" s="2" t="str">
        <f>IF(K69="","",MAX($A$1:$A68)+1)</f>
        <v/>
      </c>
      <c r="B69" s="79"/>
      <c r="C69" s="12" t="s">
        <v>30</v>
      </c>
      <c r="D69" s="22"/>
      <c r="E69" s="23"/>
      <c r="F69" s="23"/>
      <c r="G69" s="23"/>
      <c r="H69" s="23"/>
      <c r="I69" s="27"/>
      <c r="J69" s="56"/>
      <c r="K69" s="56"/>
      <c r="L69" s="57"/>
      <c r="M69" s="73" t="str">
        <f t="shared" si="0"/>
        <v/>
      </c>
    </row>
    <row r="70" spans="1:17" x14ac:dyDescent="0.25">
      <c r="A70" s="2" t="str">
        <f>IF(K70="","",MAX($A$1:$A69)+1)</f>
        <v/>
      </c>
      <c r="B70" s="79"/>
      <c r="C70" s="35"/>
      <c r="D70" s="22"/>
      <c r="E70" s="23"/>
      <c r="F70" s="23"/>
      <c r="G70" s="23"/>
      <c r="H70" s="23"/>
      <c r="I70" s="27"/>
      <c r="J70" s="56"/>
      <c r="K70" s="56"/>
      <c r="L70" s="57"/>
      <c r="M70" s="73" t="str">
        <f t="shared" si="0"/>
        <v/>
      </c>
    </row>
    <row r="71" spans="1:17" x14ac:dyDescent="0.25">
      <c r="A71" s="2" t="str">
        <f>IF(K71="","",MAX($A$1:$A70)+1)</f>
        <v/>
      </c>
      <c r="B71" s="79"/>
      <c r="C71" s="12" t="s">
        <v>18</v>
      </c>
      <c r="D71" s="24"/>
      <c r="E71" s="24"/>
      <c r="F71" s="25"/>
      <c r="G71" s="63" t="str">
        <f t="shared" ref="G71:G73" si="6">IF(D71&lt;&gt;"",E71*F71,"")</f>
        <v/>
      </c>
      <c r="J71" s="52"/>
      <c r="K71" s="52"/>
      <c r="L71" s="52"/>
      <c r="M71" s="52"/>
    </row>
    <row r="72" spans="1:17" x14ac:dyDescent="0.25">
      <c r="A72" s="2">
        <f>IF(K72="","",MAX($A$1:$A71)+1)</f>
        <v>12</v>
      </c>
      <c r="B72" s="79" t="s">
        <v>69</v>
      </c>
      <c r="C72" s="12" t="s">
        <v>15</v>
      </c>
      <c r="D72" s="24" t="s">
        <v>1</v>
      </c>
      <c r="E72" s="24">
        <f>4*17</f>
        <v>68</v>
      </c>
      <c r="F72" s="25">
        <v>350</v>
      </c>
      <c r="G72" s="63">
        <f t="shared" si="6"/>
        <v>23800</v>
      </c>
      <c r="J72" s="56" t="s">
        <v>1</v>
      </c>
      <c r="K72" s="56">
        <v>68</v>
      </c>
      <c r="L72" s="57"/>
      <c r="M72" s="73">
        <f t="shared" ref="M72:M73" si="7">IF(J72&lt;&gt;"",K72*L72,"")</f>
        <v>0</v>
      </c>
    </row>
    <row r="73" spans="1:17" x14ac:dyDescent="0.25">
      <c r="A73" s="2">
        <f>IF(K73="","",MAX($A$1:$A72)+1)</f>
        <v>13</v>
      </c>
      <c r="B73" s="79" t="s">
        <v>69</v>
      </c>
      <c r="C73" s="12" t="s">
        <v>17</v>
      </c>
      <c r="D73" s="24" t="s">
        <v>1</v>
      </c>
      <c r="E73" s="24">
        <f>4*16</f>
        <v>64</v>
      </c>
      <c r="F73" s="25">
        <v>350</v>
      </c>
      <c r="G73" s="63">
        <f t="shared" si="6"/>
        <v>22400</v>
      </c>
      <c r="J73" s="56" t="s">
        <v>1</v>
      </c>
      <c r="K73" s="56">
        <v>64</v>
      </c>
      <c r="L73" s="57"/>
      <c r="M73" s="73">
        <f t="shared" si="7"/>
        <v>0</v>
      </c>
    </row>
    <row r="74" spans="1:17" x14ac:dyDescent="0.25">
      <c r="A74" s="2" t="str">
        <f>IF(K74="","",MAX($A$1:$A73)+1)</f>
        <v/>
      </c>
      <c r="B74" s="79"/>
      <c r="C74" s="12"/>
      <c r="D74" s="24"/>
      <c r="E74" s="51"/>
      <c r="F74" s="65"/>
      <c r="G74" s="67"/>
      <c r="J74" s="52"/>
      <c r="K74" s="52"/>
      <c r="L74" s="52"/>
      <c r="M74" s="52"/>
    </row>
    <row r="75" spans="1:17" x14ac:dyDescent="0.25">
      <c r="A75" s="2" t="str">
        <f>IF(K75="","",MAX($A$1:$A74)+1)</f>
        <v/>
      </c>
      <c r="B75" s="79" t="s">
        <v>70</v>
      </c>
      <c r="C75" s="35" t="s">
        <v>31</v>
      </c>
      <c r="D75" s="22"/>
      <c r="E75" s="23"/>
      <c r="F75" s="23"/>
      <c r="G75" s="23"/>
      <c r="H75" s="23"/>
      <c r="I75" s="27"/>
      <c r="J75" s="56"/>
      <c r="K75" s="56"/>
      <c r="L75" s="57"/>
      <c r="M75" s="73" t="str">
        <f t="shared" si="0"/>
        <v/>
      </c>
    </row>
    <row r="76" spans="1:17" x14ac:dyDescent="0.25">
      <c r="A76" s="2" t="str">
        <f>IF(K76="","",MAX($A$1:$A75)+1)</f>
        <v/>
      </c>
      <c r="B76" s="79"/>
      <c r="C76" s="35"/>
      <c r="D76" s="22"/>
      <c r="E76" s="23"/>
      <c r="F76" s="23"/>
      <c r="G76" s="23"/>
      <c r="H76" s="23"/>
      <c r="I76" s="27"/>
      <c r="J76" s="56"/>
      <c r="K76" s="56"/>
      <c r="L76" s="57"/>
      <c r="M76" s="73" t="str">
        <f t="shared" si="0"/>
        <v/>
      </c>
    </row>
    <row r="77" spans="1:17" x14ac:dyDescent="0.25">
      <c r="A77" s="2">
        <f>IF(K77="","",MAX($A$1:$A76)+1)</f>
        <v>14</v>
      </c>
      <c r="B77" s="79" t="s">
        <v>82</v>
      </c>
      <c r="C77" s="12" t="s">
        <v>39</v>
      </c>
      <c r="D77" s="22"/>
      <c r="E77" s="23"/>
      <c r="F77" s="23"/>
      <c r="G77" s="23"/>
      <c r="H77" s="23"/>
      <c r="I77" s="27"/>
      <c r="J77" s="56" t="s">
        <v>7</v>
      </c>
      <c r="K77" s="56">
        <v>4</v>
      </c>
      <c r="L77" s="57"/>
      <c r="M77" s="73">
        <f t="shared" si="0"/>
        <v>0</v>
      </c>
    </row>
    <row r="78" spans="1:17" x14ac:dyDescent="0.25">
      <c r="A78" s="2" t="str">
        <f>IF(K78="","",MAX($A$1:$A77)+1)</f>
        <v/>
      </c>
      <c r="B78" s="79"/>
      <c r="C78" s="12"/>
      <c r="D78" s="22"/>
      <c r="E78" s="23"/>
      <c r="F78" s="23"/>
      <c r="G78" s="23"/>
      <c r="H78" s="23"/>
      <c r="I78" s="27"/>
      <c r="J78" s="56"/>
      <c r="K78" s="56"/>
      <c r="L78" s="57"/>
      <c r="M78" s="73" t="str">
        <f t="shared" si="0"/>
        <v/>
      </c>
    </row>
    <row r="79" spans="1:17" x14ac:dyDescent="0.25">
      <c r="A79" s="2" t="str">
        <f>IF(K79="","",MAX($A$1:$A78)+1)</f>
        <v/>
      </c>
      <c r="B79" s="79"/>
      <c r="C79" s="16" t="s">
        <v>37</v>
      </c>
      <c r="D79" s="22"/>
      <c r="E79" s="23"/>
      <c r="F79" s="23"/>
      <c r="G79" s="23"/>
      <c r="H79" s="23"/>
      <c r="I79" s="27"/>
      <c r="J79" s="56"/>
      <c r="K79" s="58"/>
      <c r="L79" s="57"/>
      <c r="M79" s="73" t="str">
        <f t="shared" si="0"/>
        <v/>
      </c>
    </row>
    <row r="80" spans="1:17" x14ac:dyDescent="0.25">
      <c r="A80" s="2" t="str">
        <f>IF(K80="","",MAX($A$1:$A79)+1)</f>
        <v/>
      </c>
      <c r="B80" s="79"/>
      <c r="C80" s="16"/>
      <c r="D80" s="22"/>
      <c r="E80" s="23"/>
      <c r="F80" s="23"/>
      <c r="G80" s="23"/>
      <c r="H80" s="23"/>
      <c r="I80" s="27"/>
      <c r="J80" s="56"/>
      <c r="K80" s="58"/>
      <c r="L80" s="57"/>
      <c r="M80" s="73" t="str">
        <f t="shared" si="0"/>
        <v/>
      </c>
    </row>
    <row r="81" spans="1:17" x14ac:dyDescent="0.25">
      <c r="A81" s="2" t="str">
        <f>IF(K81="","",MAX($A$1:$A80)+1)</f>
        <v/>
      </c>
      <c r="B81" s="79" t="s">
        <v>67</v>
      </c>
      <c r="C81" s="35" t="s">
        <v>83</v>
      </c>
      <c r="D81" s="22"/>
      <c r="E81" s="23"/>
      <c r="F81" s="23"/>
      <c r="G81" s="23"/>
      <c r="H81" s="23"/>
      <c r="I81" s="27"/>
      <c r="J81" s="56"/>
      <c r="K81" s="56"/>
      <c r="L81" s="57"/>
      <c r="M81" s="73" t="str">
        <f t="shared" si="0"/>
        <v/>
      </c>
    </row>
    <row r="82" spans="1:17" x14ac:dyDescent="0.25">
      <c r="A82" s="2" t="str">
        <f>IF(K82="","",MAX($A$1:$A81)+1)</f>
        <v/>
      </c>
      <c r="B82" s="79"/>
      <c r="C82" s="35"/>
      <c r="D82" s="22"/>
      <c r="E82" s="23"/>
      <c r="F82" s="23"/>
      <c r="G82" s="23"/>
      <c r="H82" s="23"/>
      <c r="I82" s="27"/>
      <c r="J82" s="56"/>
      <c r="K82" s="56"/>
      <c r="L82" s="57"/>
      <c r="M82" s="73" t="str">
        <f t="shared" si="0"/>
        <v/>
      </c>
    </row>
    <row r="83" spans="1:17" ht="22.5" x14ac:dyDescent="0.25">
      <c r="A83" s="2">
        <f>IF(K83="","",MAX($A$1:$A82)+1)</f>
        <v>15</v>
      </c>
      <c r="B83" s="79" t="s">
        <v>84</v>
      </c>
      <c r="C83" s="12" t="s">
        <v>35</v>
      </c>
      <c r="D83" s="22"/>
      <c r="E83" s="23"/>
      <c r="F83" s="23"/>
      <c r="G83" s="23"/>
      <c r="H83" s="23"/>
      <c r="I83" s="27"/>
      <c r="J83" s="56" t="s">
        <v>7</v>
      </c>
      <c r="K83" s="56">
        <v>4</v>
      </c>
      <c r="L83" s="57"/>
      <c r="M83" s="73">
        <f t="shared" si="0"/>
        <v>0</v>
      </c>
    </row>
    <row r="84" spans="1:17" s="4" customFormat="1" ht="11.25" hidden="1" outlineLevel="1" x14ac:dyDescent="0.2">
      <c r="A84" s="2" t="str">
        <f>IF(K84="","",MAX($A$1:$A83)+1)</f>
        <v/>
      </c>
      <c r="B84" s="2"/>
      <c r="C84" s="83"/>
      <c r="D84" s="84"/>
      <c r="E84" s="85"/>
      <c r="F84" s="86"/>
      <c r="G84" s="86"/>
      <c r="H84" s="86"/>
      <c r="I84" s="87"/>
      <c r="J84" s="88"/>
      <c r="K84" s="88"/>
      <c r="L84" s="88"/>
      <c r="M84" s="73" t="str">
        <f t="shared" si="0"/>
        <v/>
      </c>
      <c r="N84" s="77"/>
      <c r="O84" s="89"/>
      <c r="P84" s="64"/>
      <c r="Q84" s="3"/>
    </row>
    <row r="85" spans="1:17" s="4" customFormat="1" ht="11.25" hidden="1" outlineLevel="1" x14ac:dyDescent="0.2">
      <c r="A85" s="2" t="str">
        <f>IF(K85="","",MAX($A$1:$A84)+1)</f>
        <v/>
      </c>
      <c r="B85" s="2"/>
      <c r="C85" s="83"/>
      <c r="D85" s="84" t="e">
        <f ca="1">'[Module1].AfficherFormule'(E85)</f>
        <v>#NAME?</v>
      </c>
      <c r="E85" s="85">
        <f>4*3*3.3</f>
        <v>39.6</v>
      </c>
      <c r="F85" s="86"/>
      <c r="G85" s="86"/>
      <c r="H85" s="86"/>
      <c r="I85" s="87"/>
      <c r="J85" s="88"/>
      <c r="K85" s="88"/>
      <c r="L85" s="88"/>
      <c r="M85" s="73" t="str">
        <f t="shared" si="0"/>
        <v/>
      </c>
      <c r="N85" s="77"/>
      <c r="O85" s="89"/>
      <c r="P85" s="64"/>
      <c r="Q85" s="3"/>
    </row>
    <row r="86" spans="1:17" s="4" customFormat="1" ht="11.25" hidden="1" outlineLevel="1" x14ac:dyDescent="0.2">
      <c r="A86" s="2" t="str">
        <f>IF(K86="","",MAX($A$1:$A85)+1)</f>
        <v/>
      </c>
      <c r="B86" s="2"/>
      <c r="C86" s="83"/>
      <c r="D86" s="84" t="e">
        <f ca="1">'[Module1].AfficherFormule'(E86)</f>
        <v>#NAME?</v>
      </c>
      <c r="E86" s="85"/>
      <c r="F86" s="86"/>
      <c r="G86" s="86"/>
      <c r="H86" s="86"/>
      <c r="I86" s="87"/>
      <c r="J86" s="88"/>
      <c r="K86" s="88"/>
      <c r="L86" s="88"/>
      <c r="M86" s="73" t="str">
        <f t="shared" si="0"/>
        <v/>
      </c>
      <c r="N86" s="77"/>
      <c r="O86" s="89"/>
      <c r="P86" s="64"/>
      <c r="Q86" s="3"/>
    </row>
    <row r="87" spans="1:17" s="4" customFormat="1" ht="11.25" hidden="1" outlineLevel="1" x14ac:dyDescent="0.2">
      <c r="A87" s="2" t="str">
        <f>IF(K87="","",MAX($A$1:$A86)+1)</f>
        <v/>
      </c>
      <c r="B87" s="2"/>
      <c r="C87" s="83"/>
      <c r="D87" s="84"/>
      <c r="E87" s="85" t="s">
        <v>8</v>
      </c>
      <c r="F87" s="86">
        <f>SUM(E84:E86)</f>
        <v>39.6</v>
      </c>
      <c r="G87" s="86"/>
      <c r="H87" s="86"/>
      <c r="I87" s="87"/>
      <c r="J87" s="88"/>
      <c r="K87" s="88"/>
      <c r="L87" s="88"/>
      <c r="M87" s="73" t="str">
        <f t="shared" si="0"/>
        <v/>
      </c>
      <c r="N87" s="77"/>
      <c r="O87" s="89"/>
      <c r="P87" s="64"/>
      <c r="Q87" s="3"/>
    </row>
    <row r="88" spans="1:17" s="4" customFormat="1" ht="11.25" hidden="1" outlineLevel="1" x14ac:dyDescent="0.2">
      <c r="A88" s="2" t="str">
        <f>IF(K88="","",MAX($A$1:$A87)+1)</f>
        <v/>
      </c>
      <c r="B88" s="2"/>
      <c r="C88" s="83"/>
      <c r="D88" s="84"/>
      <c r="E88" s="85"/>
      <c r="F88" s="86"/>
      <c r="G88" s="86"/>
      <c r="H88" s="86"/>
      <c r="I88" s="87"/>
      <c r="J88" s="88"/>
      <c r="K88" s="88"/>
      <c r="L88" s="88"/>
      <c r="M88" s="73" t="str">
        <f t="shared" si="0"/>
        <v/>
      </c>
      <c r="N88" s="77"/>
      <c r="O88" s="89"/>
      <c r="P88" s="64"/>
      <c r="Q88" s="3"/>
    </row>
    <row r="89" spans="1:17" s="4" customFormat="1" ht="11.25" hidden="1" outlineLevel="1" x14ac:dyDescent="0.2">
      <c r="A89" s="2" t="str">
        <f>IF(K89="","",MAX($A$1:$A88)+1)</f>
        <v/>
      </c>
      <c r="B89" s="2"/>
      <c r="C89" s="83"/>
      <c r="D89" s="84"/>
      <c r="E89" s="85" t="s">
        <v>9</v>
      </c>
      <c r="F89" s="86">
        <f>SUM(F84:F88)</f>
        <v>39.6</v>
      </c>
      <c r="G89" s="86"/>
      <c r="H89" s="86"/>
      <c r="I89" s="87"/>
      <c r="J89" s="88"/>
      <c r="K89" s="88"/>
      <c r="L89" s="88"/>
      <c r="M89" s="73" t="str">
        <f t="shared" si="0"/>
        <v/>
      </c>
      <c r="N89" s="77"/>
      <c r="O89" s="89"/>
      <c r="P89" s="64"/>
      <c r="Q89" s="3"/>
    </row>
    <row r="90" spans="1:17" collapsed="1" x14ac:dyDescent="0.25">
      <c r="A90" s="2" t="str">
        <f>IF(K90="","",MAX($A$1:$A89)+1)</f>
        <v/>
      </c>
      <c r="B90" s="79"/>
      <c r="C90" s="12" t="s">
        <v>29</v>
      </c>
      <c r="D90" s="22"/>
      <c r="E90" s="23"/>
      <c r="F90" s="23"/>
      <c r="G90" s="23"/>
      <c r="H90" s="23"/>
      <c r="I90" s="27"/>
      <c r="J90" s="56"/>
      <c r="K90" s="56"/>
      <c r="L90" s="57"/>
      <c r="M90" s="73" t="str">
        <f t="shared" si="0"/>
        <v/>
      </c>
    </row>
    <row r="91" spans="1:17" x14ac:dyDescent="0.25">
      <c r="A91" s="2" t="str">
        <f>IF(K91="","",MAX($A$1:$A90)+1)</f>
        <v/>
      </c>
      <c r="B91" s="79"/>
      <c r="C91" s="12" t="s">
        <v>87</v>
      </c>
      <c r="D91" s="22"/>
      <c r="E91" s="23"/>
      <c r="F91" s="23"/>
      <c r="G91" s="23"/>
      <c r="H91" s="23"/>
      <c r="I91" s="27"/>
      <c r="J91" s="56"/>
      <c r="K91" s="56"/>
      <c r="L91" s="57"/>
      <c r="M91" s="73" t="str">
        <f t="shared" si="0"/>
        <v/>
      </c>
    </row>
    <row r="92" spans="1:17" x14ac:dyDescent="0.25">
      <c r="A92" s="2" t="str">
        <f>IF(K92="","",MAX($A$1:$A91)+1)</f>
        <v/>
      </c>
      <c r="B92" s="79"/>
      <c r="C92" s="12" t="s">
        <v>30</v>
      </c>
      <c r="D92" s="22"/>
      <c r="E92" s="23"/>
      <c r="F92" s="23"/>
      <c r="G92" s="23"/>
      <c r="H92" s="23"/>
      <c r="I92" s="27"/>
      <c r="J92" s="56"/>
      <c r="K92" s="56"/>
      <c r="L92" s="57"/>
      <c r="M92" s="73" t="str">
        <f t="shared" si="0"/>
        <v/>
      </c>
    </row>
    <row r="93" spans="1:17" x14ac:dyDescent="0.25">
      <c r="A93" s="2" t="str">
        <f>IF(K93="","",MAX($A$1:$A92)+1)</f>
        <v/>
      </c>
      <c r="B93" s="79"/>
      <c r="C93" s="12"/>
      <c r="D93" s="22"/>
      <c r="E93" s="23"/>
      <c r="F93" s="23"/>
      <c r="G93" s="23"/>
      <c r="H93" s="23"/>
      <c r="I93" s="27"/>
      <c r="J93" s="56"/>
      <c r="K93" s="56"/>
      <c r="L93" s="57"/>
      <c r="M93" s="73" t="str">
        <f t="shared" si="0"/>
        <v/>
      </c>
    </row>
    <row r="94" spans="1:17" x14ac:dyDescent="0.25">
      <c r="A94" s="2" t="str">
        <f>IF(K94="","",MAX($A$1:$A93)+1)</f>
        <v/>
      </c>
      <c r="B94" s="79" t="s">
        <v>68</v>
      </c>
      <c r="C94" s="35" t="s">
        <v>34</v>
      </c>
      <c r="D94" s="22"/>
      <c r="E94" s="23"/>
      <c r="F94" s="23"/>
      <c r="G94" s="23"/>
      <c r="H94" s="23"/>
      <c r="I94" s="27"/>
      <c r="J94" s="56"/>
      <c r="K94" s="56"/>
      <c r="L94" s="57"/>
      <c r="M94" s="73" t="str">
        <f t="shared" si="0"/>
        <v/>
      </c>
    </row>
    <row r="95" spans="1:17" x14ac:dyDescent="0.25">
      <c r="A95" s="2" t="str">
        <f>IF(K95="","",MAX($A$1:$A94)+1)</f>
        <v/>
      </c>
      <c r="B95" s="79"/>
      <c r="C95" s="35"/>
      <c r="D95" s="22"/>
      <c r="E95" s="23"/>
      <c r="F95" s="23"/>
      <c r="G95" s="23"/>
      <c r="H95" s="23"/>
      <c r="I95" s="27"/>
      <c r="J95" s="56"/>
      <c r="K95" s="56"/>
      <c r="L95" s="57"/>
      <c r="M95" s="73" t="str">
        <f t="shared" si="0"/>
        <v/>
      </c>
    </row>
    <row r="96" spans="1:17" x14ac:dyDescent="0.25">
      <c r="A96" s="2">
        <f>IF(K96="","",MAX($A$1:$A95)+1)</f>
        <v>16</v>
      </c>
      <c r="B96" s="79" t="s">
        <v>85</v>
      </c>
      <c r="C96" s="12" t="s">
        <v>86</v>
      </c>
      <c r="D96" s="22"/>
      <c r="E96" s="23"/>
      <c r="F96" s="23"/>
      <c r="G96" s="23"/>
      <c r="H96" s="23"/>
      <c r="I96" s="27"/>
      <c r="J96" s="56" t="s">
        <v>7</v>
      </c>
      <c r="K96" s="56">
        <v>4</v>
      </c>
      <c r="L96" s="57"/>
      <c r="M96" s="73">
        <f t="shared" si="0"/>
        <v>0</v>
      </c>
    </row>
    <row r="97" spans="1:17" s="4" customFormat="1" ht="11.25" hidden="1" outlineLevel="1" x14ac:dyDescent="0.2">
      <c r="A97" s="2" t="str">
        <f>IF(K97="","",MAX($A$1:$A96)+1)</f>
        <v/>
      </c>
      <c r="B97" s="2"/>
      <c r="C97" s="83"/>
      <c r="D97" s="84"/>
      <c r="E97" s="85"/>
      <c r="F97" s="86"/>
      <c r="G97" s="86"/>
      <c r="H97" s="86"/>
      <c r="I97" s="87"/>
      <c r="J97" s="88"/>
      <c r="K97" s="88"/>
      <c r="L97" s="88"/>
      <c r="M97" s="73" t="str">
        <f t="shared" si="0"/>
        <v/>
      </c>
      <c r="N97" s="77"/>
      <c r="O97" s="89"/>
      <c r="P97" s="64"/>
      <c r="Q97" s="3"/>
    </row>
    <row r="98" spans="1:17" s="4" customFormat="1" ht="11.25" hidden="1" outlineLevel="1" x14ac:dyDescent="0.2">
      <c r="A98" s="2" t="str">
        <f>IF(K98="","",MAX($A$1:$A97)+1)</f>
        <v/>
      </c>
      <c r="B98" s="2"/>
      <c r="C98" s="83"/>
      <c r="D98" s="84" t="e">
        <f ca="1">'[Module1].AfficherFormule'(E98)</f>
        <v>#NAME?</v>
      </c>
      <c r="E98" s="85">
        <f>4*3*3.3</f>
        <v>39.6</v>
      </c>
      <c r="F98" s="86"/>
      <c r="G98" s="86"/>
      <c r="H98" s="86"/>
      <c r="I98" s="87"/>
      <c r="J98" s="88"/>
      <c r="K98" s="88"/>
      <c r="L98" s="88"/>
      <c r="M98" s="73" t="str">
        <f t="shared" si="0"/>
        <v/>
      </c>
      <c r="N98" s="77"/>
      <c r="O98" s="89"/>
      <c r="P98" s="64"/>
      <c r="Q98" s="3"/>
    </row>
    <row r="99" spans="1:17" s="4" customFormat="1" ht="11.25" hidden="1" outlineLevel="1" x14ac:dyDescent="0.2">
      <c r="A99" s="2" t="str">
        <f>IF(K99="","",MAX($A$1:$A98)+1)</f>
        <v/>
      </c>
      <c r="B99" s="2"/>
      <c r="C99" s="83"/>
      <c r="D99" s="84" t="e">
        <f ca="1">'[Module1].AfficherFormule'(E99)</f>
        <v>#NAME?</v>
      </c>
      <c r="E99" s="85"/>
      <c r="F99" s="86"/>
      <c r="G99" s="86"/>
      <c r="H99" s="86"/>
      <c r="I99" s="87"/>
      <c r="J99" s="88"/>
      <c r="K99" s="88"/>
      <c r="L99" s="88"/>
      <c r="M99" s="73" t="str">
        <f t="shared" si="0"/>
        <v/>
      </c>
      <c r="N99" s="77"/>
      <c r="O99" s="89"/>
      <c r="P99" s="64"/>
      <c r="Q99" s="3"/>
    </row>
    <row r="100" spans="1:17" s="4" customFormat="1" ht="11.25" hidden="1" outlineLevel="1" x14ac:dyDescent="0.2">
      <c r="A100" s="2" t="str">
        <f>IF(K100="","",MAX($A$1:$A99)+1)</f>
        <v/>
      </c>
      <c r="B100" s="2"/>
      <c r="C100" s="83"/>
      <c r="D100" s="84"/>
      <c r="E100" s="85" t="s">
        <v>8</v>
      </c>
      <c r="F100" s="86">
        <f>SUM(E97:E99)</f>
        <v>39.6</v>
      </c>
      <c r="G100" s="86"/>
      <c r="H100" s="86"/>
      <c r="I100" s="87"/>
      <c r="J100" s="88"/>
      <c r="K100" s="88"/>
      <c r="L100" s="88"/>
      <c r="M100" s="73" t="str">
        <f t="shared" si="0"/>
        <v/>
      </c>
      <c r="N100" s="77"/>
      <c r="O100" s="89"/>
      <c r="P100" s="64"/>
      <c r="Q100" s="3"/>
    </row>
    <row r="101" spans="1:17" s="4" customFormat="1" ht="11.25" hidden="1" outlineLevel="1" x14ac:dyDescent="0.2">
      <c r="A101" s="2" t="str">
        <f>IF(K101="","",MAX($A$1:$A100)+1)</f>
        <v/>
      </c>
      <c r="B101" s="2"/>
      <c r="C101" s="83"/>
      <c r="D101" s="84"/>
      <c r="E101" s="85"/>
      <c r="F101" s="86"/>
      <c r="G101" s="86"/>
      <c r="H101" s="86"/>
      <c r="I101" s="87"/>
      <c r="J101" s="88"/>
      <c r="K101" s="88"/>
      <c r="L101" s="88"/>
      <c r="M101" s="73" t="str">
        <f t="shared" si="0"/>
        <v/>
      </c>
      <c r="N101" s="77"/>
      <c r="O101" s="89"/>
      <c r="P101" s="64"/>
      <c r="Q101" s="3"/>
    </row>
    <row r="102" spans="1:17" s="4" customFormat="1" ht="11.25" hidden="1" outlineLevel="1" x14ac:dyDescent="0.2">
      <c r="A102" s="2" t="str">
        <f>IF(K102="","",MAX($A$1:$A101)+1)</f>
        <v/>
      </c>
      <c r="B102" s="2"/>
      <c r="C102" s="83"/>
      <c r="D102" s="84"/>
      <c r="E102" s="85" t="s">
        <v>9</v>
      </c>
      <c r="F102" s="86">
        <f>SUM(F97:F101)</f>
        <v>39.6</v>
      </c>
      <c r="G102" s="86"/>
      <c r="H102" s="86"/>
      <c r="I102" s="87"/>
      <c r="J102" s="88"/>
      <c r="K102" s="88"/>
      <c r="L102" s="88"/>
      <c r="M102" s="73" t="str">
        <f t="shared" si="0"/>
        <v/>
      </c>
      <c r="N102" s="77"/>
      <c r="O102" s="89"/>
      <c r="P102" s="64"/>
      <c r="Q102" s="3"/>
    </row>
    <row r="103" spans="1:17" collapsed="1" x14ac:dyDescent="0.25">
      <c r="A103" s="2" t="str">
        <f>IF(K103="","",MAX($A$1:$A102)+1)</f>
        <v/>
      </c>
      <c r="B103" s="79"/>
      <c r="C103" s="12" t="s">
        <v>29</v>
      </c>
      <c r="D103" s="22"/>
      <c r="E103" s="23"/>
      <c r="F103" s="23"/>
      <c r="G103" s="23"/>
      <c r="H103" s="23"/>
      <c r="I103" s="27"/>
      <c r="J103" s="56"/>
      <c r="K103" s="56"/>
      <c r="L103" s="57"/>
      <c r="M103" s="73" t="str">
        <f t="shared" si="0"/>
        <v/>
      </c>
    </row>
    <row r="104" spans="1:17" x14ac:dyDescent="0.25">
      <c r="A104" s="2" t="str">
        <f>IF(K104="","",MAX($A$1:$A103)+1)</f>
        <v/>
      </c>
      <c r="B104" s="79"/>
      <c r="C104" s="12" t="s">
        <v>87</v>
      </c>
      <c r="D104" s="22"/>
      <c r="E104" s="23"/>
      <c r="F104" s="23"/>
      <c r="G104" s="23"/>
      <c r="H104" s="23"/>
      <c r="I104" s="27"/>
      <c r="J104" s="56"/>
      <c r="K104" s="56"/>
      <c r="L104" s="57"/>
      <c r="M104" s="73" t="str">
        <f t="shared" si="0"/>
        <v/>
      </c>
    </row>
    <row r="105" spans="1:17" x14ac:dyDescent="0.25">
      <c r="A105" s="2" t="str">
        <f>IF(K105="","",MAX($A$1:$A104)+1)</f>
        <v/>
      </c>
      <c r="B105" s="79"/>
      <c r="C105" s="12" t="s">
        <v>30</v>
      </c>
      <c r="D105" s="22"/>
      <c r="E105" s="23"/>
      <c r="F105" s="23"/>
      <c r="G105" s="23"/>
      <c r="H105" s="23"/>
      <c r="I105" s="27"/>
      <c r="J105" s="56"/>
      <c r="K105" s="56"/>
      <c r="L105" s="57"/>
      <c r="M105" s="73" t="str">
        <f t="shared" si="0"/>
        <v/>
      </c>
    </row>
    <row r="106" spans="1:17" x14ac:dyDescent="0.25">
      <c r="A106" s="2" t="str">
        <f>IF(K106="","",MAX($A$1:$A105)+1)</f>
        <v/>
      </c>
      <c r="B106" s="79"/>
      <c r="C106" s="12"/>
      <c r="D106" s="22"/>
      <c r="E106" s="23"/>
      <c r="F106" s="23"/>
      <c r="G106" s="23"/>
      <c r="H106" s="23"/>
      <c r="I106" s="27"/>
      <c r="J106" s="56"/>
      <c r="K106" s="56"/>
      <c r="L106" s="57"/>
      <c r="M106" s="73" t="str">
        <f t="shared" si="0"/>
        <v/>
      </c>
    </row>
    <row r="107" spans="1:17" x14ac:dyDescent="0.25">
      <c r="A107" s="2" t="str">
        <f>IF(K107="","",MAX($A$1:$A106)+1)</f>
        <v/>
      </c>
      <c r="B107" s="79"/>
      <c r="C107" s="12" t="s">
        <v>16</v>
      </c>
      <c r="D107" s="24"/>
      <c r="E107" s="24"/>
      <c r="F107" s="25"/>
      <c r="G107" s="63" t="str">
        <f t="shared" ref="G107:G109" si="8">IF(D107&lt;&gt;"",E107*F107,"")</f>
        <v/>
      </c>
      <c r="J107" s="52"/>
      <c r="K107" s="52"/>
      <c r="L107" s="52"/>
      <c r="M107" s="52"/>
    </row>
    <row r="108" spans="1:17" x14ac:dyDescent="0.25">
      <c r="A108" s="2">
        <f>IF(K108="","",MAX($A$1:$A107)+1)</f>
        <v>17</v>
      </c>
      <c r="B108" s="79" t="s">
        <v>69</v>
      </c>
      <c r="C108" s="12" t="s">
        <v>15</v>
      </c>
      <c r="D108" s="24" t="s">
        <v>1</v>
      </c>
      <c r="E108" s="24">
        <f>4*17</f>
        <v>68</v>
      </c>
      <c r="F108" s="25">
        <v>350</v>
      </c>
      <c r="G108" s="63">
        <f t="shared" si="8"/>
        <v>23800</v>
      </c>
      <c r="J108" s="56" t="s">
        <v>1</v>
      </c>
      <c r="K108" s="56">
        <v>68</v>
      </c>
      <c r="L108" s="57"/>
      <c r="M108" s="73">
        <f t="shared" ref="M108:M109" si="9">IF(J108&lt;&gt;"",K108*L108,"")</f>
        <v>0</v>
      </c>
    </row>
    <row r="109" spans="1:17" x14ac:dyDescent="0.25">
      <c r="A109" s="2">
        <f>IF(K109="","",MAX($A$1:$A108)+1)</f>
        <v>18</v>
      </c>
      <c r="B109" s="79" t="s">
        <v>69</v>
      </c>
      <c r="C109" s="12" t="s">
        <v>17</v>
      </c>
      <c r="D109" s="24" t="s">
        <v>1</v>
      </c>
      <c r="E109" s="24">
        <f>4*16</f>
        <v>64</v>
      </c>
      <c r="F109" s="25">
        <v>350</v>
      </c>
      <c r="G109" s="63">
        <f t="shared" si="8"/>
        <v>22400</v>
      </c>
      <c r="J109" s="56" t="s">
        <v>1</v>
      </c>
      <c r="K109" s="56">
        <v>64</v>
      </c>
      <c r="L109" s="57"/>
      <c r="M109" s="73">
        <f t="shared" si="9"/>
        <v>0</v>
      </c>
    </row>
    <row r="110" spans="1:17" x14ac:dyDescent="0.25">
      <c r="A110" s="2" t="str">
        <f>IF(K110="","",MAX($A$1:$A109)+1)</f>
        <v/>
      </c>
      <c r="B110" s="79"/>
      <c r="C110" s="12"/>
      <c r="D110" s="24"/>
      <c r="E110" s="51"/>
      <c r="F110" s="65"/>
      <c r="G110" s="67"/>
      <c r="J110" s="56"/>
      <c r="K110" s="56"/>
      <c r="L110" s="57"/>
      <c r="M110" s="73"/>
    </row>
    <row r="111" spans="1:17" x14ac:dyDescent="0.25">
      <c r="A111" s="2" t="str">
        <f>IF(K111="","",MAX($A$1:$A110)+1)</f>
        <v/>
      </c>
      <c r="B111" s="79" t="s">
        <v>70</v>
      </c>
      <c r="C111" s="35" t="s">
        <v>31</v>
      </c>
      <c r="D111" s="22"/>
      <c r="E111" s="23"/>
      <c r="F111" s="23"/>
      <c r="G111" s="23"/>
      <c r="H111" s="23"/>
      <c r="I111" s="27"/>
      <c r="J111" s="56"/>
      <c r="K111" s="56"/>
      <c r="L111" s="57"/>
      <c r="M111" s="73" t="str">
        <f t="shared" si="0"/>
        <v/>
      </c>
    </row>
    <row r="112" spans="1:17" x14ac:dyDescent="0.25">
      <c r="A112" s="2" t="str">
        <f>IF(K112="","",MAX($A$1:$A111)+1)</f>
        <v/>
      </c>
      <c r="B112" s="79"/>
      <c r="C112" s="12"/>
      <c r="D112" s="22"/>
      <c r="E112" s="23"/>
      <c r="F112" s="23"/>
      <c r="G112" s="23"/>
      <c r="H112" s="23"/>
      <c r="I112" s="27"/>
      <c r="J112" s="56"/>
      <c r="K112" s="58"/>
      <c r="L112" s="57"/>
      <c r="M112" s="73" t="str">
        <f t="shared" si="0"/>
        <v/>
      </c>
    </row>
    <row r="113" spans="1:13" x14ac:dyDescent="0.25">
      <c r="A113" s="2">
        <f>IF(K113="","",MAX($A$1:$A112)+1)</f>
        <v>19</v>
      </c>
      <c r="B113" s="79" t="s">
        <v>82</v>
      </c>
      <c r="C113" s="12" t="s">
        <v>36</v>
      </c>
      <c r="D113" s="22"/>
      <c r="E113" s="23"/>
      <c r="F113" s="23"/>
      <c r="G113" s="23"/>
      <c r="H113" s="23"/>
      <c r="I113" s="27"/>
      <c r="J113" s="56" t="s">
        <v>7</v>
      </c>
      <c r="K113" s="56">
        <v>4</v>
      </c>
      <c r="L113" s="57"/>
      <c r="M113" s="73">
        <f t="shared" si="0"/>
        <v>0</v>
      </c>
    </row>
    <row r="114" spans="1:13" x14ac:dyDescent="0.25">
      <c r="A114" s="2" t="str">
        <f>IF(K114="","",MAX($A$1:$A113)+1)</f>
        <v/>
      </c>
      <c r="B114" s="79"/>
      <c r="C114" s="23"/>
      <c r="D114" s="23"/>
      <c r="E114" s="23"/>
      <c r="F114" s="23"/>
      <c r="G114" s="23"/>
      <c r="H114" s="23"/>
      <c r="I114" s="27"/>
      <c r="J114" s="56"/>
      <c r="K114" s="56"/>
      <c r="L114" s="57"/>
      <c r="M114" s="73" t="str">
        <f t="shared" si="0"/>
        <v/>
      </c>
    </row>
    <row r="115" spans="1:13" x14ac:dyDescent="0.25">
      <c r="A115" s="2" t="str">
        <f>IF(K115="","",MAX($A$1:$A114)+1)</f>
        <v/>
      </c>
      <c r="B115" s="79"/>
      <c r="C115" s="30"/>
      <c r="D115" s="23"/>
      <c r="E115" s="23"/>
      <c r="F115" s="23"/>
      <c r="G115" s="23"/>
      <c r="H115" s="23"/>
      <c r="I115" s="27"/>
      <c r="J115" s="56"/>
      <c r="K115" s="56"/>
      <c r="L115" s="57"/>
      <c r="M115" s="73" t="str">
        <f t="shared" si="0"/>
        <v/>
      </c>
    </row>
    <row r="116" spans="1:13" x14ac:dyDescent="0.25">
      <c r="A116" s="2" t="str">
        <f>IF(K116="","",MAX($A$1:$A115)+1)</f>
        <v/>
      </c>
      <c r="B116" s="79"/>
      <c r="C116" s="23"/>
      <c r="D116" s="23"/>
      <c r="E116" s="23"/>
      <c r="F116" s="23"/>
      <c r="G116" s="23"/>
      <c r="H116" s="23"/>
      <c r="I116" s="27"/>
      <c r="J116" s="56"/>
      <c r="K116" s="56"/>
      <c r="L116" s="57"/>
      <c r="M116" s="73" t="str">
        <f t="shared" si="0"/>
        <v/>
      </c>
    </row>
    <row r="117" spans="1:13" x14ac:dyDescent="0.25">
      <c r="A117" s="2" t="str">
        <f>IF(K117="","",MAX($A$1:$A116)+1)</f>
        <v/>
      </c>
      <c r="B117" s="79"/>
      <c r="C117" s="23"/>
      <c r="D117" s="23"/>
      <c r="E117" s="23"/>
      <c r="F117" s="23"/>
      <c r="G117" s="23"/>
      <c r="H117" s="23"/>
      <c r="I117" s="27"/>
      <c r="J117" s="56"/>
      <c r="K117" s="56"/>
      <c r="L117" s="57"/>
      <c r="M117" s="73" t="str">
        <f t="shared" si="0"/>
        <v/>
      </c>
    </row>
    <row r="118" spans="1:13" x14ac:dyDescent="0.25">
      <c r="A118" s="2" t="str">
        <f>IF(K118="","",MAX($A$1:$A117)+1)</f>
        <v/>
      </c>
      <c r="B118" s="79"/>
      <c r="C118" s="23"/>
      <c r="D118" s="23"/>
      <c r="E118" s="23"/>
      <c r="F118" s="23"/>
      <c r="G118" s="23"/>
      <c r="H118" s="23"/>
      <c r="I118" s="27"/>
      <c r="J118" s="56"/>
      <c r="K118" s="56"/>
      <c r="L118" s="57"/>
      <c r="M118" s="72"/>
    </row>
    <row r="119" spans="1:13" x14ac:dyDescent="0.25">
      <c r="A119" s="2" t="str">
        <f>IF(K119="","",MAX($A$1:$A118)+1)</f>
        <v/>
      </c>
      <c r="B119" s="79"/>
      <c r="C119" s="23"/>
      <c r="D119" s="23"/>
      <c r="E119" s="23"/>
      <c r="F119" s="23"/>
      <c r="G119" s="23"/>
      <c r="H119" s="23"/>
      <c r="I119" s="27"/>
      <c r="J119" s="56"/>
      <c r="K119" s="56"/>
      <c r="L119" s="57"/>
      <c r="M119" s="72"/>
    </row>
    <row r="120" spans="1:13" x14ac:dyDescent="0.25">
      <c r="A120" s="2" t="str">
        <f>IF(K120="","",MAX($A$1:$A119)+1)</f>
        <v/>
      </c>
      <c r="B120" s="79"/>
      <c r="C120" s="103" t="s">
        <v>131</v>
      </c>
      <c r="D120" s="104"/>
      <c r="E120" s="104"/>
      <c r="F120" s="104"/>
      <c r="G120" s="104"/>
      <c r="H120" s="104"/>
      <c r="I120" s="104"/>
      <c r="J120" s="104"/>
      <c r="K120" s="104"/>
      <c r="L120" s="105"/>
      <c r="M120" s="74">
        <f>SUM(M9:M117)</f>
        <v>0</v>
      </c>
    </row>
    <row r="121" spans="1:13" x14ac:dyDescent="0.25">
      <c r="A121" s="2" t="str">
        <f>IF(K121="","",MAX($A$1:$A120)+1)</f>
        <v/>
      </c>
      <c r="B121" s="79"/>
      <c r="C121" s="106" t="s">
        <v>19</v>
      </c>
      <c r="D121" s="107"/>
      <c r="E121" s="107"/>
      <c r="F121" s="107"/>
      <c r="G121" s="107"/>
      <c r="H121" s="107"/>
      <c r="I121" s="107"/>
      <c r="J121" s="107"/>
      <c r="K121" s="107"/>
      <c r="L121" s="108"/>
      <c r="M121" s="75">
        <f>0.2*M120</f>
        <v>0</v>
      </c>
    </row>
    <row r="122" spans="1:13" x14ac:dyDescent="0.25">
      <c r="A122" s="2" t="str">
        <f>IF(K122="","",MAX($A$1:$A121)+1)</f>
        <v/>
      </c>
      <c r="B122" s="90"/>
      <c r="C122" s="109" t="s">
        <v>136</v>
      </c>
      <c r="D122" s="110"/>
      <c r="E122" s="110"/>
      <c r="F122" s="110"/>
      <c r="G122" s="110"/>
      <c r="H122" s="110"/>
      <c r="I122" s="110"/>
      <c r="J122" s="110"/>
      <c r="K122" s="110"/>
      <c r="L122" s="111"/>
      <c r="M122" s="71">
        <f>M121+M120</f>
        <v>0</v>
      </c>
    </row>
    <row r="201" spans="13:13" x14ac:dyDescent="0.25">
      <c r="M201" s="70">
        <v>150</v>
      </c>
    </row>
  </sheetData>
  <mergeCells count="3">
    <mergeCell ref="C120:L120"/>
    <mergeCell ref="C121:L121"/>
    <mergeCell ref="C122:L122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1C583B-B4A1-4AF7-8D1A-4A027306A1F7}">
  <sheetPr>
    <tabColor theme="6"/>
    <pageSetUpPr fitToPage="1"/>
  </sheetPr>
  <dimension ref="A1:M193"/>
  <sheetViews>
    <sheetView showGridLines="0" view="pageBreakPreview" topLeftCell="A22" zoomScale="115" zoomScaleNormal="100" zoomScaleSheetLayoutView="115" workbookViewId="0">
      <selection activeCell="C43" sqref="C43"/>
    </sheetView>
  </sheetViews>
  <sheetFormatPr baseColWidth="10" defaultRowHeight="15" x14ac:dyDescent="0.25"/>
  <cols>
    <col min="1" max="1" width="6" style="14" customWidth="1"/>
    <col min="2" max="2" width="6" style="79" customWidth="1"/>
    <col min="3" max="3" width="57.85546875" style="23" customWidth="1"/>
    <col min="4" max="4" width="7.140625" style="17" customWidth="1"/>
    <col min="5" max="5" width="6.85546875" style="17" customWidth="1"/>
    <col min="6" max="6" width="11.42578125" style="17"/>
    <col min="7" max="7" width="17.5703125" style="14" customWidth="1"/>
  </cols>
  <sheetData>
    <row r="1" spans="1:7" s="10" customFormat="1" ht="12" x14ac:dyDescent="0.2">
      <c r="A1" s="1" t="s">
        <v>6</v>
      </c>
      <c r="B1" s="1" t="s">
        <v>11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12</v>
      </c>
    </row>
    <row r="2" spans="1:7" x14ac:dyDescent="0.25">
      <c r="A2" s="8"/>
      <c r="D2" s="24"/>
      <c r="E2" s="24"/>
      <c r="F2" s="24"/>
      <c r="G2" s="22"/>
    </row>
    <row r="3" spans="1:7" x14ac:dyDescent="0.25">
      <c r="A3" s="2" t="str">
        <f>IF(K3="","",MAX($A$1:$A2)+1)</f>
        <v/>
      </c>
      <c r="D3" s="24"/>
      <c r="E3" s="24"/>
      <c r="F3" s="24"/>
      <c r="G3" s="22"/>
    </row>
    <row r="4" spans="1:7" x14ac:dyDescent="0.25">
      <c r="A4" s="2" t="str">
        <f>IF(K4="","",MAX($A$1:$A3)+1)</f>
        <v/>
      </c>
      <c r="C4" s="41" t="s">
        <v>102</v>
      </c>
      <c r="D4" s="24"/>
      <c r="E4" s="24"/>
      <c r="F4" s="24"/>
      <c r="G4" s="22"/>
    </row>
    <row r="5" spans="1:7" x14ac:dyDescent="0.25">
      <c r="A5" s="2" t="str">
        <f>IF(K5="","",MAX($A$1:$A4)+1)</f>
        <v/>
      </c>
      <c r="D5" s="24"/>
      <c r="E5" s="24"/>
      <c r="F5" s="24"/>
      <c r="G5" s="22"/>
    </row>
    <row r="6" spans="1:7" x14ac:dyDescent="0.25">
      <c r="A6" s="2" t="str">
        <f>IF(E7="","",MAX($A$1:$A5)+1)</f>
        <v/>
      </c>
      <c r="C6" s="34" t="s">
        <v>20</v>
      </c>
      <c r="D6" s="24"/>
      <c r="E6" s="24"/>
      <c r="F6" s="24"/>
      <c r="G6" s="22"/>
    </row>
    <row r="7" spans="1:7" x14ac:dyDescent="0.25">
      <c r="A7" s="2" t="str">
        <f>IF(E8="","",MAX($A$1:$A6)+1)</f>
        <v/>
      </c>
      <c r="D7" s="24"/>
      <c r="E7" s="24"/>
      <c r="F7" s="24"/>
      <c r="G7" s="22"/>
    </row>
    <row r="8" spans="1:7" x14ac:dyDescent="0.25">
      <c r="A8" s="2" t="str">
        <f>IF(E9="","",MAX($A$1:$A7)+1)</f>
        <v/>
      </c>
      <c r="B8" s="79" t="s">
        <v>67</v>
      </c>
      <c r="C8" s="28" t="s">
        <v>40</v>
      </c>
      <c r="D8" s="24"/>
      <c r="E8" s="24"/>
      <c r="F8" s="24"/>
      <c r="G8" s="22"/>
    </row>
    <row r="9" spans="1:7" x14ac:dyDescent="0.25">
      <c r="A9" s="2" t="str">
        <f>IF(E10="","",MAX($A$1:$A8)+1)</f>
        <v/>
      </c>
      <c r="B9" s="92"/>
      <c r="C9" s="35"/>
      <c r="D9" s="24"/>
      <c r="E9" s="24"/>
      <c r="F9" s="25"/>
      <c r="G9" s="22"/>
    </row>
    <row r="10" spans="1:7" x14ac:dyDescent="0.25">
      <c r="A10" s="2" t="str">
        <f>IF(E11="","",MAX($A$1:$A9)+1)</f>
        <v/>
      </c>
      <c r="B10" s="92"/>
      <c r="C10" s="35" t="s">
        <v>21</v>
      </c>
      <c r="D10" s="24"/>
      <c r="E10" s="24"/>
      <c r="F10" s="25"/>
      <c r="G10" s="22"/>
    </row>
    <row r="11" spans="1:7" x14ac:dyDescent="0.25">
      <c r="A11" s="2" t="str">
        <f>IF(E12="","",MAX($A$1:$A10)+1)</f>
        <v/>
      </c>
      <c r="B11" s="92"/>
      <c r="C11" s="35"/>
      <c r="D11" s="24"/>
      <c r="E11" s="24"/>
      <c r="F11" s="25"/>
      <c r="G11" s="63" t="str">
        <f t="shared" ref="G11:G61" si="0">IF(D11&lt;&gt;"",E11*F11,"")</f>
        <v/>
      </c>
    </row>
    <row r="12" spans="1:7" x14ac:dyDescent="0.25">
      <c r="A12" s="2" t="str">
        <f>IF(E12="","",MAX($A$1:$A11)+1)</f>
        <v/>
      </c>
      <c r="B12" s="92"/>
      <c r="C12" s="42" t="s">
        <v>41</v>
      </c>
      <c r="D12" s="24"/>
      <c r="E12" s="24"/>
      <c r="F12" s="25"/>
      <c r="G12" s="63" t="str">
        <f t="shared" si="0"/>
        <v/>
      </c>
    </row>
    <row r="13" spans="1:7" x14ac:dyDescent="0.25">
      <c r="A13" s="2">
        <f>IF(E13="","",MAX($A$1:$A12)+1)</f>
        <v>1</v>
      </c>
      <c r="B13" s="79" t="s">
        <v>89</v>
      </c>
      <c r="C13" s="42" t="s">
        <v>110</v>
      </c>
      <c r="D13" s="24" t="s">
        <v>1</v>
      </c>
      <c r="E13" s="24">
        <v>1</v>
      </c>
      <c r="F13" s="25"/>
      <c r="G13" s="63">
        <f t="shared" si="0"/>
        <v>0</v>
      </c>
    </row>
    <row r="14" spans="1:7" x14ac:dyDescent="0.25">
      <c r="A14" s="2" t="str">
        <f>IF(E14="","",MAX($A$1:$A13)+1)</f>
        <v/>
      </c>
      <c r="B14" s="92"/>
      <c r="C14" s="42"/>
      <c r="D14" s="24"/>
      <c r="E14" s="24"/>
      <c r="F14" s="25"/>
      <c r="G14" s="63" t="str">
        <f t="shared" si="0"/>
        <v/>
      </c>
    </row>
    <row r="15" spans="1:7" x14ac:dyDescent="0.25">
      <c r="A15" s="2" t="str">
        <f>IF(E15="","",MAX($A$1:$A14)+1)</f>
        <v/>
      </c>
      <c r="B15" s="92"/>
      <c r="C15" s="35" t="s">
        <v>22</v>
      </c>
      <c r="D15" s="24"/>
      <c r="E15" s="24"/>
      <c r="F15" s="25"/>
      <c r="G15" s="63" t="str">
        <f t="shared" si="0"/>
        <v/>
      </c>
    </row>
    <row r="16" spans="1:7" x14ac:dyDescent="0.25">
      <c r="A16" s="2" t="str">
        <f>IF(E16="","",MAX($A$1:$A15)+1)</f>
        <v/>
      </c>
      <c r="B16" s="92"/>
      <c r="C16" s="35"/>
      <c r="D16" s="24"/>
      <c r="E16" s="24"/>
      <c r="F16" s="25"/>
      <c r="G16" s="63" t="str">
        <f t="shared" si="0"/>
        <v/>
      </c>
    </row>
    <row r="17" spans="1:7" x14ac:dyDescent="0.25">
      <c r="A17" s="2" t="str">
        <f>IF(E17="","",MAX($A$1:$A16)+1)</f>
        <v/>
      </c>
      <c r="C17" s="42" t="s">
        <v>41</v>
      </c>
      <c r="D17" s="24"/>
      <c r="E17" s="24"/>
      <c r="F17" s="25"/>
      <c r="G17" s="63" t="str">
        <f t="shared" si="0"/>
        <v/>
      </c>
    </row>
    <row r="18" spans="1:7" x14ac:dyDescent="0.25">
      <c r="A18" s="2">
        <f>IF(E18="","",MAX($A$1:$A17)+1)</f>
        <v>2</v>
      </c>
      <c r="B18" s="79" t="s">
        <v>84</v>
      </c>
      <c r="C18" s="42" t="s">
        <v>129</v>
      </c>
      <c r="D18" s="24" t="s">
        <v>1</v>
      </c>
      <c r="E18" s="24">
        <v>1</v>
      </c>
      <c r="F18" s="25"/>
      <c r="G18" s="63">
        <f t="shared" si="0"/>
        <v>0</v>
      </c>
    </row>
    <row r="19" spans="1:7" x14ac:dyDescent="0.25">
      <c r="A19" s="2" t="str">
        <f>IF(E19="","",MAX($A$1:$A18)+1)</f>
        <v/>
      </c>
      <c r="B19" s="92"/>
      <c r="C19" s="11"/>
      <c r="D19" s="24"/>
      <c r="E19" s="24"/>
      <c r="F19" s="25"/>
      <c r="G19" s="63" t="str">
        <f t="shared" si="0"/>
        <v/>
      </c>
    </row>
    <row r="20" spans="1:7" x14ac:dyDescent="0.25">
      <c r="A20" s="2" t="str">
        <f>IF(E20="","",MAX($A$1:$A19)+1)</f>
        <v/>
      </c>
      <c r="B20" s="92"/>
      <c r="C20" s="11"/>
      <c r="D20" s="24"/>
      <c r="E20" s="24"/>
      <c r="F20" s="25"/>
      <c r="G20" s="63" t="str">
        <f t="shared" si="0"/>
        <v/>
      </c>
    </row>
    <row r="21" spans="1:7" x14ac:dyDescent="0.25">
      <c r="A21" s="2" t="str">
        <f>IF(E21="","",MAX($A$1:$A20)+1)</f>
        <v/>
      </c>
      <c r="B21" s="92"/>
      <c r="C21" s="35" t="s">
        <v>24</v>
      </c>
      <c r="D21" s="24"/>
      <c r="E21" s="24"/>
      <c r="F21" s="25"/>
      <c r="G21" s="63" t="str">
        <f t="shared" si="0"/>
        <v/>
      </c>
    </row>
    <row r="22" spans="1:7" x14ac:dyDescent="0.25">
      <c r="A22" s="2" t="str">
        <f>IF(E22="","",MAX($A$1:$A21)+1)</f>
        <v/>
      </c>
      <c r="B22" s="92"/>
      <c r="C22" s="35"/>
      <c r="D22" s="24"/>
      <c r="E22" s="24"/>
      <c r="F22" s="25"/>
      <c r="G22" s="63" t="str">
        <f t="shared" si="0"/>
        <v/>
      </c>
    </row>
    <row r="23" spans="1:7" x14ac:dyDescent="0.25">
      <c r="A23" s="2" t="str">
        <f>IF(E23="","",MAX($A$1:$A22)+1)</f>
        <v/>
      </c>
      <c r="C23" s="49" t="s">
        <v>41</v>
      </c>
      <c r="D23" s="24"/>
      <c r="E23" s="24"/>
      <c r="F23" s="25"/>
      <c r="G23" s="63" t="str">
        <f t="shared" si="0"/>
        <v/>
      </c>
    </row>
    <row r="24" spans="1:7" x14ac:dyDescent="0.25">
      <c r="A24" s="2">
        <f>IF(E24="","",MAX($A$1:$A23)+1)</f>
        <v>3</v>
      </c>
      <c r="B24" s="79" t="s">
        <v>84</v>
      </c>
      <c r="C24" s="42" t="s">
        <v>43</v>
      </c>
      <c r="D24" s="24" t="s">
        <v>1</v>
      </c>
      <c r="E24" s="24">
        <v>2</v>
      </c>
      <c r="F24" s="25"/>
      <c r="G24" s="63">
        <f t="shared" si="0"/>
        <v>0</v>
      </c>
    </row>
    <row r="25" spans="1:7" x14ac:dyDescent="0.25">
      <c r="A25" s="2">
        <f>IF(E25="","",MAX($A$1:$A24)+1)</f>
        <v>4</v>
      </c>
      <c r="B25" s="79" t="s">
        <v>89</v>
      </c>
      <c r="C25" s="42" t="s">
        <v>109</v>
      </c>
      <c r="D25" s="24" t="s">
        <v>1</v>
      </c>
      <c r="E25" s="24">
        <v>2</v>
      </c>
      <c r="F25" s="25"/>
      <c r="G25" s="63">
        <f t="shared" si="0"/>
        <v>0</v>
      </c>
    </row>
    <row r="26" spans="1:7" x14ac:dyDescent="0.25">
      <c r="A26" s="2">
        <f>IF(E26="","",MAX($A$1:$A25)+1)</f>
        <v>5</v>
      </c>
      <c r="B26" s="79" t="s">
        <v>91</v>
      </c>
      <c r="C26" s="42" t="s">
        <v>44</v>
      </c>
      <c r="D26" s="24" t="s">
        <v>4</v>
      </c>
      <c r="E26" s="24">
        <v>1</v>
      </c>
      <c r="F26" s="25"/>
      <c r="G26" s="63">
        <f t="shared" si="0"/>
        <v>0</v>
      </c>
    </row>
    <row r="27" spans="1:7" x14ac:dyDescent="0.25">
      <c r="A27" s="2" t="str">
        <f>IF(E27="","",MAX($A$1:$A26)+1)</f>
        <v/>
      </c>
      <c r="B27" s="92"/>
      <c r="C27" s="11"/>
      <c r="D27" s="24"/>
      <c r="E27" s="24"/>
      <c r="F27" s="25"/>
      <c r="G27" s="63" t="str">
        <f t="shared" si="0"/>
        <v/>
      </c>
    </row>
    <row r="28" spans="1:7" x14ac:dyDescent="0.25">
      <c r="A28" s="2" t="str">
        <f>IF(E28="","",MAX($A$1:$A27)+1)</f>
        <v/>
      </c>
      <c r="B28" s="79" t="s">
        <v>68</v>
      </c>
      <c r="C28" s="28" t="s">
        <v>34</v>
      </c>
      <c r="D28" s="24"/>
      <c r="E28" s="24"/>
      <c r="F28" s="25"/>
      <c r="G28" s="63" t="str">
        <f t="shared" si="0"/>
        <v/>
      </c>
    </row>
    <row r="29" spans="1:7" x14ac:dyDescent="0.25">
      <c r="A29" s="2" t="str">
        <f>IF(E29="","",MAX($A$1:$A28)+1)</f>
        <v/>
      </c>
      <c r="C29" s="35"/>
      <c r="D29" s="24"/>
      <c r="E29" s="24"/>
      <c r="F29" s="25"/>
      <c r="G29" s="63" t="str">
        <f t="shared" si="0"/>
        <v/>
      </c>
    </row>
    <row r="30" spans="1:7" x14ac:dyDescent="0.25">
      <c r="A30" s="2" t="str">
        <f>IF(E30="","",MAX($A$1:$A29)+1)</f>
        <v/>
      </c>
      <c r="C30" s="35" t="s">
        <v>21</v>
      </c>
      <c r="D30" s="24"/>
      <c r="E30" s="24"/>
      <c r="F30" s="25"/>
      <c r="G30" s="63" t="str">
        <f t="shared" si="0"/>
        <v/>
      </c>
    </row>
    <row r="31" spans="1:7" x14ac:dyDescent="0.25">
      <c r="A31" s="2" t="str">
        <f>IF(E31="","",MAX($A$1:$A30)+1)</f>
        <v/>
      </c>
      <c r="C31" s="35"/>
      <c r="D31" s="24"/>
      <c r="E31" s="24"/>
      <c r="F31" s="25"/>
      <c r="G31" s="63"/>
    </row>
    <row r="32" spans="1:7" x14ac:dyDescent="0.25">
      <c r="A32" s="2">
        <f>IF(E32="","",MAX($A$1:$A31)+1)</f>
        <v>6</v>
      </c>
      <c r="B32" s="79" t="s">
        <v>93</v>
      </c>
      <c r="C32" s="93" t="s">
        <v>112</v>
      </c>
      <c r="D32" s="24" t="s">
        <v>1</v>
      </c>
      <c r="E32" s="24">
        <v>1</v>
      </c>
      <c r="F32" s="25"/>
      <c r="G32" s="63">
        <f t="shared" ref="G32" si="1">IF(D32&lt;&gt;"",E32*F32,"")</f>
        <v>0</v>
      </c>
    </row>
    <row r="33" spans="1:7" x14ac:dyDescent="0.25">
      <c r="A33" s="2">
        <f>IF(E33="","",MAX($A$1:$A32)+1)</f>
        <v>7</v>
      </c>
      <c r="B33" s="79" t="s">
        <v>92</v>
      </c>
      <c r="C33" s="12" t="s">
        <v>111</v>
      </c>
      <c r="D33" s="24" t="s">
        <v>1</v>
      </c>
      <c r="E33" s="24">
        <v>1</v>
      </c>
      <c r="F33" s="25"/>
      <c r="G33" s="63">
        <f t="shared" si="0"/>
        <v>0</v>
      </c>
    </row>
    <row r="34" spans="1:7" x14ac:dyDescent="0.25">
      <c r="A34" s="2" t="str">
        <f>IF(E34="","",MAX($A$1:$A33)+1)</f>
        <v/>
      </c>
      <c r="B34" s="92"/>
      <c r="C34" s="12"/>
      <c r="D34" s="24"/>
      <c r="E34" s="24"/>
      <c r="F34" s="25"/>
      <c r="G34" s="63" t="str">
        <f t="shared" si="0"/>
        <v/>
      </c>
    </row>
    <row r="35" spans="1:7" x14ac:dyDescent="0.25">
      <c r="A35" s="2" t="str">
        <f>IF(E35="","",MAX($A$1:$A34)+1)</f>
        <v/>
      </c>
      <c r="B35" s="92"/>
      <c r="C35" s="35" t="s">
        <v>22</v>
      </c>
      <c r="D35" s="24"/>
      <c r="E35" s="24"/>
      <c r="F35" s="25"/>
      <c r="G35" s="63" t="str">
        <f t="shared" si="0"/>
        <v/>
      </c>
    </row>
    <row r="36" spans="1:7" x14ac:dyDescent="0.25">
      <c r="A36" s="2" t="str">
        <f>IF(E36="","",MAX($A$1:$A35)+1)</f>
        <v/>
      </c>
      <c r="B36" s="92"/>
      <c r="C36" s="35"/>
      <c r="D36" s="24"/>
      <c r="E36" s="24"/>
      <c r="F36" s="25"/>
      <c r="G36" s="63" t="str">
        <f t="shared" si="0"/>
        <v/>
      </c>
    </row>
    <row r="37" spans="1:7" ht="22.5" x14ac:dyDescent="0.25">
      <c r="A37" s="2">
        <f>IF(E37="","",MAX($A$1:$A36)+1)</f>
        <v>8</v>
      </c>
      <c r="B37" s="79" t="s">
        <v>85</v>
      </c>
      <c r="C37" s="11" t="s">
        <v>45</v>
      </c>
      <c r="D37" s="24" t="s">
        <v>7</v>
      </c>
      <c r="E37" s="24">
        <v>1</v>
      </c>
      <c r="F37" s="25"/>
      <c r="G37" s="63">
        <f t="shared" si="0"/>
        <v>0</v>
      </c>
    </row>
    <row r="38" spans="1:7" x14ac:dyDescent="0.25">
      <c r="A38" s="2" t="str">
        <f>IF(E38="","",MAX($A$1:$A37)+1)</f>
        <v/>
      </c>
      <c r="C38" s="12" t="s">
        <v>29</v>
      </c>
      <c r="D38" s="24"/>
      <c r="E38" s="24"/>
      <c r="F38" s="25"/>
      <c r="G38" s="63" t="str">
        <f t="shared" si="0"/>
        <v/>
      </c>
    </row>
    <row r="39" spans="1:7" x14ac:dyDescent="0.25">
      <c r="A39" s="2" t="str">
        <f>IF(E39="","",MAX($A$1:$A38)+1)</f>
        <v/>
      </c>
      <c r="C39" s="12" t="s">
        <v>87</v>
      </c>
      <c r="D39" s="24"/>
      <c r="E39" s="24"/>
      <c r="F39" s="25"/>
      <c r="G39" s="63" t="str">
        <f t="shared" si="0"/>
        <v/>
      </c>
    </row>
    <row r="40" spans="1:7" x14ac:dyDescent="0.25">
      <c r="A40" s="2" t="str">
        <f>IF(E40="","",MAX($A$1:$A39)+1)</f>
        <v/>
      </c>
      <c r="C40" s="12" t="s">
        <v>30</v>
      </c>
      <c r="D40" s="24"/>
      <c r="E40" s="24"/>
      <c r="F40" s="25"/>
      <c r="G40" s="63" t="str">
        <f t="shared" si="0"/>
        <v/>
      </c>
    </row>
    <row r="41" spans="1:7" x14ac:dyDescent="0.25">
      <c r="A41" s="2" t="str">
        <f>IF(E41="","",MAX($A$1:$A40)+1)</f>
        <v/>
      </c>
      <c r="C41" s="12"/>
      <c r="D41" s="24"/>
      <c r="E41" s="24"/>
      <c r="F41" s="25"/>
      <c r="G41" s="63" t="str">
        <f t="shared" si="0"/>
        <v/>
      </c>
    </row>
    <row r="42" spans="1:7" x14ac:dyDescent="0.25">
      <c r="A42" s="2">
        <f>IF(E42="","",MAX($A$1:$A41)+1)</f>
        <v>9</v>
      </c>
      <c r="B42" s="79" t="s">
        <v>92</v>
      </c>
      <c r="C42" s="12" t="s">
        <v>124</v>
      </c>
      <c r="D42" s="24" t="s">
        <v>1</v>
      </c>
      <c r="E42" s="102">
        <v>4</v>
      </c>
      <c r="F42" s="25"/>
      <c r="G42" s="63">
        <f t="shared" si="0"/>
        <v>0</v>
      </c>
    </row>
    <row r="43" spans="1:7" x14ac:dyDescent="0.25">
      <c r="A43" s="2" t="str">
        <f>IF(E43="","",MAX($A$1:$A42)+1)</f>
        <v/>
      </c>
      <c r="B43" s="92"/>
      <c r="C43" s="12"/>
      <c r="D43" s="24"/>
      <c r="E43" s="24"/>
      <c r="F43" s="25"/>
      <c r="G43" s="63" t="str">
        <f t="shared" si="0"/>
        <v/>
      </c>
    </row>
    <row r="44" spans="1:7" x14ac:dyDescent="0.25">
      <c r="A44" s="2" t="str">
        <f>IF(E44="","",MAX($A$1:$A43)+1)</f>
        <v/>
      </c>
      <c r="B44" s="92"/>
      <c r="C44" s="35" t="s">
        <v>24</v>
      </c>
      <c r="D44" s="9"/>
      <c r="E44" s="9"/>
      <c r="F44" s="25"/>
      <c r="G44" s="63" t="str">
        <f t="shared" si="0"/>
        <v/>
      </c>
    </row>
    <row r="45" spans="1:7" x14ac:dyDescent="0.25">
      <c r="A45" s="2" t="str">
        <f>IF(E45="","",MAX($A$1:$A44)+1)</f>
        <v/>
      </c>
      <c r="B45" s="92"/>
      <c r="C45" s="35"/>
      <c r="D45" s="9"/>
      <c r="E45" s="9"/>
      <c r="F45" s="25"/>
      <c r="G45" s="63" t="str">
        <f t="shared" si="0"/>
        <v/>
      </c>
    </row>
    <row r="46" spans="1:7" ht="22.5" x14ac:dyDescent="0.25">
      <c r="A46" s="2">
        <f>IF(E46="","",MAX($A$1:$A45)+1)</f>
        <v>10</v>
      </c>
      <c r="B46" s="79" t="s">
        <v>85</v>
      </c>
      <c r="C46" s="11" t="s">
        <v>46</v>
      </c>
      <c r="D46" s="9" t="s">
        <v>7</v>
      </c>
      <c r="E46" s="9">
        <v>2</v>
      </c>
      <c r="F46" s="25"/>
      <c r="G46" s="63">
        <f t="shared" si="0"/>
        <v>0</v>
      </c>
    </row>
    <row r="47" spans="1:7" x14ac:dyDescent="0.25">
      <c r="A47" s="2" t="str">
        <f>IF(E47="","",MAX($A$1:$A46)+1)</f>
        <v/>
      </c>
      <c r="C47" s="12" t="s">
        <v>29</v>
      </c>
      <c r="D47" s="9"/>
      <c r="E47" s="9"/>
      <c r="F47" s="25"/>
      <c r="G47" s="63" t="str">
        <f t="shared" si="0"/>
        <v/>
      </c>
    </row>
    <row r="48" spans="1:7" x14ac:dyDescent="0.25">
      <c r="A48" s="2" t="str">
        <f>IF(E48="","",MAX($A$1:$A47)+1)</f>
        <v/>
      </c>
      <c r="C48" s="12" t="s">
        <v>87</v>
      </c>
      <c r="D48" s="9"/>
      <c r="E48" s="9"/>
      <c r="F48" s="25"/>
      <c r="G48" s="63" t="str">
        <f t="shared" si="0"/>
        <v/>
      </c>
    </row>
    <row r="49" spans="1:7" x14ac:dyDescent="0.25">
      <c r="A49" s="2" t="str">
        <f>IF(E49="","",MAX($A$1:$A48)+1)</f>
        <v/>
      </c>
      <c r="C49" s="12" t="s">
        <v>30</v>
      </c>
      <c r="D49" s="9"/>
      <c r="E49" s="9"/>
      <c r="F49" s="25"/>
      <c r="G49" s="63" t="str">
        <f t="shared" si="0"/>
        <v/>
      </c>
    </row>
    <row r="50" spans="1:7" x14ac:dyDescent="0.25">
      <c r="A50" s="2" t="str">
        <f>IF(E50="","",MAX($A$1:$A49)+1)</f>
        <v/>
      </c>
      <c r="C50" s="12"/>
      <c r="D50" s="9"/>
      <c r="E50" s="9"/>
      <c r="F50" s="25"/>
      <c r="G50" s="63" t="str">
        <f t="shared" si="0"/>
        <v/>
      </c>
    </row>
    <row r="51" spans="1:7" x14ac:dyDescent="0.25">
      <c r="A51" s="2">
        <f>IF(E51="","",MAX($A$1:$A50)+1)</f>
        <v>11</v>
      </c>
      <c r="B51" s="79" t="s">
        <v>93</v>
      </c>
      <c r="C51" s="18" t="s">
        <v>113</v>
      </c>
      <c r="D51" s="9" t="s">
        <v>1</v>
      </c>
      <c r="E51" s="9">
        <v>2</v>
      </c>
      <c r="F51" s="25"/>
      <c r="G51" s="63">
        <f t="shared" ref="G51" si="2">IF(D51&lt;&gt;"",E51*F51,"")</f>
        <v>0</v>
      </c>
    </row>
    <row r="52" spans="1:7" x14ac:dyDescent="0.25">
      <c r="A52" s="2">
        <f>IF(E52="","",MAX($A$1:$A51)+1)</f>
        <v>12</v>
      </c>
      <c r="B52" s="79" t="s">
        <v>92</v>
      </c>
      <c r="C52" s="12" t="s">
        <v>130</v>
      </c>
      <c r="D52" s="9" t="s">
        <v>1</v>
      </c>
      <c r="E52" s="9">
        <v>2</v>
      </c>
      <c r="F52" s="25"/>
      <c r="G52" s="63">
        <f t="shared" si="0"/>
        <v>0</v>
      </c>
    </row>
    <row r="53" spans="1:7" x14ac:dyDescent="0.25">
      <c r="A53" s="2">
        <f>IF(E53="","",MAX($A$1:$A52)+1)</f>
        <v>13</v>
      </c>
      <c r="B53" s="79" t="s">
        <v>94</v>
      </c>
      <c r="C53" s="48" t="s">
        <v>105</v>
      </c>
      <c r="D53" s="9" t="s">
        <v>1</v>
      </c>
      <c r="E53" s="9">
        <v>1</v>
      </c>
      <c r="F53" s="25"/>
      <c r="G53" s="63">
        <f t="shared" si="0"/>
        <v>0</v>
      </c>
    </row>
    <row r="54" spans="1:7" x14ac:dyDescent="0.25">
      <c r="A54" s="2" t="str">
        <f>IF(E54="","",MAX($A$1:$A53)+1)</f>
        <v/>
      </c>
      <c r="B54" s="92"/>
      <c r="C54" s="11"/>
      <c r="D54" s="9"/>
      <c r="E54" s="9"/>
      <c r="F54" s="25"/>
      <c r="G54" s="63" t="str">
        <f t="shared" si="0"/>
        <v/>
      </c>
    </row>
    <row r="55" spans="1:7" x14ac:dyDescent="0.25">
      <c r="A55" s="2" t="str">
        <f>IF(E55="","",MAX($A$1:$A54)+1)</f>
        <v/>
      </c>
      <c r="C55" s="12" t="s">
        <v>65</v>
      </c>
      <c r="D55" s="24"/>
      <c r="E55" s="24"/>
      <c r="F55" s="25"/>
      <c r="G55" s="63" t="str">
        <f t="shared" si="0"/>
        <v/>
      </c>
    </row>
    <row r="56" spans="1:7" x14ac:dyDescent="0.25">
      <c r="A56" s="2">
        <f>IF(E56="","",MAX($A$1:$A55)+1)</f>
        <v>14</v>
      </c>
      <c r="B56" s="79" t="s">
        <v>69</v>
      </c>
      <c r="C56" s="12" t="s">
        <v>15</v>
      </c>
      <c r="D56" s="24" t="s">
        <v>1</v>
      </c>
      <c r="E56" s="24">
        <f>10*3</f>
        <v>30</v>
      </c>
      <c r="F56" s="50"/>
      <c r="G56" s="63">
        <f t="shared" si="0"/>
        <v>0</v>
      </c>
    </row>
    <row r="57" spans="1:7" x14ac:dyDescent="0.25">
      <c r="A57" s="2">
        <f>IF(E57="","",MAX($A$1:$A56)+1)</f>
        <v>15</v>
      </c>
      <c r="B57" s="79" t="s">
        <v>69</v>
      </c>
      <c r="C57" s="12" t="s">
        <v>63</v>
      </c>
      <c r="D57" s="24" t="s">
        <v>1</v>
      </c>
      <c r="E57" s="24">
        <f>11*3</f>
        <v>33</v>
      </c>
      <c r="F57" s="50"/>
      <c r="G57" s="63">
        <f t="shared" si="0"/>
        <v>0</v>
      </c>
    </row>
    <row r="58" spans="1:7" x14ac:dyDescent="0.25">
      <c r="A58" s="2" t="str">
        <f>IF(E58="","",MAX($A$1:$A57)+1)</f>
        <v/>
      </c>
      <c r="C58" s="12"/>
      <c r="D58" s="24"/>
      <c r="E58" s="24"/>
      <c r="F58" s="50"/>
      <c r="G58" s="63"/>
    </row>
    <row r="59" spans="1:7" x14ac:dyDescent="0.25">
      <c r="A59" s="2" t="str">
        <f>IF(E59="","",MAX($A$1:$A58)+1)</f>
        <v/>
      </c>
      <c r="B59" s="79" t="s">
        <v>70</v>
      </c>
      <c r="C59" s="28" t="s">
        <v>31</v>
      </c>
      <c r="D59" s="9"/>
      <c r="E59" s="9"/>
      <c r="F59" s="25"/>
      <c r="G59" s="63" t="str">
        <f t="shared" si="0"/>
        <v/>
      </c>
    </row>
    <row r="60" spans="1:7" x14ac:dyDescent="0.25">
      <c r="A60" s="2" t="str">
        <f>IF(E60="","",MAX($A$1:$A59)+1)</f>
        <v/>
      </c>
      <c r="B60" s="92"/>
      <c r="C60" s="35"/>
      <c r="D60" s="9"/>
      <c r="E60" s="9"/>
      <c r="F60" s="25"/>
      <c r="G60" s="63" t="str">
        <f t="shared" si="0"/>
        <v/>
      </c>
    </row>
    <row r="61" spans="1:7" x14ac:dyDescent="0.25">
      <c r="A61" s="2" t="str">
        <f>IF(E61="","",MAX($A$1:$A60)+1)</f>
        <v/>
      </c>
      <c r="B61" s="92"/>
      <c r="C61" s="35" t="s">
        <v>22</v>
      </c>
      <c r="D61" s="9"/>
      <c r="E61" s="9"/>
      <c r="F61" s="25"/>
      <c r="G61" s="63" t="str">
        <f t="shared" si="0"/>
        <v/>
      </c>
    </row>
    <row r="62" spans="1:7" x14ac:dyDescent="0.25">
      <c r="A62" s="2" t="str">
        <f>IF(E62="","",MAX($A$1:$A61)+1)</f>
        <v/>
      </c>
      <c r="B62" s="92"/>
      <c r="C62" s="35"/>
      <c r="D62" s="9"/>
      <c r="E62" s="9"/>
      <c r="F62" s="25"/>
      <c r="G62" s="63" t="str">
        <f t="shared" ref="G62:G69" si="3">IF(D62&lt;&gt;"",E62*F62,"")</f>
        <v/>
      </c>
    </row>
    <row r="63" spans="1:7" x14ac:dyDescent="0.25">
      <c r="A63" s="2">
        <f>IF(E63="","",MAX($A$1:$A62)+1)</f>
        <v>16</v>
      </c>
      <c r="B63" s="79" t="s">
        <v>82</v>
      </c>
      <c r="C63" s="12" t="s">
        <v>47</v>
      </c>
      <c r="D63" s="9" t="s">
        <v>1</v>
      </c>
      <c r="E63" s="9">
        <v>1</v>
      </c>
      <c r="F63" s="25"/>
      <c r="G63" s="63">
        <f t="shared" si="3"/>
        <v>0</v>
      </c>
    </row>
    <row r="64" spans="1:7" x14ac:dyDescent="0.25">
      <c r="A64" s="2" t="str">
        <f>IF(E64="","",MAX($A$1:$A63)+1)</f>
        <v/>
      </c>
      <c r="B64" s="92"/>
      <c r="C64" s="11"/>
      <c r="D64" s="9"/>
      <c r="E64" s="9"/>
      <c r="F64" s="25"/>
      <c r="G64" s="63" t="str">
        <f t="shared" si="3"/>
        <v/>
      </c>
    </row>
    <row r="65" spans="1:7" x14ac:dyDescent="0.25">
      <c r="A65" s="2" t="str">
        <f>IF(E65="","",MAX($A$1:$A64)+1)</f>
        <v/>
      </c>
      <c r="B65" s="92"/>
      <c r="C65" s="35" t="s">
        <v>24</v>
      </c>
      <c r="D65" s="9"/>
      <c r="E65" s="9"/>
      <c r="F65" s="25"/>
      <c r="G65" s="63" t="str">
        <f t="shared" si="3"/>
        <v/>
      </c>
    </row>
    <row r="66" spans="1:7" x14ac:dyDescent="0.25">
      <c r="A66" s="2" t="str">
        <f>IF(E66="","",MAX($A$1:$A65)+1)</f>
        <v/>
      </c>
      <c r="B66" s="92"/>
      <c r="C66" s="35"/>
      <c r="D66" s="9"/>
      <c r="E66" s="9"/>
      <c r="F66" s="25"/>
      <c r="G66" s="63" t="str">
        <f t="shared" si="3"/>
        <v/>
      </c>
    </row>
    <row r="67" spans="1:7" x14ac:dyDescent="0.25">
      <c r="A67" s="2">
        <f>IF(E67="","",MAX($A$1:$A66)+1)</f>
        <v>17</v>
      </c>
      <c r="B67" s="79" t="s">
        <v>82</v>
      </c>
      <c r="C67" s="12" t="s">
        <v>48</v>
      </c>
      <c r="D67" s="9" t="s">
        <v>1</v>
      </c>
      <c r="E67" s="9">
        <v>2</v>
      </c>
      <c r="F67" s="25"/>
      <c r="G67" s="63">
        <f t="shared" si="3"/>
        <v>0</v>
      </c>
    </row>
    <row r="68" spans="1:7" x14ac:dyDescent="0.25">
      <c r="A68" s="2" t="str">
        <f>IF(E68="","",MAX($A$1:$A67)+1)</f>
        <v/>
      </c>
      <c r="B68" s="92"/>
      <c r="C68" s="12"/>
      <c r="D68" s="9"/>
      <c r="E68" s="9"/>
      <c r="F68" s="25"/>
      <c r="G68" s="63" t="str">
        <f t="shared" si="3"/>
        <v/>
      </c>
    </row>
    <row r="69" spans="1:7" x14ac:dyDescent="0.25">
      <c r="A69" s="2" t="str">
        <f>IF(E69="","",MAX($A$1:$A68)+1)</f>
        <v/>
      </c>
      <c r="D69" s="9"/>
      <c r="E69" s="9"/>
      <c r="F69" s="9"/>
      <c r="G69" s="63" t="str">
        <f t="shared" si="3"/>
        <v/>
      </c>
    </row>
    <row r="70" spans="1:7" x14ac:dyDescent="0.25">
      <c r="A70" s="2" t="str">
        <f>IF(E70="","",MAX($A$1:$A69)+1)</f>
        <v/>
      </c>
      <c r="D70" s="9"/>
      <c r="E70" s="9"/>
      <c r="F70" s="9"/>
      <c r="G70" s="8"/>
    </row>
    <row r="71" spans="1:7" x14ac:dyDescent="0.25">
      <c r="A71" s="2" t="str">
        <f>IF(E72="","",MAX($A$1:$A70)+1)</f>
        <v/>
      </c>
      <c r="D71" s="9"/>
      <c r="E71" s="9"/>
      <c r="F71" s="9"/>
      <c r="G71" s="8"/>
    </row>
    <row r="72" spans="1:7" x14ac:dyDescent="0.25">
      <c r="A72" s="2" t="str">
        <f>IF(E73="","",MAX($A$1:$A71)+1)</f>
        <v/>
      </c>
      <c r="C72" s="112" t="s">
        <v>132</v>
      </c>
      <c r="D72" s="113"/>
      <c r="E72" s="113"/>
      <c r="F72" s="114"/>
      <c r="G72" s="31">
        <f>SUM(G12:G70)</f>
        <v>0</v>
      </c>
    </row>
    <row r="73" spans="1:7" x14ac:dyDescent="0.25">
      <c r="A73" s="2" t="str">
        <f>IF(E74="","",MAX($A$1:$A72)+1)</f>
        <v/>
      </c>
      <c r="C73" s="115" t="s">
        <v>19</v>
      </c>
      <c r="D73" s="116"/>
      <c r="E73" s="116"/>
      <c r="F73" s="117"/>
      <c r="G73" s="32">
        <f>0.2*G72</f>
        <v>0</v>
      </c>
    </row>
    <row r="74" spans="1:7" x14ac:dyDescent="0.25">
      <c r="A74" s="2" t="str">
        <f>IF(K74="","",MAX($A$1:$A73)+1)</f>
        <v/>
      </c>
      <c r="C74" s="118" t="s">
        <v>133</v>
      </c>
      <c r="D74" s="119"/>
      <c r="E74" s="119"/>
      <c r="F74" s="120"/>
      <c r="G74" s="99">
        <f>G73+G72</f>
        <v>0</v>
      </c>
    </row>
    <row r="75" spans="1:7" x14ac:dyDescent="0.25">
      <c r="A75" s="94"/>
      <c r="B75" s="96"/>
      <c r="C75" s="97"/>
      <c r="D75" s="95"/>
      <c r="E75" s="95"/>
      <c r="F75" s="95"/>
    </row>
    <row r="193" spans="13:13" x14ac:dyDescent="0.25">
      <c r="M193">
        <v>150</v>
      </c>
    </row>
  </sheetData>
  <mergeCells count="3">
    <mergeCell ref="C72:F72"/>
    <mergeCell ref="C73:F73"/>
    <mergeCell ref="C74:F74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2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DBCBF-216F-4875-90CD-BBF9CCA2278F}">
  <sheetPr>
    <tabColor theme="6"/>
    <pageSetUpPr fitToPage="1"/>
  </sheetPr>
  <dimension ref="A1:M199"/>
  <sheetViews>
    <sheetView showGridLines="0" tabSelected="1" view="pageBreakPreview" topLeftCell="A37" zoomScaleNormal="100" zoomScaleSheetLayoutView="100" workbookViewId="0">
      <selection activeCell="C80" sqref="C80"/>
    </sheetView>
  </sheetViews>
  <sheetFormatPr baseColWidth="10" defaultRowHeight="15" x14ac:dyDescent="0.25"/>
  <cols>
    <col min="1" max="1" width="6" style="14" customWidth="1"/>
    <col min="2" max="2" width="6" style="24" customWidth="1"/>
    <col min="3" max="3" width="56.7109375" style="23" customWidth="1"/>
    <col min="4" max="4" width="7.140625" style="17" customWidth="1"/>
    <col min="5" max="5" width="7.7109375" style="17" customWidth="1"/>
    <col min="6" max="6" width="11.42578125" style="17"/>
    <col min="7" max="7" width="15.7109375" style="14" customWidth="1"/>
  </cols>
  <sheetData>
    <row r="1" spans="1:7" s="10" customFormat="1" ht="12" x14ac:dyDescent="0.2">
      <c r="A1" s="1" t="s">
        <v>6</v>
      </c>
      <c r="B1" s="1" t="s">
        <v>11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12</v>
      </c>
    </row>
    <row r="2" spans="1:7" x14ac:dyDescent="0.25">
      <c r="A2" s="20"/>
      <c r="D2" s="24"/>
      <c r="E2" s="24"/>
      <c r="F2" s="24"/>
      <c r="G2" s="22"/>
    </row>
    <row r="3" spans="1:7" x14ac:dyDescent="0.25">
      <c r="A3" s="20"/>
      <c r="D3" s="24"/>
      <c r="E3" s="24"/>
      <c r="F3" s="24"/>
      <c r="G3" s="22"/>
    </row>
    <row r="4" spans="1:7" x14ac:dyDescent="0.25">
      <c r="A4" s="20"/>
      <c r="C4" s="41" t="s">
        <v>26</v>
      </c>
      <c r="D4" s="24"/>
      <c r="E4" s="24"/>
      <c r="F4" s="24"/>
      <c r="G4" s="22"/>
    </row>
    <row r="5" spans="1:7" x14ac:dyDescent="0.25">
      <c r="A5" s="2" t="str">
        <f>IF(E5="","",MAX($A$1:$A4)+1)</f>
        <v/>
      </c>
      <c r="D5" s="24"/>
      <c r="E5" s="24"/>
      <c r="F5" s="24"/>
      <c r="G5" s="22"/>
    </row>
    <row r="6" spans="1:7" x14ac:dyDescent="0.25">
      <c r="A6" s="2" t="str">
        <f>IF(E6="","",MAX($A$1:$A5)+1)</f>
        <v/>
      </c>
      <c r="C6" s="34" t="s">
        <v>25</v>
      </c>
      <c r="D6" s="24"/>
      <c r="E6" s="24"/>
      <c r="F6" s="24"/>
      <c r="G6" s="22"/>
    </row>
    <row r="7" spans="1:7" x14ac:dyDescent="0.25">
      <c r="A7" s="2" t="str">
        <f>IF(E7="","",MAX($A$1:$A6)+1)</f>
        <v/>
      </c>
      <c r="D7" s="24"/>
      <c r="E7" s="24"/>
      <c r="F7" s="24"/>
      <c r="G7" s="63" t="str">
        <f t="shared" ref="G7:G66" si="0">IF(D7&lt;&gt;"",E7*F7,"")</f>
        <v/>
      </c>
    </row>
    <row r="8" spans="1:7" x14ac:dyDescent="0.25">
      <c r="A8" s="2" t="str">
        <f>IF(E8="","",MAX($A$1:$A7)+1)</f>
        <v/>
      </c>
      <c r="C8" s="27"/>
      <c r="D8" s="24"/>
      <c r="E8" s="24"/>
      <c r="F8" s="24"/>
      <c r="G8" s="63" t="str">
        <f t="shared" si="0"/>
        <v/>
      </c>
    </row>
    <row r="9" spans="1:7" x14ac:dyDescent="0.25">
      <c r="A9" s="2" t="str">
        <f>IF(E9="","",MAX($A$1:$A8)+1)</f>
        <v/>
      </c>
      <c r="B9" s="24" t="s">
        <v>67</v>
      </c>
      <c r="C9" s="28" t="s">
        <v>40</v>
      </c>
      <c r="D9" s="24"/>
      <c r="E9" s="24"/>
      <c r="F9" s="24"/>
      <c r="G9" s="63" t="str">
        <f t="shared" si="0"/>
        <v/>
      </c>
    </row>
    <row r="10" spans="1:7" x14ac:dyDescent="0.25">
      <c r="A10" s="2" t="str">
        <f>IF(E10="","",MAX($A$1:$A9)+1)</f>
        <v/>
      </c>
      <c r="B10" s="51"/>
      <c r="C10" s="35"/>
      <c r="D10" s="24"/>
      <c r="E10" s="24"/>
      <c r="F10" s="24"/>
      <c r="G10" s="63" t="str">
        <f t="shared" si="0"/>
        <v/>
      </c>
    </row>
    <row r="11" spans="1:7" x14ac:dyDescent="0.25">
      <c r="A11" s="2" t="str">
        <f>IF(E11="","",MAX($A$1:$A10)+1)</f>
        <v/>
      </c>
      <c r="B11" s="51"/>
      <c r="C11" s="35" t="s">
        <v>21</v>
      </c>
      <c r="D11" s="24"/>
      <c r="E11" s="24"/>
      <c r="F11" s="24"/>
      <c r="G11" s="63" t="str">
        <f t="shared" si="0"/>
        <v/>
      </c>
    </row>
    <row r="12" spans="1:7" x14ac:dyDescent="0.25">
      <c r="A12" s="2" t="str">
        <f>IF(E12="","",MAX($A$1:$A11)+1)</f>
        <v/>
      </c>
      <c r="B12" s="51"/>
      <c r="C12" s="35"/>
      <c r="D12" s="24"/>
      <c r="E12" s="24"/>
      <c r="F12" s="24"/>
      <c r="G12" s="63" t="str">
        <f t="shared" si="0"/>
        <v/>
      </c>
    </row>
    <row r="13" spans="1:7" x14ac:dyDescent="0.25">
      <c r="A13" s="2" t="str">
        <f>IF(E13="","",MAX($A$1:$A12)+1)</f>
        <v/>
      </c>
      <c r="C13" s="42" t="s">
        <v>106</v>
      </c>
      <c r="D13" s="24"/>
      <c r="E13" s="24"/>
      <c r="F13" s="25"/>
      <c r="G13" s="63" t="str">
        <f t="shared" si="0"/>
        <v/>
      </c>
    </row>
    <row r="14" spans="1:7" x14ac:dyDescent="0.25">
      <c r="A14" s="2">
        <f>IF(E14="","",MAX($A$1:$A13)+1)</f>
        <v>1</v>
      </c>
      <c r="B14" s="24" t="s">
        <v>84</v>
      </c>
      <c r="C14" s="42" t="s">
        <v>128</v>
      </c>
      <c r="D14" s="24" t="s">
        <v>1</v>
      </c>
      <c r="E14" s="24">
        <v>1</v>
      </c>
      <c r="F14" s="25"/>
      <c r="G14" s="63">
        <f t="shared" si="0"/>
        <v>0</v>
      </c>
    </row>
    <row r="15" spans="1:7" x14ac:dyDescent="0.25">
      <c r="A15" s="2">
        <f>IF(E15="","",MAX($A$1:$A14)+1)</f>
        <v>2</v>
      </c>
      <c r="B15" s="24" t="s">
        <v>89</v>
      </c>
      <c r="C15" s="42" t="s">
        <v>114</v>
      </c>
      <c r="D15" s="24" t="s">
        <v>1</v>
      </c>
      <c r="E15" s="24">
        <v>1</v>
      </c>
      <c r="F15" s="25"/>
      <c r="G15" s="63">
        <f t="shared" si="0"/>
        <v>0</v>
      </c>
    </row>
    <row r="16" spans="1:7" x14ac:dyDescent="0.25">
      <c r="A16" s="2">
        <f>IF(E16="","",MAX($A$1:$A15)+1)</f>
        <v>3</v>
      </c>
      <c r="B16" s="24" t="s">
        <v>91</v>
      </c>
      <c r="C16" s="42" t="s">
        <v>49</v>
      </c>
      <c r="D16" s="24" t="s">
        <v>4</v>
      </c>
      <c r="E16" s="24">
        <v>1</v>
      </c>
      <c r="F16" s="25"/>
      <c r="G16" s="63">
        <f t="shared" si="0"/>
        <v>0</v>
      </c>
    </row>
    <row r="17" spans="1:7" x14ac:dyDescent="0.25">
      <c r="A17" s="2" t="str">
        <f>IF(E17="","",MAX($A$1:$A16)+1)</f>
        <v/>
      </c>
      <c r="B17" s="51"/>
      <c r="C17" s="11"/>
      <c r="D17" s="24"/>
      <c r="E17" s="24"/>
      <c r="F17" s="25"/>
      <c r="G17" s="63" t="str">
        <f t="shared" si="0"/>
        <v/>
      </c>
    </row>
    <row r="18" spans="1:7" x14ac:dyDescent="0.25">
      <c r="A18" s="2" t="str">
        <f>IF(E18="","",MAX($A$1:$A17)+1)</f>
        <v/>
      </c>
      <c r="B18" s="51"/>
      <c r="C18" s="35" t="s">
        <v>22</v>
      </c>
      <c r="D18" s="24"/>
      <c r="E18" s="24"/>
      <c r="F18" s="25"/>
      <c r="G18" s="63" t="str">
        <f t="shared" si="0"/>
        <v/>
      </c>
    </row>
    <row r="19" spans="1:7" x14ac:dyDescent="0.25">
      <c r="A19" s="2" t="str">
        <f>IF(E19="","",MAX($A$1:$A18)+1)</f>
        <v/>
      </c>
      <c r="B19" s="51"/>
      <c r="C19" s="35"/>
      <c r="D19" s="24"/>
      <c r="E19" s="24"/>
      <c r="F19" s="25"/>
      <c r="G19" s="63" t="str">
        <f t="shared" si="0"/>
        <v/>
      </c>
    </row>
    <row r="20" spans="1:7" x14ac:dyDescent="0.25">
      <c r="A20" s="2" t="str">
        <f>IF(E20="","",MAX($A$1:$A19)+1)</f>
        <v/>
      </c>
      <c r="C20" s="42" t="s">
        <v>41</v>
      </c>
      <c r="D20" s="24"/>
      <c r="E20" s="24"/>
      <c r="F20" s="25"/>
      <c r="G20" s="63" t="str">
        <f t="shared" si="0"/>
        <v/>
      </c>
    </row>
    <row r="21" spans="1:7" x14ac:dyDescent="0.25">
      <c r="A21" s="2">
        <f>IF(E21="","",MAX($A$1:$A20)+1)</f>
        <v>4</v>
      </c>
      <c r="B21" s="24" t="s">
        <v>84</v>
      </c>
      <c r="C21" s="42" t="s">
        <v>127</v>
      </c>
      <c r="D21" s="24" t="s">
        <v>1</v>
      </c>
      <c r="E21" s="24">
        <v>1</v>
      </c>
      <c r="F21" s="25"/>
      <c r="G21" s="63">
        <f t="shared" si="0"/>
        <v>0</v>
      </c>
    </row>
    <row r="22" spans="1:7" x14ac:dyDescent="0.25">
      <c r="A22" s="2">
        <f>IF(E22="","",MAX($A$1:$A21)+1)</f>
        <v>5</v>
      </c>
      <c r="B22" s="24" t="s">
        <v>89</v>
      </c>
      <c r="C22" s="42" t="s">
        <v>116</v>
      </c>
      <c r="D22" s="24" t="s">
        <v>1</v>
      </c>
      <c r="E22" s="24">
        <v>1</v>
      </c>
      <c r="F22" s="25"/>
      <c r="G22" s="63">
        <f t="shared" si="0"/>
        <v>0</v>
      </c>
    </row>
    <row r="23" spans="1:7" x14ac:dyDescent="0.25">
      <c r="A23" s="2">
        <f>IF(E23="","",MAX($A$1:$A22)+1)</f>
        <v>6</v>
      </c>
      <c r="B23" s="24" t="s">
        <v>91</v>
      </c>
      <c r="C23" s="42" t="s">
        <v>50</v>
      </c>
      <c r="D23" s="24" t="s">
        <v>4</v>
      </c>
      <c r="E23" s="24">
        <v>1</v>
      </c>
      <c r="F23" s="25"/>
      <c r="G23" s="63">
        <f t="shared" si="0"/>
        <v>0</v>
      </c>
    </row>
    <row r="24" spans="1:7" x14ac:dyDescent="0.25">
      <c r="A24" s="2" t="str">
        <f>IF(E24="","",MAX($A$1:$A23)+1)</f>
        <v/>
      </c>
      <c r="B24" s="51"/>
      <c r="C24" s="11"/>
      <c r="D24" s="24"/>
      <c r="E24" s="24"/>
      <c r="F24" s="25"/>
      <c r="G24" s="63" t="str">
        <f t="shared" si="0"/>
        <v/>
      </c>
    </row>
    <row r="25" spans="1:7" x14ac:dyDescent="0.25">
      <c r="A25" s="2" t="str">
        <f>IF(E25="","",MAX($A$1:$A24)+1)</f>
        <v/>
      </c>
      <c r="B25" s="51"/>
      <c r="C25" s="35" t="s">
        <v>23</v>
      </c>
      <c r="D25" s="24"/>
      <c r="E25" s="24"/>
      <c r="F25" s="25"/>
      <c r="G25" s="63" t="str">
        <f t="shared" si="0"/>
        <v/>
      </c>
    </row>
    <row r="26" spans="1:7" x14ac:dyDescent="0.25">
      <c r="A26" s="2" t="str">
        <f>IF(E26="","",MAX($A$1:$A25)+1)</f>
        <v/>
      </c>
      <c r="B26" s="51"/>
      <c r="C26" s="35"/>
      <c r="D26" s="24"/>
      <c r="E26" s="24"/>
      <c r="F26" s="25"/>
      <c r="G26" s="63" t="str">
        <f t="shared" si="0"/>
        <v/>
      </c>
    </row>
    <row r="27" spans="1:7" x14ac:dyDescent="0.25">
      <c r="A27" s="2" t="str">
        <f>IF(E27="","",MAX($A$1:$A26)+1)</f>
        <v/>
      </c>
      <c r="C27" s="42" t="s">
        <v>41</v>
      </c>
      <c r="D27" s="24"/>
      <c r="E27" s="24"/>
      <c r="F27" s="25"/>
      <c r="G27" s="63" t="str">
        <f t="shared" si="0"/>
        <v/>
      </c>
    </row>
    <row r="28" spans="1:7" x14ac:dyDescent="0.25">
      <c r="A28" s="2">
        <f>IF(E28="","",MAX($A$1:$A26)+1)</f>
        <v>7</v>
      </c>
      <c r="B28" s="24" t="s">
        <v>91</v>
      </c>
      <c r="C28" s="100" t="s">
        <v>125</v>
      </c>
      <c r="D28" s="24" t="s">
        <v>4</v>
      </c>
      <c r="E28" s="29">
        <v>1</v>
      </c>
      <c r="F28" s="25"/>
      <c r="G28" s="63">
        <f t="shared" ref="G28" si="1">IF(D28&lt;&gt;"",E28*F28,"")</f>
        <v>0</v>
      </c>
    </row>
    <row r="29" spans="1:7" x14ac:dyDescent="0.25">
      <c r="A29" s="2">
        <f>IF(E29="","",MAX($A$1:$A28)+1)</f>
        <v>8</v>
      </c>
      <c r="B29" s="24" t="s">
        <v>90</v>
      </c>
      <c r="C29" s="42" t="s">
        <v>42</v>
      </c>
      <c r="D29" s="24" t="s">
        <v>5</v>
      </c>
      <c r="E29" s="29">
        <v>5.5</v>
      </c>
      <c r="F29" s="25"/>
      <c r="G29" s="63">
        <f t="shared" si="0"/>
        <v>0</v>
      </c>
    </row>
    <row r="30" spans="1:7" x14ac:dyDescent="0.25">
      <c r="A30" s="2">
        <f>IF(E30="","",MAX($A$1:$A29)+1)</f>
        <v>9</v>
      </c>
      <c r="B30" s="24" t="s">
        <v>95</v>
      </c>
      <c r="C30" s="42" t="s">
        <v>51</v>
      </c>
      <c r="D30" s="24" t="s">
        <v>5</v>
      </c>
      <c r="E30" s="29">
        <v>7</v>
      </c>
      <c r="F30" s="25"/>
      <c r="G30" s="63">
        <f t="shared" si="0"/>
        <v>0</v>
      </c>
    </row>
    <row r="31" spans="1:7" x14ac:dyDescent="0.25">
      <c r="A31" s="2" t="str">
        <f>IF(E31="","",MAX($A$1:$A30)+1)</f>
        <v/>
      </c>
      <c r="B31" s="51"/>
      <c r="C31" s="11"/>
      <c r="D31" s="24"/>
      <c r="E31" s="24"/>
      <c r="F31" s="25"/>
      <c r="G31" s="63" t="str">
        <f t="shared" si="0"/>
        <v/>
      </c>
    </row>
    <row r="32" spans="1:7" x14ac:dyDescent="0.25">
      <c r="A32" s="2" t="str">
        <f>IF(E32="","",MAX($A$1:$A31)+1)</f>
        <v/>
      </c>
      <c r="B32" s="51"/>
      <c r="C32" s="35" t="s">
        <v>24</v>
      </c>
      <c r="D32" s="24"/>
      <c r="E32" s="24"/>
      <c r="F32" s="25"/>
      <c r="G32" s="63" t="str">
        <f t="shared" si="0"/>
        <v/>
      </c>
    </row>
    <row r="33" spans="1:7" x14ac:dyDescent="0.25">
      <c r="A33" s="2" t="str">
        <f>IF(E33="","",MAX($A$1:$A32)+1)</f>
        <v/>
      </c>
      <c r="B33" s="51"/>
      <c r="C33" s="35"/>
      <c r="D33" s="24"/>
      <c r="E33" s="24"/>
      <c r="F33" s="25"/>
      <c r="G33" s="63" t="str">
        <f t="shared" si="0"/>
        <v/>
      </c>
    </row>
    <row r="34" spans="1:7" x14ac:dyDescent="0.25">
      <c r="A34" s="2" t="str">
        <f>IF(E34="","",MAX($A$1:$A33)+1)</f>
        <v/>
      </c>
      <c r="C34" s="42" t="s">
        <v>41</v>
      </c>
      <c r="D34" s="24"/>
      <c r="E34" s="24"/>
      <c r="F34" s="25"/>
      <c r="G34" s="63" t="str">
        <f t="shared" si="0"/>
        <v/>
      </c>
    </row>
    <row r="35" spans="1:7" x14ac:dyDescent="0.25">
      <c r="A35" s="2">
        <f>IF(E35="","",MAX($A$1:$A34)+1)</f>
        <v>10</v>
      </c>
      <c r="B35" s="24" t="s">
        <v>84</v>
      </c>
      <c r="C35" s="42" t="s">
        <v>52</v>
      </c>
      <c r="D35" s="24" t="s">
        <v>1</v>
      </c>
      <c r="E35" s="24">
        <v>2</v>
      </c>
      <c r="F35" s="25"/>
      <c r="G35" s="63">
        <f t="shared" si="0"/>
        <v>0</v>
      </c>
    </row>
    <row r="36" spans="1:7" x14ac:dyDescent="0.25">
      <c r="A36" s="2">
        <f>IF(E36="","",MAX($A$1:$A35)+1)</f>
        <v>11</v>
      </c>
      <c r="B36" s="24" t="s">
        <v>89</v>
      </c>
      <c r="C36" s="42" t="s">
        <v>115</v>
      </c>
      <c r="D36" s="24" t="s">
        <v>1</v>
      </c>
      <c r="E36" s="24">
        <v>2</v>
      </c>
      <c r="F36" s="25"/>
      <c r="G36" s="63">
        <f t="shared" ref="G36" si="2">IF(D36&lt;&gt;"",E36*F36,"")</f>
        <v>0</v>
      </c>
    </row>
    <row r="37" spans="1:7" x14ac:dyDescent="0.25">
      <c r="A37" s="2">
        <f>IF(E37="","",MAX($A$1:$A36)+1)</f>
        <v>12</v>
      </c>
      <c r="B37" s="24" t="s">
        <v>95</v>
      </c>
      <c r="C37" s="42" t="s">
        <v>53</v>
      </c>
      <c r="D37" s="24" t="s">
        <v>5</v>
      </c>
      <c r="E37" s="29">
        <v>3.3</v>
      </c>
      <c r="F37" s="25"/>
      <c r="G37" s="63">
        <f t="shared" si="0"/>
        <v>0</v>
      </c>
    </row>
    <row r="38" spans="1:7" x14ac:dyDescent="0.25">
      <c r="A38" s="2" t="str">
        <f>IF(E38="","",MAX($A$1:$A37)+1)</f>
        <v/>
      </c>
      <c r="B38" s="51"/>
      <c r="C38" s="11"/>
      <c r="D38" s="24"/>
      <c r="E38" s="24"/>
      <c r="F38" s="25"/>
      <c r="G38" s="63" t="str">
        <f t="shared" si="0"/>
        <v/>
      </c>
    </row>
    <row r="39" spans="1:7" x14ac:dyDescent="0.25">
      <c r="A39" s="2" t="str">
        <f>IF(E39="","",MAX($A$1:$A38)+1)</f>
        <v/>
      </c>
      <c r="B39" s="24" t="s">
        <v>68</v>
      </c>
      <c r="C39" s="28" t="s">
        <v>34</v>
      </c>
      <c r="D39" s="24"/>
      <c r="E39" s="24"/>
      <c r="F39" s="25"/>
      <c r="G39" s="63" t="str">
        <f t="shared" si="0"/>
        <v/>
      </c>
    </row>
    <row r="40" spans="1:7" x14ac:dyDescent="0.25">
      <c r="A40" s="2" t="str">
        <f>IF(E40="","",MAX($A$1:$A39)+1)</f>
        <v/>
      </c>
      <c r="B40" s="51"/>
      <c r="C40" s="35"/>
      <c r="D40" s="24"/>
      <c r="E40" s="24"/>
      <c r="F40" s="25"/>
      <c r="G40" s="63" t="str">
        <f t="shared" si="0"/>
        <v/>
      </c>
    </row>
    <row r="41" spans="1:7" x14ac:dyDescent="0.25">
      <c r="A41" s="2" t="str">
        <f>IF(E41="","",MAX($A$1:$A40)+1)</f>
        <v/>
      </c>
      <c r="B41" s="51"/>
      <c r="C41" s="35" t="s">
        <v>21</v>
      </c>
      <c r="D41" s="24"/>
      <c r="E41" s="24"/>
      <c r="F41" s="25"/>
      <c r="G41" s="63" t="str">
        <f t="shared" si="0"/>
        <v/>
      </c>
    </row>
    <row r="42" spans="1:7" x14ac:dyDescent="0.25">
      <c r="A42" s="2" t="str">
        <f>IF(E42="","",MAX($A$1:$A41)+1)</f>
        <v/>
      </c>
      <c r="B42" s="51"/>
      <c r="C42" s="35"/>
      <c r="D42" s="24"/>
      <c r="E42" s="24"/>
      <c r="F42" s="25"/>
      <c r="G42" s="63" t="str">
        <f t="shared" si="0"/>
        <v/>
      </c>
    </row>
    <row r="43" spans="1:7" ht="22.5" x14ac:dyDescent="0.25">
      <c r="A43" s="2">
        <f>IF(E43="","",MAX($A$1:$A42)+1)</f>
        <v>13</v>
      </c>
      <c r="B43" s="24" t="s">
        <v>85</v>
      </c>
      <c r="C43" s="11" t="s">
        <v>54</v>
      </c>
      <c r="D43" s="24" t="s">
        <v>4</v>
      </c>
      <c r="E43" s="24">
        <v>1</v>
      </c>
      <c r="F43" s="25"/>
      <c r="G43" s="63">
        <f t="shared" si="0"/>
        <v>0</v>
      </c>
    </row>
    <row r="44" spans="1:7" x14ac:dyDescent="0.25">
      <c r="A44" s="2" t="str">
        <f>IF(E44="","",MAX($A$1:$A43)+1)</f>
        <v/>
      </c>
      <c r="C44" s="12" t="s">
        <v>29</v>
      </c>
      <c r="D44" s="24"/>
      <c r="E44" s="24"/>
      <c r="F44" s="25"/>
      <c r="G44" s="63" t="str">
        <f t="shared" si="0"/>
        <v/>
      </c>
    </row>
    <row r="45" spans="1:7" x14ac:dyDescent="0.25">
      <c r="A45" s="2" t="str">
        <f>IF(E45="","",MAX($A$1:$A44)+1)</f>
        <v/>
      </c>
      <c r="C45" s="12" t="s">
        <v>87</v>
      </c>
      <c r="D45" s="24"/>
      <c r="E45" s="24"/>
      <c r="F45" s="25"/>
      <c r="G45" s="63" t="str">
        <f t="shared" si="0"/>
        <v/>
      </c>
    </row>
    <row r="46" spans="1:7" x14ac:dyDescent="0.25">
      <c r="A46" s="2" t="str">
        <f>IF(E46="","",MAX($A$1:$A45)+1)</f>
        <v/>
      </c>
      <c r="C46" s="12" t="s">
        <v>30</v>
      </c>
      <c r="D46" s="24"/>
      <c r="E46" s="24"/>
      <c r="F46" s="25"/>
      <c r="G46" s="63" t="str">
        <f t="shared" si="0"/>
        <v/>
      </c>
    </row>
    <row r="47" spans="1:7" x14ac:dyDescent="0.25">
      <c r="A47" s="2" t="str">
        <f>IF(E47="","",MAX($A$1:$A46)+1)</f>
        <v/>
      </c>
      <c r="C47" s="12"/>
      <c r="D47" s="24"/>
      <c r="E47" s="24"/>
      <c r="F47" s="25"/>
      <c r="G47" s="63" t="str">
        <f t="shared" si="0"/>
        <v/>
      </c>
    </row>
    <row r="48" spans="1:7" x14ac:dyDescent="0.25">
      <c r="A48" s="2" t="str">
        <f>IF(E48="","",MAX($A$1:$A47)+1)</f>
        <v/>
      </c>
      <c r="B48" s="51"/>
      <c r="C48" s="11"/>
      <c r="D48" s="24"/>
      <c r="E48" s="24"/>
      <c r="F48" s="25"/>
      <c r="G48" s="63" t="str">
        <f t="shared" si="0"/>
        <v/>
      </c>
    </row>
    <row r="49" spans="1:7" s="27" customFormat="1" ht="11.25" x14ac:dyDescent="0.2">
      <c r="A49" s="2">
        <f>IF(E49="","",MAX($A$1:$A48)+1)</f>
        <v>14</v>
      </c>
      <c r="B49" s="24" t="s">
        <v>93</v>
      </c>
      <c r="C49" s="93" t="s">
        <v>117</v>
      </c>
      <c r="D49" s="24" t="s">
        <v>1</v>
      </c>
      <c r="E49" s="24">
        <v>1</v>
      </c>
      <c r="F49" s="25"/>
      <c r="G49" s="63">
        <f t="shared" si="0"/>
        <v>0</v>
      </c>
    </row>
    <row r="50" spans="1:7" x14ac:dyDescent="0.25">
      <c r="A50" s="2">
        <f>IF(E50="","",MAX($A$1:$A49)+1)</f>
        <v>15</v>
      </c>
      <c r="B50" s="24" t="s">
        <v>92</v>
      </c>
      <c r="C50" s="62" t="s">
        <v>120</v>
      </c>
      <c r="D50" s="24" t="s">
        <v>1</v>
      </c>
      <c r="E50" s="24">
        <v>1</v>
      </c>
      <c r="F50" s="25"/>
      <c r="G50" s="63">
        <f t="shared" si="0"/>
        <v>0</v>
      </c>
    </row>
    <row r="51" spans="1:7" s="27" customFormat="1" ht="11.25" x14ac:dyDescent="0.2">
      <c r="A51" s="2">
        <f>IF(E51="","",MAX($A$1:$A49)+1)</f>
        <v>15</v>
      </c>
      <c r="B51" s="24" t="s">
        <v>94</v>
      </c>
      <c r="C51" s="48" t="s">
        <v>103</v>
      </c>
      <c r="D51" s="24" t="s">
        <v>1</v>
      </c>
      <c r="E51" s="24">
        <v>1</v>
      </c>
      <c r="F51" s="25"/>
      <c r="G51" s="63">
        <f t="shared" si="0"/>
        <v>0</v>
      </c>
    </row>
    <row r="52" spans="1:7" s="27" customFormat="1" ht="11.25" x14ac:dyDescent="0.2">
      <c r="A52" s="2" t="str">
        <f>IF(E52="","",MAX($A$1:$A51)+1)</f>
        <v/>
      </c>
      <c r="B52" s="51"/>
      <c r="C52" s="12"/>
      <c r="D52" s="24"/>
      <c r="E52" s="24"/>
      <c r="F52" s="25"/>
      <c r="G52" s="63" t="str">
        <f t="shared" si="0"/>
        <v/>
      </c>
    </row>
    <row r="53" spans="1:7" s="27" customFormat="1" ht="11.25" x14ac:dyDescent="0.2">
      <c r="A53" s="2" t="str">
        <f>IF(E53="","",MAX($A$1:$A52)+1)</f>
        <v/>
      </c>
      <c r="B53" s="51"/>
      <c r="C53" s="35" t="s">
        <v>22</v>
      </c>
      <c r="D53" s="24"/>
      <c r="E53" s="24"/>
      <c r="F53" s="25"/>
      <c r="G53" s="63" t="str">
        <f t="shared" si="0"/>
        <v/>
      </c>
    </row>
    <row r="54" spans="1:7" s="27" customFormat="1" ht="11.25" x14ac:dyDescent="0.2">
      <c r="A54" s="2" t="str">
        <f>IF(E54="","",MAX($A$1:$A53)+1)</f>
        <v/>
      </c>
      <c r="B54" s="51"/>
      <c r="C54" s="35"/>
      <c r="D54" s="24"/>
      <c r="E54" s="24"/>
      <c r="F54" s="25"/>
      <c r="G54" s="63" t="str">
        <f t="shared" si="0"/>
        <v/>
      </c>
    </row>
    <row r="55" spans="1:7" s="27" customFormat="1" ht="22.5" x14ac:dyDescent="0.2">
      <c r="A55" s="2">
        <f>IF(E55="","",MAX($A$1:$A54)+1)</f>
        <v>16</v>
      </c>
      <c r="B55" s="24" t="s">
        <v>85</v>
      </c>
      <c r="C55" s="11" t="s">
        <v>55</v>
      </c>
      <c r="D55" s="24" t="s">
        <v>7</v>
      </c>
      <c r="E55" s="24">
        <v>1</v>
      </c>
      <c r="F55" s="25"/>
      <c r="G55" s="63">
        <f t="shared" si="0"/>
        <v>0</v>
      </c>
    </row>
    <row r="56" spans="1:7" s="27" customFormat="1" ht="11.25" x14ac:dyDescent="0.2">
      <c r="A56" s="2" t="str">
        <f>IF(E56="","",MAX($A$1:$A55)+1)</f>
        <v/>
      </c>
      <c r="B56" s="24"/>
      <c r="C56" s="12" t="s">
        <v>29</v>
      </c>
      <c r="D56" s="24"/>
      <c r="E56" s="24"/>
      <c r="F56" s="25"/>
      <c r="G56" s="63" t="str">
        <f t="shared" si="0"/>
        <v/>
      </c>
    </row>
    <row r="57" spans="1:7" s="27" customFormat="1" ht="11.25" x14ac:dyDescent="0.2">
      <c r="A57" s="2" t="str">
        <f>IF(E57="","",MAX($A$1:$A56)+1)</f>
        <v/>
      </c>
      <c r="B57" s="24"/>
      <c r="C57" s="12" t="s">
        <v>87</v>
      </c>
      <c r="D57" s="24"/>
      <c r="E57" s="24"/>
      <c r="F57" s="25"/>
      <c r="G57" s="63" t="str">
        <f t="shared" si="0"/>
        <v/>
      </c>
    </row>
    <row r="58" spans="1:7" s="27" customFormat="1" ht="11.25" x14ac:dyDescent="0.2">
      <c r="A58" s="2" t="str">
        <f>IF(E58="","",MAX($A$1:$A57)+1)</f>
        <v/>
      </c>
      <c r="B58" s="24"/>
      <c r="C58" s="12" t="s">
        <v>30</v>
      </c>
      <c r="D58" s="24"/>
      <c r="E58" s="24"/>
      <c r="F58" s="25"/>
      <c r="G58" s="63" t="str">
        <f t="shared" si="0"/>
        <v/>
      </c>
    </row>
    <row r="59" spans="1:7" s="27" customFormat="1" ht="11.25" x14ac:dyDescent="0.2">
      <c r="A59" s="2" t="str">
        <f>IF(E59="","",MAX($A$1:$A58)+1)</f>
        <v/>
      </c>
      <c r="B59" s="24"/>
      <c r="C59" s="12"/>
      <c r="D59" s="24"/>
      <c r="E59" s="24"/>
      <c r="F59" s="25"/>
      <c r="G59" s="63" t="str">
        <f t="shared" si="0"/>
        <v/>
      </c>
    </row>
    <row r="60" spans="1:7" s="27" customFormat="1" ht="11.25" x14ac:dyDescent="0.2">
      <c r="A60" s="2" t="str">
        <f>IF(E60="","",MAX($A$1:$A59)+1)</f>
        <v/>
      </c>
      <c r="B60" s="51"/>
      <c r="C60" s="11"/>
      <c r="D60" s="24"/>
      <c r="E60" s="24"/>
      <c r="F60" s="25"/>
      <c r="G60" s="63" t="str">
        <f t="shared" si="0"/>
        <v/>
      </c>
    </row>
    <row r="61" spans="1:7" s="27" customFormat="1" ht="11.25" x14ac:dyDescent="0.2">
      <c r="A61" s="2">
        <f>IF(E61="","",MAX($A$1:$A60)+1)</f>
        <v>17</v>
      </c>
      <c r="B61" s="24" t="s">
        <v>93</v>
      </c>
      <c r="C61" s="48" t="s">
        <v>118</v>
      </c>
      <c r="D61" s="24" t="s">
        <v>1</v>
      </c>
      <c r="E61" s="24">
        <v>1</v>
      </c>
      <c r="F61" s="25"/>
      <c r="G61" s="63">
        <f t="shared" si="0"/>
        <v>0</v>
      </c>
    </row>
    <row r="62" spans="1:7" s="27" customFormat="1" ht="11.25" x14ac:dyDescent="0.2">
      <c r="A62" s="2">
        <f>IF(E62="","",MAX($A$1:$A61)+1)</f>
        <v>18</v>
      </c>
      <c r="B62" s="24" t="s">
        <v>92</v>
      </c>
      <c r="C62" s="93" t="s">
        <v>121</v>
      </c>
      <c r="D62" s="24" t="s">
        <v>1</v>
      </c>
      <c r="E62" s="24">
        <v>1</v>
      </c>
      <c r="F62" s="25"/>
      <c r="G62" s="63">
        <f t="shared" si="0"/>
        <v>0</v>
      </c>
    </row>
    <row r="63" spans="1:7" s="27" customFormat="1" ht="11.25" x14ac:dyDescent="0.2">
      <c r="A63" s="2">
        <f>IF(E63="","",MAX($A$1:$A62)+1)</f>
        <v>19</v>
      </c>
      <c r="B63" s="24" t="s">
        <v>94</v>
      </c>
      <c r="C63" s="48" t="s">
        <v>104</v>
      </c>
      <c r="D63" s="24" t="s">
        <v>1</v>
      </c>
      <c r="E63" s="24">
        <v>1</v>
      </c>
      <c r="F63" s="25"/>
      <c r="G63" s="63">
        <f t="shared" si="0"/>
        <v>0</v>
      </c>
    </row>
    <row r="64" spans="1:7" s="27" customFormat="1" ht="11.25" x14ac:dyDescent="0.2">
      <c r="A64" s="2" t="str">
        <f>IF(E64="","",MAX($A$1:$A63)+1)</f>
        <v/>
      </c>
      <c r="B64" s="51"/>
      <c r="C64" s="12"/>
      <c r="D64" s="24"/>
      <c r="E64" s="24"/>
      <c r="F64" s="25"/>
      <c r="G64" s="63" t="str">
        <f t="shared" si="0"/>
        <v/>
      </c>
    </row>
    <row r="65" spans="1:7" s="27" customFormat="1" ht="11.25" x14ac:dyDescent="0.2">
      <c r="A65" s="2" t="str">
        <f>IF(E65="","",MAX($A$1:$A64)+1)</f>
        <v/>
      </c>
      <c r="B65" s="51"/>
      <c r="C65" s="35" t="s">
        <v>23</v>
      </c>
      <c r="D65" s="24"/>
      <c r="E65" s="24"/>
      <c r="F65" s="25"/>
      <c r="G65" s="63" t="str">
        <f t="shared" si="0"/>
        <v/>
      </c>
    </row>
    <row r="66" spans="1:7" s="27" customFormat="1" ht="11.25" x14ac:dyDescent="0.2">
      <c r="A66" s="2" t="str">
        <f>IF(E66="","",MAX($A$1:$A65)+1)</f>
        <v/>
      </c>
      <c r="B66" s="51"/>
      <c r="C66" s="11"/>
      <c r="D66" s="24"/>
      <c r="E66" s="24"/>
      <c r="F66" s="25"/>
      <c r="G66" s="63" t="str">
        <f t="shared" si="0"/>
        <v/>
      </c>
    </row>
    <row r="67" spans="1:7" s="27" customFormat="1" ht="11.25" x14ac:dyDescent="0.2">
      <c r="A67" s="2">
        <f>IF(E67="","",MAX($A$1:$A66)+1)</f>
        <v>20</v>
      </c>
      <c r="B67" s="24" t="s">
        <v>76</v>
      </c>
      <c r="C67" s="12" t="s">
        <v>96</v>
      </c>
      <c r="D67" s="24" t="s">
        <v>4</v>
      </c>
      <c r="E67" s="24">
        <v>1</v>
      </c>
      <c r="F67" s="25"/>
      <c r="G67" s="63">
        <f t="shared" ref="G67:G106" si="3">IF(D67&lt;&gt;"",E67*F67,"")</f>
        <v>0</v>
      </c>
    </row>
    <row r="68" spans="1:7" s="27" customFormat="1" ht="11.25" x14ac:dyDescent="0.2">
      <c r="A68" s="2">
        <f>IF(E68="","",MAX($A$1:$A67)+1)</f>
        <v>21</v>
      </c>
      <c r="B68" s="24" t="s">
        <v>97</v>
      </c>
      <c r="C68" s="12" t="s">
        <v>98</v>
      </c>
      <c r="D68" s="24" t="s">
        <v>5</v>
      </c>
      <c r="E68" s="29">
        <v>7</v>
      </c>
      <c r="F68" s="25"/>
      <c r="G68" s="63">
        <f t="shared" si="3"/>
        <v>0</v>
      </c>
    </row>
    <row r="69" spans="1:7" s="27" customFormat="1" ht="11.25" x14ac:dyDescent="0.2">
      <c r="A69" s="2">
        <f>IF(E69="","",MAX($A$1:$A68)+1)</f>
        <v>22</v>
      </c>
      <c r="B69" s="24" t="s">
        <v>94</v>
      </c>
      <c r="C69" s="101" t="s">
        <v>126</v>
      </c>
      <c r="D69" s="24" t="s">
        <v>1</v>
      </c>
      <c r="E69" s="29">
        <v>1</v>
      </c>
      <c r="F69" s="25"/>
      <c r="G69" s="63">
        <f t="shared" ref="G69" si="4">IF(D69&lt;&gt;"",E69*F69,"")</f>
        <v>0</v>
      </c>
    </row>
    <row r="70" spans="1:7" s="27" customFormat="1" ht="11.25" x14ac:dyDescent="0.2">
      <c r="A70" s="2">
        <f>IF(E70="","",MAX($A$1:$A69)+1)</f>
        <v>23</v>
      </c>
      <c r="B70" s="24" t="s">
        <v>99</v>
      </c>
      <c r="C70" s="12" t="s">
        <v>56</v>
      </c>
      <c r="D70" s="24" t="s">
        <v>5</v>
      </c>
      <c r="E70" s="29">
        <v>7</v>
      </c>
      <c r="F70" s="25"/>
      <c r="G70" s="63">
        <f t="shared" si="3"/>
        <v>0</v>
      </c>
    </row>
    <row r="71" spans="1:7" s="27" customFormat="1" ht="11.25" x14ac:dyDescent="0.2">
      <c r="A71" s="2" t="str">
        <f>IF(E71="","",MAX($A$1:$A70)+1)</f>
        <v/>
      </c>
      <c r="B71" s="51"/>
      <c r="C71" s="12"/>
      <c r="D71" s="24"/>
      <c r="E71" s="29"/>
      <c r="F71" s="25"/>
      <c r="G71" s="63" t="str">
        <f t="shared" si="3"/>
        <v/>
      </c>
    </row>
    <row r="72" spans="1:7" s="27" customFormat="1" ht="11.25" x14ac:dyDescent="0.2">
      <c r="A72" s="2" t="str">
        <f>IF(E72="","",MAX($A$1:$A71)+1)</f>
        <v/>
      </c>
      <c r="B72" s="51"/>
      <c r="C72" s="35" t="s">
        <v>24</v>
      </c>
      <c r="D72" s="24"/>
      <c r="E72" s="24"/>
      <c r="F72" s="25"/>
      <c r="G72" s="63" t="str">
        <f t="shared" si="3"/>
        <v/>
      </c>
    </row>
    <row r="73" spans="1:7" s="27" customFormat="1" ht="11.25" x14ac:dyDescent="0.2">
      <c r="A73" s="2" t="str">
        <f>IF(E73="","",MAX($A$1:$A72)+1)</f>
        <v/>
      </c>
      <c r="B73" s="51"/>
      <c r="C73" s="35"/>
      <c r="D73" s="24"/>
      <c r="E73" s="24"/>
      <c r="F73" s="25"/>
      <c r="G73" s="63" t="str">
        <f t="shared" si="3"/>
        <v/>
      </c>
    </row>
    <row r="74" spans="1:7" s="27" customFormat="1" ht="22.5" x14ac:dyDescent="0.2">
      <c r="A74" s="2">
        <f>IF(E74="","",MAX($A$1:$A73)+1)</f>
        <v>24</v>
      </c>
      <c r="B74" s="24" t="s">
        <v>85</v>
      </c>
      <c r="C74" s="11" t="s">
        <v>57</v>
      </c>
      <c r="D74" s="24" t="s">
        <v>7</v>
      </c>
      <c r="E74" s="24">
        <v>2</v>
      </c>
      <c r="F74" s="25"/>
      <c r="G74" s="63">
        <f t="shared" si="3"/>
        <v>0</v>
      </c>
    </row>
    <row r="75" spans="1:7" s="27" customFormat="1" ht="11.25" x14ac:dyDescent="0.2">
      <c r="A75" s="2" t="str">
        <f>IF(E75="","",MAX($A$1:$A74)+1)</f>
        <v/>
      </c>
      <c r="B75" s="24"/>
      <c r="C75" s="12" t="s">
        <v>29</v>
      </c>
      <c r="D75" s="24"/>
      <c r="E75" s="24"/>
      <c r="F75" s="25"/>
      <c r="G75" s="63" t="str">
        <f t="shared" si="3"/>
        <v/>
      </c>
    </row>
    <row r="76" spans="1:7" s="27" customFormat="1" ht="11.25" x14ac:dyDescent="0.2">
      <c r="A76" s="2" t="str">
        <f>IF(E76="","",MAX($A$1:$A75)+1)</f>
        <v/>
      </c>
      <c r="B76" s="24"/>
      <c r="C76" s="12" t="s">
        <v>87</v>
      </c>
      <c r="D76" s="24"/>
      <c r="E76" s="24"/>
      <c r="F76" s="25"/>
      <c r="G76" s="63" t="str">
        <f t="shared" si="3"/>
        <v/>
      </c>
    </row>
    <row r="77" spans="1:7" s="27" customFormat="1" ht="11.25" x14ac:dyDescent="0.2">
      <c r="A77" s="2" t="str">
        <f>IF(E77="","",MAX($A$1:$A76)+1)</f>
        <v/>
      </c>
      <c r="B77" s="24"/>
      <c r="C77" s="12" t="s">
        <v>30</v>
      </c>
      <c r="D77" s="24"/>
      <c r="E77" s="24"/>
      <c r="F77" s="25"/>
      <c r="G77" s="63" t="str">
        <f t="shared" si="3"/>
        <v/>
      </c>
    </row>
    <row r="78" spans="1:7" s="27" customFormat="1" ht="11.25" x14ac:dyDescent="0.2">
      <c r="A78" s="2" t="str">
        <f>IF(E78="","",MAX($A$1:$A77)+1)</f>
        <v/>
      </c>
      <c r="B78" s="24"/>
      <c r="C78" s="12"/>
      <c r="D78" s="24"/>
      <c r="E78" s="24"/>
      <c r="F78" s="25"/>
      <c r="G78" s="63" t="str">
        <f t="shared" si="3"/>
        <v/>
      </c>
    </row>
    <row r="79" spans="1:7" s="27" customFormat="1" ht="11.25" x14ac:dyDescent="0.2">
      <c r="A79" s="2" t="str">
        <f>IF(E79="","",MAX($A$1:$A78)+1)</f>
        <v/>
      </c>
      <c r="B79" s="51"/>
      <c r="C79" s="11"/>
      <c r="D79" s="24"/>
      <c r="E79" s="24"/>
      <c r="F79" s="25"/>
      <c r="G79" s="63" t="str">
        <f t="shared" si="3"/>
        <v/>
      </c>
    </row>
    <row r="80" spans="1:7" s="27" customFormat="1" ht="11.25" x14ac:dyDescent="0.2">
      <c r="A80" s="2">
        <f>IF(E80="","",MAX($A$1:$A79)+1)</f>
        <v>25</v>
      </c>
      <c r="B80" s="24" t="s">
        <v>76</v>
      </c>
      <c r="C80" s="12" t="s">
        <v>137</v>
      </c>
      <c r="D80" s="24" t="s">
        <v>5</v>
      </c>
      <c r="E80" s="29">
        <v>3.3</v>
      </c>
      <c r="F80" s="25"/>
      <c r="G80" s="63">
        <f t="shared" si="3"/>
        <v>0</v>
      </c>
    </row>
    <row r="81" spans="1:7" s="27" customFormat="1" ht="22.5" x14ac:dyDescent="0.2">
      <c r="A81" s="2">
        <f>IF(E81="","",MAX($A$1:$A80)+1)</f>
        <v>26</v>
      </c>
      <c r="B81" s="24" t="s">
        <v>97</v>
      </c>
      <c r="C81" s="12" t="s">
        <v>58</v>
      </c>
      <c r="D81" s="24" t="s">
        <v>5</v>
      </c>
      <c r="E81" s="29">
        <v>3.3</v>
      </c>
      <c r="F81" s="25"/>
      <c r="G81" s="63">
        <f t="shared" si="3"/>
        <v>0</v>
      </c>
    </row>
    <row r="82" spans="1:7" s="27" customFormat="1" ht="11.25" x14ac:dyDescent="0.2">
      <c r="A82" s="2">
        <f>IF(E82="","",MAX($A$1:$A81)+1)</f>
        <v>27</v>
      </c>
      <c r="B82" s="24" t="s">
        <v>93</v>
      </c>
      <c r="C82" s="93" t="s">
        <v>119</v>
      </c>
      <c r="D82" s="24" t="s">
        <v>1</v>
      </c>
      <c r="E82" s="24">
        <v>2</v>
      </c>
      <c r="F82" s="25"/>
      <c r="G82" s="63">
        <f t="shared" si="3"/>
        <v>0</v>
      </c>
    </row>
    <row r="83" spans="1:7" s="27" customFormat="1" ht="11.25" x14ac:dyDescent="0.2">
      <c r="A83" s="2">
        <f>IF(E83="","",MAX($A$1:$A82)+1)</f>
        <v>28</v>
      </c>
      <c r="B83" s="24" t="s">
        <v>92</v>
      </c>
      <c r="C83" s="18" t="s">
        <v>122</v>
      </c>
      <c r="D83" s="24" t="s">
        <v>1</v>
      </c>
      <c r="E83" s="24">
        <v>2</v>
      </c>
      <c r="F83" s="25"/>
      <c r="G83" s="63">
        <f t="shared" si="3"/>
        <v>0</v>
      </c>
    </row>
    <row r="84" spans="1:7" s="27" customFormat="1" ht="11.25" x14ac:dyDescent="0.2">
      <c r="A84" s="2">
        <f>IF(E84="","",MAX($A$1:$A83)+1)</f>
        <v>29</v>
      </c>
      <c r="B84" s="24" t="s">
        <v>101</v>
      </c>
      <c r="C84" s="12" t="s">
        <v>100</v>
      </c>
      <c r="D84" s="24" t="s">
        <v>1</v>
      </c>
      <c r="E84" s="24">
        <v>12</v>
      </c>
      <c r="F84" s="25"/>
      <c r="G84" s="63">
        <f t="shared" si="3"/>
        <v>0</v>
      </c>
    </row>
    <row r="85" spans="1:7" s="27" customFormat="1" ht="11.25" x14ac:dyDescent="0.2">
      <c r="A85" s="2" t="str">
        <f>IF(E85="","",MAX($A$1:$A84)+1)</f>
        <v/>
      </c>
      <c r="B85" s="51"/>
      <c r="C85" s="12"/>
      <c r="D85" s="24"/>
      <c r="E85" s="24"/>
      <c r="F85" s="25"/>
      <c r="G85" s="63" t="str">
        <f t="shared" si="3"/>
        <v/>
      </c>
    </row>
    <row r="86" spans="1:7" x14ac:dyDescent="0.25">
      <c r="A86" s="2" t="str">
        <f>IF(E86="","",MAX($A$1:$A85)+1)</f>
        <v/>
      </c>
      <c r="C86" s="12" t="s">
        <v>65</v>
      </c>
      <c r="D86" s="24"/>
      <c r="E86" s="24"/>
      <c r="F86" s="25"/>
      <c r="G86" s="63" t="str">
        <f t="shared" si="3"/>
        <v/>
      </c>
    </row>
    <row r="87" spans="1:7" x14ac:dyDescent="0.25">
      <c r="A87" s="2">
        <f>IF(E87="","",MAX($A$1:$A86)+1)</f>
        <v>30</v>
      </c>
      <c r="B87" s="79" t="s">
        <v>69</v>
      </c>
      <c r="C87" s="12" t="s">
        <v>15</v>
      </c>
      <c r="D87" s="24" t="s">
        <v>1</v>
      </c>
      <c r="E87" s="24">
        <f>10*4</f>
        <v>40</v>
      </c>
      <c r="F87" s="50"/>
      <c r="G87" s="63">
        <f t="shared" si="3"/>
        <v>0</v>
      </c>
    </row>
    <row r="88" spans="1:7" x14ac:dyDescent="0.25">
      <c r="A88" s="2">
        <f>IF(E88="","",MAX($A$1:$A87)+1)</f>
        <v>31</v>
      </c>
      <c r="B88" s="79" t="s">
        <v>69</v>
      </c>
      <c r="C88" s="12" t="s">
        <v>63</v>
      </c>
      <c r="D88" s="24" t="s">
        <v>1</v>
      </c>
      <c r="E88" s="24">
        <f>11*4</f>
        <v>44</v>
      </c>
      <c r="F88" s="50"/>
      <c r="G88" s="63">
        <f t="shared" si="3"/>
        <v>0</v>
      </c>
    </row>
    <row r="89" spans="1:7" x14ac:dyDescent="0.25">
      <c r="A89" s="2"/>
      <c r="C89" s="12"/>
      <c r="D89" s="24"/>
      <c r="E89" s="24"/>
      <c r="F89" s="50"/>
      <c r="G89" s="63"/>
    </row>
    <row r="90" spans="1:7" s="27" customFormat="1" ht="11.25" x14ac:dyDescent="0.2">
      <c r="A90" s="2" t="str">
        <f>IF(E90="","",MAX($A$1:$A85)+1)</f>
        <v/>
      </c>
      <c r="B90" s="24"/>
      <c r="C90" s="28" t="s">
        <v>31</v>
      </c>
      <c r="D90" s="24"/>
      <c r="E90" s="24"/>
      <c r="F90" s="25"/>
      <c r="G90" s="63" t="str">
        <f t="shared" si="3"/>
        <v/>
      </c>
    </row>
    <row r="91" spans="1:7" s="27" customFormat="1" ht="11.25" x14ac:dyDescent="0.2">
      <c r="A91" s="2" t="str">
        <f>IF(E91="","",MAX($A$1:$A90)+1)</f>
        <v/>
      </c>
      <c r="B91" s="51"/>
      <c r="C91" s="35"/>
      <c r="D91" s="24"/>
      <c r="E91" s="24"/>
      <c r="F91" s="25"/>
      <c r="G91" s="63" t="str">
        <f t="shared" si="3"/>
        <v/>
      </c>
    </row>
    <row r="92" spans="1:7" s="27" customFormat="1" ht="11.25" x14ac:dyDescent="0.2">
      <c r="A92" s="2" t="str">
        <f>IF(E92="","",MAX($A$1:$A91)+1)</f>
        <v/>
      </c>
      <c r="B92" s="51"/>
      <c r="C92" s="35" t="s">
        <v>21</v>
      </c>
      <c r="D92" s="24"/>
      <c r="E92" s="24"/>
      <c r="F92" s="25"/>
      <c r="G92" s="63" t="str">
        <f t="shared" si="3"/>
        <v/>
      </c>
    </row>
    <row r="93" spans="1:7" s="27" customFormat="1" ht="11.25" x14ac:dyDescent="0.2">
      <c r="A93" s="2" t="str">
        <f>IF(E93="","",MAX($A$1:$A92)+1)</f>
        <v/>
      </c>
      <c r="B93" s="51"/>
      <c r="C93" s="35"/>
      <c r="D93" s="24"/>
      <c r="E93" s="24"/>
      <c r="F93" s="25"/>
      <c r="G93" s="63" t="str">
        <f t="shared" si="3"/>
        <v/>
      </c>
    </row>
    <row r="94" spans="1:7" s="27" customFormat="1" ht="11.25" x14ac:dyDescent="0.2">
      <c r="A94" s="2">
        <f>IF(E94="","",MAX($A$1:$A93)+1)</f>
        <v>32</v>
      </c>
      <c r="B94" s="22" t="s">
        <v>82</v>
      </c>
      <c r="C94" s="12" t="s">
        <v>59</v>
      </c>
      <c r="D94" s="24" t="s">
        <v>1</v>
      </c>
      <c r="E94" s="24">
        <v>1</v>
      </c>
      <c r="F94" s="25"/>
      <c r="G94" s="63">
        <f t="shared" si="3"/>
        <v>0</v>
      </c>
    </row>
    <row r="95" spans="1:7" s="27" customFormat="1" ht="11.25" x14ac:dyDescent="0.2">
      <c r="A95" s="2"/>
      <c r="B95" s="23"/>
      <c r="C95" s="12"/>
      <c r="D95" s="24"/>
      <c r="E95" s="24"/>
      <c r="F95" s="25"/>
      <c r="G95" s="63"/>
    </row>
    <row r="96" spans="1:7" s="27" customFormat="1" ht="11.25" x14ac:dyDescent="0.2">
      <c r="A96" s="2" t="str">
        <f>IF(E96="","",MAX($A$1:$A95)+1)</f>
        <v/>
      </c>
      <c r="B96" s="51"/>
      <c r="C96" s="35" t="s">
        <v>22</v>
      </c>
      <c r="D96" s="24"/>
      <c r="E96" s="24"/>
      <c r="F96" s="25"/>
      <c r="G96" s="63" t="str">
        <f t="shared" si="3"/>
        <v/>
      </c>
    </row>
    <row r="97" spans="1:7" s="27" customFormat="1" ht="11.25" x14ac:dyDescent="0.2">
      <c r="A97" s="2" t="str">
        <f>IF(E97="","",MAX($A$1:$A96)+1)</f>
        <v/>
      </c>
      <c r="B97" s="51"/>
      <c r="C97" s="35"/>
      <c r="D97" s="24"/>
      <c r="E97" s="24"/>
      <c r="F97" s="25"/>
      <c r="G97" s="63" t="str">
        <f t="shared" si="3"/>
        <v/>
      </c>
    </row>
    <row r="98" spans="1:7" s="27" customFormat="1" ht="11.25" x14ac:dyDescent="0.2">
      <c r="A98" s="2">
        <f>IF(E98="","",MAX($A$1:$A97)+1)</f>
        <v>33</v>
      </c>
      <c r="B98" s="22" t="s">
        <v>82</v>
      </c>
      <c r="C98" s="12" t="s">
        <v>60</v>
      </c>
      <c r="D98" s="24" t="s">
        <v>1</v>
      </c>
      <c r="E98" s="24">
        <v>1</v>
      </c>
      <c r="F98" s="25"/>
      <c r="G98" s="63">
        <f t="shared" si="3"/>
        <v>0</v>
      </c>
    </row>
    <row r="99" spans="1:7" s="27" customFormat="1" ht="11.25" x14ac:dyDescent="0.2">
      <c r="A99" s="2"/>
      <c r="B99" s="23"/>
      <c r="C99" s="12"/>
      <c r="D99" s="24"/>
      <c r="E99" s="24"/>
      <c r="F99" s="25"/>
      <c r="G99" s="63"/>
    </row>
    <row r="100" spans="1:7" s="27" customFormat="1" ht="11.25" x14ac:dyDescent="0.2">
      <c r="A100" s="2" t="str">
        <f>IF(E100="","",MAX($A$1:$A99)+1)</f>
        <v/>
      </c>
      <c r="B100" s="51"/>
      <c r="C100" s="35" t="s">
        <v>24</v>
      </c>
      <c r="D100" s="24"/>
      <c r="E100" s="24"/>
      <c r="F100" s="25"/>
      <c r="G100" s="63" t="str">
        <f t="shared" si="3"/>
        <v/>
      </c>
    </row>
    <row r="101" spans="1:7" s="27" customFormat="1" ht="11.25" x14ac:dyDescent="0.2">
      <c r="A101" s="2" t="str">
        <f>IF(E101="","",MAX($A$1:$A100)+1)</f>
        <v/>
      </c>
      <c r="B101" s="51"/>
      <c r="C101" s="35"/>
      <c r="D101" s="24"/>
      <c r="E101" s="24"/>
      <c r="F101" s="25"/>
      <c r="G101" s="63" t="str">
        <f t="shared" si="3"/>
        <v/>
      </c>
    </row>
    <row r="102" spans="1:7" s="27" customFormat="1" ht="11.25" x14ac:dyDescent="0.2">
      <c r="A102" s="2">
        <f>IF(E102="","",MAX($A$1:$A101)+1)</f>
        <v>34</v>
      </c>
      <c r="B102" s="22" t="s">
        <v>82</v>
      </c>
      <c r="C102" s="12" t="s">
        <v>61</v>
      </c>
      <c r="D102" s="24" t="s">
        <v>1</v>
      </c>
      <c r="E102" s="24">
        <v>2</v>
      </c>
      <c r="F102" s="25"/>
      <c r="G102" s="63">
        <f t="shared" si="3"/>
        <v>0</v>
      </c>
    </row>
    <row r="103" spans="1:7" s="45" customFormat="1" ht="14.25" x14ac:dyDescent="0.2">
      <c r="A103" s="2"/>
      <c r="B103" s="24"/>
      <c r="C103" s="35"/>
      <c r="D103" s="21"/>
      <c r="E103" s="21"/>
      <c r="F103" s="21"/>
      <c r="G103" s="63"/>
    </row>
    <row r="104" spans="1:7" s="45" customFormat="1" ht="14.25" x14ac:dyDescent="0.2">
      <c r="A104" s="2"/>
      <c r="B104" s="24"/>
      <c r="C104" s="23"/>
      <c r="D104" s="21"/>
      <c r="E104" s="21"/>
      <c r="F104" s="21"/>
      <c r="G104" s="63"/>
    </row>
    <row r="105" spans="1:7" s="45" customFormat="1" ht="14.25" x14ac:dyDescent="0.2">
      <c r="A105" s="2"/>
      <c r="B105" s="24"/>
      <c r="C105" s="23"/>
      <c r="D105" s="21"/>
      <c r="E105" s="21"/>
      <c r="F105" s="21"/>
      <c r="G105" s="63"/>
    </row>
    <row r="106" spans="1:7" s="45" customFormat="1" ht="14.25" x14ac:dyDescent="0.2">
      <c r="A106" s="2" t="str">
        <f>IF(E106="","",MAX($A$1:$A102)+1)</f>
        <v/>
      </c>
      <c r="B106" s="24"/>
      <c r="C106" s="23"/>
      <c r="D106" s="21"/>
      <c r="E106" s="21"/>
      <c r="F106" s="21"/>
      <c r="G106" s="63" t="str">
        <f t="shared" si="3"/>
        <v/>
      </c>
    </row>
    <row r="107" spans="1:7" s="45" customFormat="1" ht="14.25" x14ac:dyDescent="0.2">
      <c r="A107" s="20"/>
      <c r="B107" s="24"/>
      <c r="C107" s="103" t="s">
        <v>134</v>
      </c>
      <c r="D107" s="104"/>
      <c r="E107" s="104"/>
      <c r="F107" s="105"/>
      <c r="G107" s="31">
        <f>SUM(G11:G102)</f>
        <v>0</v>
      </c>
    </row>
    <row r="108" spans="1:7" s="45" customFormat="1" ht="14.25" x14ac:dyDescent="0.2">
      <c r="A108" s="20"/>
      <c r="B108" s="24"/>
      <c r="C108" s="106" t="s">
        <v>19</v>
      </c>
      <c r="D108" s="107"/>
      <c r="E108" s="107"/>
      <c r="F108" s="108"/>
      <c r="G108" s="32">
        <f>0.2*G107</f>
        <v>0</v>
      </c>
    </row>
    <row r="109" spans="1:7" s="45" customFormat="1" ht="14.25" x14ac:dyDescent="0.2">
      <c r="A109" s="20"/>
      <c r="B109" s="24"/>
      <c r="C109" s="121" t="s">
        <v>135</v>
      </c>
      <c r="D109" s="122"/>
      <c r="E109" s="122"/>
      <c r="F109" s="123"/>
      <c r="G109" s="33">
        <f>G108+G107</f>
        <v>0</v>
      </c>
    </row>
    <row r="110" spans="1:7" x14ac:dyDescent="0.25">
      <c r="A110" s="94"/>
      <c r="B110" s="98"/>
      <c r="C110" s="97"/>
      <c r="D110" s="95"/>
      <c r="E110" s="95"/>
      <c r="F110" s="95"/>
    </row>
    <row r="199" spans="13:13" x14ac:dyDescent="0.25">
      <c r="M199">
        <v>150</v>
      </c>
    </row>
  </sheetData>
  <mergeCells count="3">
    <mergeCell ref="C107:F107"/>
    <mergeCell ref="C108:F108"/>
    <mergeCell ref="C109:F109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3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3</vt:i4>
      </vt:variant>
    </vt:vector>
  </HeadingPairs>
  <TitlesOfParts>
    <vt:vector size="7" baseType="lpstr">
      <vt:lpstr>PG</vt:lpstr>
      <vt:lpstr>LOT 03 - TF </vt:lpstr>
      <vt:lpstr>LOT 03 -TO1 </vt:lpstr>
      <vt:lpstr>LOT 03 -TO2 </vt:lpstr>
      <vt:lpstr>'LOT 03 - TF '!Zone_d_impression</vt:lpstr>
      <vt:lpstr>'LOT 03 -TO1 '!Zone_d_impression</vt:lpstr>
      <vt:lpstr>'LOT 03 -TO2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Amélia Soria</dc:creator>
  <cp:lastModifiedBy>Charlotte PRADERE-ASCIONE</cp:lastModifiedBy>
  <cp:lastPrinted>2024-12-24T16:37:46Z</cp:lastPrinted>
  <dcterms:created xsi:type="dcterms:W3CDTF">2023-04-06T06:45:18Z</dcterms:created>
  <dcterms:modified xsi:type="dcterms:W3CDTF">2025-01-16T14:18:58Z</dcterms:modified>
</cp:coreProperties>
</file>