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G:\11_OPERATIONS\SENAT\23_150_Palais_Façade Nord\08_CONSULTATIONS\01_DCE\Définitif\"/>
    </mc:Choice>
  </mc:AlternateContent>
  <xr:revisionPtr revIDLastSave="0" documentId="8_{96C11260-BEAA-42DF-94B0-6415484E862A}" xr6:coauthVersionLast="47" xr6:coauthVersionMax="47" xr10:uidLastSave="{00000000-0000-0000-0000-000000000000}"/>
  <bookViews>
    <workbookView xWindow="-120" yWindow="-120" windowWidth="29040" windowHeight="15840" tabRatio="817" xr2:uid="{00000000-000D-0000-FFFF-FFFF00000000}"/>
  </bookViews>
  <sheets>
    <sheet name="PG" sheetId="41" r:id="rId1"/>
    <sheet name="LOT 02 - TF " sheetId="37" r:id="rId2"/>
    <sheet name="LOT 02 -T01 " sheetId="38" r:id="rId3"/>
    <sheet name="LOT 02 -TO2  " sheetId="39" r:id="rId4"/>
    <sheet name="LOT 2 -TO 3  " sheetId="40" r:id="rId5"/>
  </sheets>
  <externalReferences>
    <externalReference r:id="rId6"/>
    <externalReference r:id="rId7"/>
  </externalReferences>
  <definedNames>
    <definedName name="________b2">'[1]Hono TF'!#REF!</definedName>
    <definedName name="________b3">'[1]Hono TF'!#REF!</definedName>
    <definedName name="________bb1">'[1]Hono TF'!#REF!</definedName>
    <definedName name="________bb3">'[1]Hono TF'!#REF!</definedName>
    <definedName name="________bb4">'[1]Hono TF'!#REF!</definedName>
    <definedName name="________bb5">'[1]Hono TF'!#REF!</definedName>
    <definedName name="________bb6">'[1]Hono TF'!#REF!</definedName>
    <definedName name="________op1">'[1]Hono TF'!#REF!</definedName>
    <definedName name="________op2">'[1]Hono TF'!#REF!</definedName>
    <definedName name="________op3">'[1]Hono TF'!#REF!</definedName>
    <definedName name="_01_03_1994">#REF!</definedName>
    <definedName name="_A1">#REF!</definedName>
    <definedName name="_A2">#REF!</definedName>
    <definedName name="_A3">#REF!</definedName>
    <definedName name="_A4">#REF!</definedName>
    <definedName name="_A5">#REF!</definedName>
    <definedName name="_A6">#REF!</definedName>
    <definedName name="_A71">#REF!</definedName>
    <definedName name="_A72">#REF!</definedName>
    <definedName name="_A73">#REF!</definedName>
    <definedName name="_b1">#REF!</definedName>
    <definedName name="_B71">#REF!</definedName>
    <definedName name="_B72">#REF!</definedName>
    <definedName name="_B73">#REF!</definedName>
    <definedName name="_bb2">#REF!</definedName>
    <definedName name="_bt01">#REF!</definedName>
    <definedName name="_D1">#REF!</definedName>
    <definedName name="_D2">#REF!</definedName>
    <definedName name="_D3">#REF!</definedName>
    <definedName name="_D4">#REF!</definedName>
    <definedName name="_D5">#REF!</definedName>
    <definedName name="_D6">#REF!</definedName>
    <definedName name="_ht1">#REF!</definedName>
    <definedName name="_ht2">#REF!</definedName>
    <definedName name="_ii1">#REF!</definedName>
    <definedName name="_ii2">#REF!</definedName>
    <definedName name="_II3">#REF!</definedName>
    <definedName name="_II4">#REF!</definedName>
    <definedName name="_MD1">#REF!</definedName>
    <definedName name="_MD2">#REF!</definedName>
    <definedName name="_MD4">#REF!</definedName>
    <definedName name="_MD5">#REF!</definedName>
    <definedName name="_MD6">#REF!</definedName>
    <definedName name="_MT1">#REF!</definedName>
    <definedName name="_MT2">#REF!</definedName>
    <definedName name="_MT3">#REF!</definedName>
    <definedName name="_MT4">#REF!</definedName>
    <definedName name="_MT5">#REF!</definedName>
    <definedName name="_MT6">#REF!</definedName>
    <definedName name="_MT7">#REF!</definedName>
    <definedName name="_T1">#REF!</definedName>
    <definedName name="_T2">#REF!</definedName>
    <definedName name="_T3">#REF!</definedName>
    <definedName name="_T4">#REF!</definedName>
    <definedName name="_T5">#REF!</definedName>
    <definedName name="_T6">#REF!</definedName>
    <definedName name="_T7">#REF!</definedName>
    <definedName name="_TX1">#REF!</definedName>
    <definedName name="_TX2">#REF!</definedName>
    <definedName name="_TX3">#REF!</definedName>
    <definedName name="_TX4">#REF!</definedName>
    <definedName name="_V1">#REF!</definedName>
    <definedName name="_V2">#REF!</definedName>
    <definedName name="_V3">#REF!</definedName>
    <definedName name="_V4">#REF!</definedName>
    <definedName name="_V5">#REF!</definedName>
    <definedName name="a">#REF!</definedName>
    <definedName name="AfficherFormule">[2]!AfficherFormule</definedName>
    <definedName name="AIIIA">#REF!</definedName>
    <definedName name="AIIIAA">#REF!</definedName>
    <definedName name="AIIIV">#REF!</definedName>
    <definedName name="AIIIVA">#REF!</definedName>
    <definedName name="B3A">#REF!</definedName>
    <definedName name="B3AA">#REF!</definedName>
    <definedName name="B3V">#REF!</definedName>
    <definedName name="B3VA">#REF!</definedName>
    <definedName name="_xlnm.Database">#REF!</definedName>
    <definedName name="bba">'[1]Hono TF'!#REF!</definedName>
    <definedName name="bbv">'[1]Hono TF'!#REF!</definedName>
    <definedName name="bht">#REF!</definedName>
    <definedName name="BRA">#REF!</definedName>
    <definedName name="BRATER">#REF!</definedName>
    <definedName name="BRV">#REF!</definedName>
    <definedName name="BRVTER">#REF!</definedName>
    <definedName name="chap">#REF!</definedName>
    <definedName name="COEF_MINO">#REF!</definedName>
    <definedName name="css">'[1]Hono TF'!#REF!</definedName>
    <definedName name="CSSA">#REF!</definedName>
    <definedName name="début_sortie">#REF!</definedName>
    <definedName name="depart">'[1]Hono TF'!#REF!</definedName>
    <definedName name="dfg">#REF!</definedName>
    <definedName name="dg">#REF!</definedName>
    <definedName name="dmj">#REF!</definedName>
    <definedName name="dtcr">#REF!</definedName>
    <definedName name="e">#REF!</definedName>
    <definedName name="edi">'[1]Hono TF'!#REF!</definedName>
    <definedName name="ezatrdtyfty">#REF!</definedName>
    <definedName name="fghfgfdss">#REF!</definedName>
    <definedName name="ghfghfghf">#REF!</definedName>
    <definedName name="HONOA">#REF!</definedName>
    <definedName name="HONOV">#REF!</definedName>
    <definedName name="I">#REF!</definedName>
    <definedName name="IIA">#REF!</definedName>
    <definedName name="IIB">#REF!</definedName>
    <definedName name="jghj">#REF!</definedName>
    <definedName name="jhfkghfghfghf">#REF!</definedName>
    <definedName name="jhljkjgjgjhg">#REF!</definedName>
    <definedName name="jkjhjh">#REF!</definedName>
    <definedName name="jkjkhfghfg">#REF!</definedName>
    <definedName name="kyho">#REF!</definedName>
    <definedName name="kyuo">#REF!</definedName>
    <definedName name="loca">'[1]Hono TF'!#REF!</definedName>
    <definedName name="mm_aa">#REF!</definedName>
    <definedName name="MMP">#REF!</definedName>
    <definedName name="MNC">#REF!</definedName>
    <definedName name="MP">#REF!</definedName>
    <definedName name="MPB">#REF!</definedName>
    <definedName name="MPT">#REF!</definedName>
    <definedName name="NC">#REF!</definedName>
    <definedName name="niv_comp">#REF!</definedName>
    <definedName name="nof">#REF!</definedName>
    <definedName name="nofi">#REF!</definedName>
    <definedName name="notr">#REF!</definedName>
    <definedName name="nvcomp">'[1]Hono TF'!#REF!</definedName>
    <definedName name="oipjiojioyyt">#REF!</definedName>
    <definedName name="q">#REF!</definedName>
    <definedName name="reyttyf">#REF!</definedName>
    <definedName name="rz">#REF!</definedName>
    <definedName name="s">#REF!</definedName>
    <definedName name="sesese">#REF!</definedName>
    <definedName name="treoiopjipo">#REF!</definedName>
    <definedName name="TX3A">#REF!</definedName>
    <definedName name="TX3B">#REF!</definedName>
    <definedName name="TXA">#REF!</definedName>
    <definedName name="txaa">'[1]Hono TF'!#REF!</definedName>
    <definedName name="TXB">#REF!</definedName>
    <definedName name="txv">'[1]Hono TF'!#REF!</definedName>
    <definedName name="txva">'[1]Hono TF'!#REF!</definedName>
    <definedName name="u">[2]!AfficherFormule</definedName>
    <definedName name="uytfiuygyug">#REF!</definedName>
    <definedName name="va">'[1]Hono TF'!#REF!</definedName>
    <definedName name="VIA">#REF!</definedName>
    <definedName name="VIV">#REF!</definedName>
    <definedName name="vma">'[1]Hono TF'!#REF!</definedName>
    <definedName name="vmv">'[1]Hono TF'!#REF!</definedName>
    <definedName name="vsdgv">#REF!</definedName>
    <definedName name="vv">'[1]Hono TF'!#REF!</definedName>
    <definedName name="ygyugftyf">#REF!</definedName>
    <definedName name="yutgyutrezeaz">#REF!</definedName>
    <definedName name="yutlioopin">#REF!</definedName>
    <definedName name="z">#REF!</definedName>
    <definedName name="zearaze">#REF!</definedName>
    <definedName name="_xlnm.Print_Area" localSheetId="1">'LOT 02 - TF '!$A$1:$G$116</definedName>
    <definedName name="_xlnm.Print_Area" localSheetId="2">'LOT 02 -T01 '!$A$1:$G$80</definedName>
    <definedName name="_xlnm.Print_Area" localSheetId="3">'LOT 02 -TO2  '!$A$1:$G$87</definedName>
    <definedName name="_xlnm.Print_Area" localSheetId="4">'LOT 2 -TO 3  '!$A$1:$N$72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79" i="39" l="1"/>
  <c r="G79" i="39"/>
  <c r="G109" i="37"/>
  <c r="A75" i="38"/>
  <c r="A73" i="38"/>
  <c r="A66" i="38"/>
  <c r="G73" i="38"/>
  <c r="G77" i="39"/>
  <c r="N77" i="39" l="1"/>
  <c r="G23" i="37"/>
  <c r="G25" i="37"/>
  <c r="G18" i="37"/>
  <c r="G107" i="37"/>
  <c r="A107" i="37"/>
  <c r="G106" i="37"/>
  <c r="A106" i="37"/>
  <c r="G105" i="37"/>
  <c r="A105" i="37"/>
  <c r="G104" i="37"/>
  <c r="A104" i="37"/>
  <c r="G103" i="37"/>
  <c r="A103" i="37"/>
  <c r="G102" i="37"/>
  <c r="A102" i="37"/>
  <c r="G39" i="37"/>
  <c r="G40" i="37"/>
  <c r="G41" i="37"/>
  <c r="G38" i="37"/>
  <c r="A38" i="37"/>
  <c r="G37" i="37"/>
  <c r="A37" i="37"/>
  <c r="G36" i="37"/>
  <c r="A36" i="37"/>
  <c r="A9" i="40" l="1"/>
  <c r="A10" i="40"/>
  <c r="A13" i="40"/>
  <c r="A14" i="40"/>
  <c r="A15" i="40"/>
  <c r="A16" i="40"/>
  <c r="A17" i="40"/>
  <c r="A18" i="40"/>
  <c r="A20" i="40"/>
  <c r="A21" i="40"/>
  <c r="A22" i="40"/>
  <c r="A23" i="40"/>
  <c r="A24" i="40"/>
  <c r="A25" i="40"/>
  <c r="A26" i="40"/>
  <c r="A28" i="40"/>
  <c r="A29" i="40"/>
  <c r="A31" i="40"/>
  <c r="A32" i="40"/>
  <c r="A33" i="40"/>
  <c r="A35" i="40"/>
  <c r="A36" i="40"/>
  <c r="A37" i="40"/>
  <c r="A39" i="40"/>
  <c r="A40" i="40"/>
  <c r="A41" i="40"/>
  <c r="A42" i="40"/>
  <c r="A43" i="40"/>
  <c r="A44" i="40"/>
  <c r="A46" i="40"/>
  <c r="A47" i="40"/>
  <c r="A48" i="40"/>
  <c r="A50" i="40"/>
  <c r="A51" i="40"/>
  <c r="A52" i="40"/>
  <c r="A53" i="40"/>
  <c r="A54" i="40"/>
  <c r="A55" i="40"/>
  <c r="A56" i="40"/>
  <c r="A59" i="40"/>
  <c r="A60" i="40"/>
  <c r="A61" i="40"/>
  <c r="A62" i="40"/>
  <c r="A63" i="40"/>
  <c r="A64" i="40"/>
  <c r="A66" i="40"/>
  <c r="A68" i="40"/>
  <c r="A69" i="40"/>
  <c r="A70" i="40"/>
  <c r="A71" i="40"/>
  <c r="A72" i="40"/>
  <c r="A8" i="40"/>
  <c r="A7" i="40"/>
  <c r="A6" i="40"/>
  <c r="N67" i="40"/>
  <c r="N65" i="40"/>
  <c r="N57" i="40"/>
  <c r="N34" i="40"/>
  <c r="N30" i="40"/>
  <c r="N27" i="40"/>
  <c r="N11" i="40"/>
  <c r="A11" i="40" l="1"/>
  <c r="A12" i="40" s="1"/>
  <c r="A19" i="40" l="1"/>
  <c r="A27" i="40" l="1"/>
  <c r="A30" i="40"/>
  <c r="A34" i="40" s="1"/>
  <c r="A38" i="40" l="1"/>
  <c r="A45" i="40" s="1"/>
  <c r="A49" i="40" l="1"/>
  <c r="A57" i="40" l="1"/>
  <c r="A58" i="40" s="1"/>
  <c r="A65" i="40" s="1"/>
  <c r="A67" i="40" l="1"/>
  <c r="A20" i="38"/>
  <c r="G20" i="38"/>
  <c r="J13" i="40"/>
  <c r="L12" i="40" s="1"/>
  <c r="N12" i="40" s="1"/>
  <c r="L19" i="40"/>
  <c r="N19" i="40" s="1"/>
  <c r="F28" i="40"/>
  <c r="F31" i="40"/>
  <c r="F35" i="40"/>
  <c r="H36" i="40" s="1"/>
  <c r="F39" i="40"/>
  <c r="F40" i="40"/>
  <c r="F46" i="40"/>
  <c r="H47" i="40" s="1"/>
  <c r="L45" i="40" s="1"/>
  <c r="N45" i="40" s="1"/>
  <c r="N49" i="40"/>
  <c r="F59" i="40"/>
  <c r="F60" i="40"/>
  <c r="F61" i="40"/>
  <c r="A4" i="39"/>
  <c r="G4" i="39"/>
  <c r="A5" i="39"/>
  <c r="G5" i="39"/>
  <c r="A6" i="39"/>
  <c r="G6" i="39"/>
  <c r="A7" i="39"/>
  <c r="G7" i="39"/>
  <c r="A8" i="39"/>
  <c r="G8" i="39"/>
  <c r="A9" i="39"/>
  <c r="G9" i="39"/>
  <c r="A10" i="39"/>
  <c r="G10" i="39"/>
  <c r="G11" i="39"/>
  <c r="G12" i="39"/>
  <c r="A13" i="39"/>
  <c r="G13" i="39"/>
  <c r="A21" i="39"/>
  <c r="G21" i="39"/>
  <c r="A22" i="39"/>
  <c r="G22" i="39"/>
  <c r="A23" i="39"/>
  <c r="G23" i="39"/>
  <c r="G24" i="39"/>
  <c r="G27" i="39"/>
  <c r="G28" i="39"/>
  <c r="G29" i="39"/>
  <c r="G30" i="39"/>
  <c r="G31" i="39"/>
  <c r="A32" i="39"/>
  <c r="G32" i="39"/>
  <c r="A33" i="39"/>
  <c r="G33" i="39"/>
  <c r="A34" i="39"/>
  <c r="G34" i="39"/>
  <c r="A35" i="39"/>
  <c r="G35" i="39"/>
  <c r="G36" i="39"/>
  <c r="G38" i="39"/>
  <c r="G40" i="39"/>
  <c r="G41" i="39"/>
  <c r="G42" i="39"/>
  <c r="G43" i="39"/>
  <c r="A44" i="39"/>
  <c r="G44" i="39"/>
  <c r="A45" i="39"/>
  <c r="G45" i="39"/>
  <c r="A46" i="39"/>
  <c r="G46" i="39"/>
  <c r="A47" i="39"/>
  <c r="G47" i="39"/>
  <c r="G48" i="39"/>
  <c r="G49" i="39"/>
  <c r="G50" i="39"/>
  <c r="G51" i="39"/>
  <c r="G52" i="39"/>
  <c r="G53" i="39"/>
  <c r="G54" i="39"/>
  <c r="A55" i="39"/>
  <c r="G55" i="39"/>
  <c r="A56" i="39"/>
  <c r="G56" i="39"/>
  <c r="A57" i="39"/>
  <c r="G57" i="39"/>
  <c r="A58" i="39"/>
  <c r="G58" i="39"/>
  <c r="G60" i="39"/>
  <c r="G61" i="39"/>
  <c r="G62" i="39"/>
  <c r="G63" i="39"/>
  <c r="G64" i="39"/>
  <c r="G65" i="39"/>
  <c r="A66" i="39"/>
  <c r="G66" i="39"/>
  <c r="A68" i="39"/>
  <c r="G68" i="39"/>
  <c r="A69" i="39"/>
  <c r="G69" i="39"/>
  <c r="G70" i="39"/>
  <c r="A71" i="39"/>
  <c r="G71" i="39"/>
  <c r="A72" i="39"/>
  <c r="G72" i="39"/>
  <c r="A73" i="39"/>
  <c r="G73" i="39"/>
  <c r="A74" i="39"/>
  <c r="G74" i="39"/>
  <c r="A75" i="39"/>
  <c r="G75" i="39"/>
  <c r="A76" i="39"/>
  <c r="G76" i="39"/>
  <c r="A80" i="39"/>
  <c r="G80" i="39"/>
  <c r="G81" i="39"/>
  <c r="G82" i="39"/>
  <c r="G83" i="39"/>
  <c r="A3" i="38"/>
  <c r="A4" i="38"/>
  <c r="A5" i="38"/>
  <c r="A6" i="38"/>
  <c r="G6" i="38"/>
  <c r="A7" i="38"/>
  <c r="G7" i="38"/>
  <c r="A8" i="38"/>
  <c r="G8" i="38"/>
  <c r="A9" i="38"/>
  <c r="G9" i="38"/>
  <c r="A10" i="38"/>
  <c r="G10" i="38"/>
  <c r="G11" i="38"/>
  <c r="G12" i="38"/>
  <c r="A21" i="38"/>
  <c r="G21" i="38"/>
  <c r="A22" i="38"/>
  <c r="G22" i="38"/>
  <c r="A23" i="38"/>
  <c r="G23" i="38"/>
  <c r="G24" i="38"/>
  <c r="G26" i="38"/>
  <c r="G27" i="38"/>
  <c r="G28" i="38"/>
  <c r="G29" i="38"/>
  <c r="G30" i="38"/>
  <c r="A31" i="38"/>
  <c r="G31" i="38"/>
  <c r="A32" i="38"/>
  <c r="G32" i="38"/>
  <c r="A33" i="38"/>
  <c r="G33" i="38"/>
  <c r="A34" i="38"/>
  <c r="G34" i="38"/>
  <c r="G35" i="38"/>
  <c r="G37" i="38"/>
  <c r="G39" i="38"/>
  <c r="G40" i="38"/>
  <c r="G41" i="38"/>
  <c r="G42" i="38"/>
  <c r="A43" i="38"/>
  <c r="G43" i="38"/>
  <c r="A44" i="38"/>
  <c r="G44" i="38"/>
  <c r="A45" i="38"/>
  <c r="G45" i="38"/>
  <c r="A46" i="38"/>
  <c r="G46" i="38"/>
  <c r="G47" i="38"/>
  <c r="G48" i="38"/>
  <c r="G49" i="38"/>
  <c r="A50" i="38"/>
  <c r="G50" i="38"/>
  <c r="A51" i="38"/>
  <c r="G51" i="38"/>
  <c r="A52" i="38"/>
  <c r="G52" i="38"/>
  <c r="A53" i="38"/>
  <c r="G53" i="38"/>
  <c r="G54" i="38"/>
  <c r="G55" i="38"/>
  <c r="G56" i="38"/>
  <c r="G57" i="38"/>
  <c r="G58" i="38"/>
  <c r="G59" i="38"/>
  <c r="G60" i="38"/>
  <c r="G61" i="38"/>
  <c r="A62" i="38"/>
  <c r="G62" i="38"/>
  <c r="A64" i="38"/>
  <c r="G64" i="38"/>
  <c r="A65" i="38"/>
  <c r="G65" i="38"/>
  <c r="G66" i="38"/>
  <c r="A67" i="38"/>
  <c r="G67" i="38"/>
  <c r="A68" i="38"/>
  <c r="G68" i="38"/>
  <c r="A69" i="38"/>
  <c r="G69" i="38"/>
  <c r="A70" i="38"/>
  <c r="G70" i="38"/>
  <c r="A71" i="38"/>
  <c r="G71" i="38"/>
  <c r="G75" i="38"/>
  <c r="A76" i="38"/>
  <c r="G76" i="38"/>
  <c r="A77" i="38"/>
  <c r="A78" i="38"/>
  <c r="A79" i="38"/>
  <c r="A80" i="38"/>
  <c r="G4" i="37"/>
  <c r="G5" i="37"/>
  <c r="G6" i="37"/>
  <c r="G7" i="37"/>
  <c r="G8" i="37"/>
  <c r="G9" i="37"/>
  <c r="G10" i="37"/>
  <c r="A11" i="37"/>
  <c r="G11" i="37"/>
  <c r="G12" i="37"/>
  <c r="A13" i="37"/>
  <c r="G13" i="37"/>
  <c r="A27" i="37"/>
  <c r="G27" i="37"/>
  <c r="A28" i="37"/>
  <c r="G28" i="37"/>
  <c r="A29" i="37"/>
  <c r="G29" i="37"/>
  <c r="G30" i="37"/>
  <c r="G31" i="37"/>
  <c r="G33" i="37"/>
  <c r="A34" i="37"/>
  <c r="G34" i="37"/>
  <c r="A35" i="37"/>
  <c r="G35" i="37"/>
  <c r="A43" i="37"/>
  <c r="G43" i="37"/>
  <c r="A44" i="37"/>
  <c r="G44" i="37"/>
  <c r="G45" i="37"/>
  <c r="A46" i="37"/>
  <c r="G46" i="37"/>
  <c r="A47" i="37"/>
  <c r="G47" i="37"/>
  <c r="A48" i="37"/>
  <c r="G48" i="37"/>
  <c r="A49" i="37"/>
  <c r="G49" i="37"/>
  <c r="A50" i="37"/>
  <c r="G50" i="37"/>
  <c r="A51" i="37"/>
  <c r="G51" i="37"/>
  <c r="A52" i="37"/>
  <c r="G52" i="37"/>
  <c r="G53" i="37"/>
  <c r="A54" i="37"/>
  <c r="G54" i="37"/>
  <c r="A55" i="37"/>
  <c r="G55" i="37"/>
  <c r="A56" i="37"/>
  <c r="G56" i="37"/>
  <c r="A57" i="37"/>
  <c r="G57" i="37"/>
  <c r="A58" i="37"/>
  <c r="G58" i="37"/>
  <c r="A59" i="37"/>
  <c r="G59" i="37"/>
  <c r="A60" i="37"/>
  <c r="G60" i="37"/>
  <c r="G61" i="37"/>
  <c r="A62" i="37"/>
  <c r="G62" i="37"/>
  <c r="A63" i="37"/>
  <c r="G63" i="37"/>
  <c r="A64" i="37"/>
  <c r="G64" i="37"/>
  <c r="A65" i="37"/>
  <c r="G65" i="37"/>
  <c r="A66" i="37"/>
  <c r="G66" i="37"/>
  <c r="A67" i="37"/>
  <c r="G67" i="37"/>
  <c r="A68" i="37"/>
  <c r="G68" i="37"/>
  <c r="G69" i="37"/>
  <c r="A70" i="37"/>
  <c r="G70" i="37"/>
  <c r="A71" i="37"/>
  <c r="G71" i="37"/>
  <c r="A72" i="37"/>
  <c r="G72" i="37"/>
  <c r="A73" i="37"/>
  <c r="G73" i="37"/>
  <c r="A74" i="37"/>
  <c r="G74" i="37"/>
  <c r="A75" i="37"/>
  <c r="G75" i="37"/>
  <c r="A76" i="37"/>
  <c r="G76" i="37"/>
  <c r="G77" i="37"/>
  <c r="A78" i="37"/>
  <c r="G78" i="37"/>
  <c r="A79" i="37"/>
  <c r="G79" i="37"/>
  <c r="A80" i="37"/>
  <c r="G80" i="37"/>
  <c r="A81" i="37"/>
  <c r="G81" i="37"/>
  <c r="A82" i="37"/>
  <c r="G82" i="37"/>
  <c r="A83" i="37"/>
  <c r="G83" i="37"/>
  <c r="A84" i="37"/>
  <c r="G84" i="37"/>
  <c r="G85" i="37"/>
  <c r="A86" i="37"/>
  <c r="G86" i="37"/>
  <c r="A87" i="37"/>
  <c r="G87" i="37"/>
  <c r="A88" i="37"/>
  <c r="G88" i="37"/>
  <c r="A89" i="37"/>
  <c r="G89" i="37"/>
  <c r="A90" i="37"/>
  <c r="G90" i="37"/>
  <c r="A91" i="37"/>
  <c r="G91" i="37"/>
  <c r="A92" i="37"/>
  <c r="G92" i="37"/>
  <c r="G93" i="37"/>
  <c r="A94" i="37"/>
  <c r="G94" i="37"/>
  <c r="A95" i="37"/>
  <c r="G95" i="37"/>
  <c r="A96" i="37"/>
  <c r="G96" i="37"/>
  <c r="A97" i="37"/>
  <c r="G97" i="37"/>
  <c r="A98" i="37"/>
  <c r="G98" i="37"/>
  <c r="A99" i="37"/>
  <c r="G99" i="37"/>
  <c r="A100" i="37"/>
  <c r="G100" i="37"/>
  <c r="G101" i="37"/>
  <c r="A110" i="37"/>
  <c r="G110" i="37"/>
  <c r="G111" i="37"/>
  <c r="A112" i="37"/>
  <c r="G112" i="37"/>
  <c r="A113" i="37"/>
  <c r="A114" i="37"/>
  <c r="A115" i="37"/>
  <c r="A116" i="37"/>
  <c r="A117" i="37"/>
  <c r="A12" i="37" l="1"/>
  <c r="G14" i="37"/>
  <c r="H41" i="40"/>
  <c r="L38" i="40" s="1"/>
  <c r="H62" i="40"/>
  <c r="L58" i="40" s="1"/>
  <c r="N58" i="40" s="1"/>
  <c r="A11" i="39"/>
  <c r="A12" i="39" s="1"/>
  <c r="G14" i="39"/>
  <c r="G14" i="38"/>
  <c r="G32" i="37"/>
  <c r="G59" i="39"/>
  <c r="A11" i="38"/>
  <c r="A12" i="38" s="1"/>
  <c r="G36" i="38"/>
  <c r="G25" i="38"/>
  <c r="G37" i="39"/>
  <c r="G26" i="39"/>
  <c r="G25" i="39"/>
  <c r="G38" i="38"/>
  <c r="G39" i="39"/>
  <c r="G114" i="37" l="1"/>
  <c r="N38" i="40"/>
  <c r="N70" i="40" s="1"/>
  <c r="N71" i="40" s="1"/>
  <c r="N72" i="40" s="1"/>
  <c r="A30" i="37"/>
  <c r="A31" i="37" s="1"/>
  <c r="A32" i="37" s="1"/>
  <c r="A24" i="39"/>
  <c r="G85" i="39"/>
  <c r="G78" i="38"/>
  <c r="A24" i="38"/>
  <c r="A25" i="38" s="1"/>
  <c r="A25" i="39" l="1"/>
  <c r="A26" i="39" s="1"/>
  <c r="A33" i="37"/>
  <c r="G86" i="39"/>
  <c r="G87" i="39" s="1"/>
  <c r="G79" i="38"/>
  <c r="G80" i="38" s="1"/>
  <c r="G115" i="37"/>
  <c r="G116" i="37" s="1"/>
  <c r="A26" i="38"/>
  <c r="A27" i="38" s="1"/>
  <c r="A27" i="39" l="1"/>
  <c r="A28" i="39" s="1"/>
  <c r="A39" i="37"/>
  <c r="A41" i="37" s="1"/>
  <c r="A45" i="37" s="1"/>
  <c r="A28" i="38"/>
  <c r="A29" i="39" l="1"/>
  <c r="A30" i="39" s="1"/>
  <c r="A31" i="39" s="1"/>
  <c r="A36" i="39" s="1"/>
  <c r="A29" i="38"/>
  <c r="A30" i="38" s="1"/>
  <c r="A53" i="37"/>
  <c r="A61" i="37" s="1"/>
  <c r="A37" i="39" l="1"/>
  <c r="A38" i="39" s="1"/>
  <c r="A39" i="39" s="1"/>
  <c r="A40" i="39" s="1"/>
  <c r="A69" i="37"/>
  <c r="A77" i="37" s="1"/>
  <c r="A85" i="37" s="1"/>
  <c r="A35" i="38"/>
  <c r="A93" i="37" l="1"/>
  <c r="A101" i="37" s="1"/>
  <c r="A109" i="37" s="1"/>
  <c r="A41" i="39"/>
  <c r="A42" i="39" s="1"/>
  <c r="A43" i="39" s="1"/>
  <c r="A48" i="39" s="1"/>
  <c r="A49" i="39" s="1"/>
  <c r="A50" i="39" s="1"/>
  <c r="A51" i="39" s="1"/>
  <c r="A52" i="39" s="1"/>
  <c r="A53" i="39" s="1"/>
  <c r="A54" i="39" s="1"/>
  <c r="A59" i="39" s="1"/>
  <c r="A60" i="39" s="1"/>
  <c r="A61" i="39" s="1"/>
  <c r="A62" i="39" s="1"/>
  <c r="A63" i="39" s="1"/>
  <c r="A64" i="39" s="1"/>
  <c r="A65" i="39" s="1"/>
  <c r="A36" i="38"/>
  <c r="A37" i="38" s="1"/>
  <c r="A38" i="38" s="1"/>
  <c r="A39" i="38" s="1"/>
  <c r="A40" i="38" s="1"/>
  <c r="A41" i="38" s="1"/>
  <c r="A42" i="38" s="1"/>
  <c r="A47" i="38" s="1"/>
  <c r="A48" i="38" s="1"/>
  <c r="A49" i="38" s="1"/>
  <c r="A54" i="38" s="1"/>
  <c r="A55" i="38" s="1"/>
  <c r="A56" i="38" l="1"/>
  <c r="A57" i="38" s="1"/>
  <c r="A58" i="38" s="1"/>
  <c r="A59" i="38" s="1"/>
  <c r="A60" i="38" s="1"/>
  <c r="A61" i="38" s="1"/>
  <c r="A111" i="37" l="1"/>
  <c r="A70" i="39"/>
  <c r="A77" i="39" l="1"/>
  <c r="A79" i="39" s="1"/>
</calcChain>
</file>

<file path=xl/sharedStrings.xml><?xml version="1.0" encoding="utf-8"?>
<sst xmlns="http://schemas.openxmlformats.org/spreadsheetml/2006/main" count="509" uniqueCount="144">
  <si>
    <t>DESIGNATION DES ARTICLES</t>
  </si>
  <si>
    <t>U</t>
  </si>
  <si>
    <t>Qtes</t>
  </si>
  <si>
    <t>P.U</t>
  </si>
  <si>
    <t>ft</t>
  </si>
  <si>
    <t>ml</t>
  </si>
  <si>
    <t>N°</t>
  </si>
  <si>
    <t>ens</t>
  </si>
  <si>
    <t>m²</t>
  </si>
  <si>
    <t>CCTP</t>
  </si>
  <si>
    <t>TOTAL en Euros</t>
  </si>
  <si>
    <t>TRANCHE FERME : AILE NORD, DOME TOURNON ET CAMPANILE</t>
  </si>
  <si>
    <t xml:space="preserve">Travaux préalabes </t>
  </si>
  <si>
    <t>Etablissement d'un protocole de restauration des sculptures</t>
  </si>
  <si>
    <t>Protection des ouvrages attenants durant intervention</t>
  </si>
  <si>
    <t xml:space="preserve">Dôme Tournon </t>
  </si>
  <si>
    <t>- Bucranes (dimension 0,65*0,50m)</t>
  </si>
  <si>
    <t xml:space="preserve">- Denticules en partie supérieure </t>
  </si>
  <si>
    <t>- Denticules sous triglyphes</t>
  </si>
  <si>
    <t>- Chapiteaux corinthiens en feuilles d'acanthes (dimension 0,4*0,5m)</t>
  </si>
  <si>
    <t>Restauration des statues du Dôme Tournon (8 statues)</t>
  </si>
  <si>
    <t xml:space="preserve">La prudence </t>
  </si>
  <si>
    <t>- Nettoyage par micro-abrasion</t>
  </si>
  <si>
    <t>- Application d'un produit de préservention de la pierre de taille (minéralisation)</t>
  </si>
  <si>
    <t>Femme à la gerbe</t>
  </si>
  <si>
    <t xml:space="preserve">Femme drapée </t>
  </si>
  <si>
    <t>TVA 20,00%</t>
  </si>
  <si>
    <t>TRANCHE OPTIONNELLE 1 : PAVILLON NORD-OUEST</t>
  </si>
  <si>
    <t>Façade Ouest :</t>
  </si>
  <si>
    <t>- Denticules cheminée</t>
  </si>
  <si>
    <t>Façade Est  :</t>
  </si>
  <si>
    <t>- Denticules de consoles (ml =0,30m/ens)</t>
  </si>
  <si>
    <t>Façade Sud :</t>
  </si>
  <si>
    <t>Façade Nord  :</t>
  </si>
  <si>
    <t>TRANCHE OPTIONNELLE 2 : PAVILLON NORD-EST</t>
  </si>
  <si>
    <t>Avant-métré</t>
  </si>
  <si>
    <t>TRANCHE OPTIONNELLE 3 : INTERIEURS DU DOME TOURNON</t>
  </si>
  <si>
    <t>Installation de chantier</t>
  </si>
  <si>
    <t xml:space="preserve">- Platelage pour intervention sur intrados du dôme à caissons en plâtre </t>
  </si>
  <si>
    <t>reprendre surface sol en sous-face du dôme à caisson</t>
  </si>
  <si>
    <t>=</t>
  </si>
  <si>
    <t>+</t>
  </si>
  <si>
    <t xml:space="preserve">Remaillage des fissures du Dômes </t>
  </si>
  <si>
    <t xml:space="preserve">provision </t>
  </si>
  <si>
    <t>Travaux de marbrerie :</t>
  </si>
  <si>
    <t xml:space="preserve">Interventions sur surfaces en marbres </t>
  </si>
  <si>
    <t>- Massif des colonnes</t>
  </si>
  <si>
    <t>- Socle des colonnes</t>
  </si>
  <si>
    <t>hauteur 0,10m</t>
  </si>
  <si>
    <t>section 0,75*0,75m</t>
  </si>
  <si>
    <t>- Colonnes monolithes</t>
  </si>
  <si>
    <t xml:space="preserve">- Sols </t>
  </si>
  <si>
    <t xml:space="preserve">dôme à caisson </t>
  </si>
  <si>
    <t>ébrasement des fenêtres</t>
  </si>
  <si>
    <t>Travaux de gypserie</t>
  </si>
  <si>
    <t>- Interventions sur dôme à caissons</t>
  </si>
  <si>
    <t xml:space="preserve">dome à caisson </t>
  </si>
  <si>
    <t>Interventions sur statues en plâtre (staff) : nettoyage et/ou réparations</t>
  </si>
  <si>
    <t>Travaux de décors peints</t>
  </si>
  <si>
    <t>ébrasements de baies</t>
  </si>
  <si>
    <t>niches</t>
  </si>
  <si>
    <t>surfaces murales dôme</t>
  </si>
  <si>
    <t>- Nettoyage de fin de chantier</t>
  </si>
  <si>
    <t>Restauration des sculptures comprenant pré-consolidation, traitement biocide, purge des joints et ragréages existants, greffes sculptées, rejointoiement, goujonnage, solin et application d'une patine d'harmonisation :</t>
  </si>
  <si>
    <t xml:space="preserve">Dépollution par protocole plomb THE au droit des sculptures </t>
  </si>
  <si>
    <t>- Restauration des décors peints des intérieurs du Dôme</t>
  </si>
  <si>
    <t>- Bucranes (dimension env 0,65*0,50m)</t>
  </si>
  <si>
    <t>- Chapiteaux corinthiens en feuilles d'acanthes (dimension env 0,4*0,5m)</t>
  </si>
  <si>
    <t>- Bucranes (dimension env 0,65*0,50m) : 6 unités</t>
  </si>
  <si>
    <t>- Denticules : 42 ml</t>
  </si>
  <si>
    <t>- Chapiteaux corinthiens en feuilles d'acanthes (dimension env 0,4*0,5m) : 16 unités</t>
  </si>
  <si>
    <t>- Bucranes (dimension env 0,65*0,50m) : 5 unités</t>
  </si>
  <si>
    <t>- Denticules : 60,20 ml</t>
  </si>
  <si>
    <t>- Linteaux des ouvertures (dimension env 2,05*0,25m)</t>
  </si>
  <si>
    <t>- Feuillage de plate-bandes (feuillage de dimension env 1,45*0,45m)</t>
  </si>
  <si>
    <t>- Chapiteaux corinthiens en feuilles d'acanthes (dimension env 0,4*0,5m) : 15 unités</t>
  </si>
  <si>
    <t>- Feuillage de plate-bandes (feuillage de dimension env 1,45*0,45m) : 5 ensembles</t>
  </si>
  <si>
    <t>- Linteaux des ouvertures (dimension env 2,05*0,25m) : 5 ensembles</t>
  </si>
  <si>
    <t>- Linteaux des ouvertures (dimension env  2,05*0,25m)</t>
  </si>
  <si>
    <t>- Bucranes (dimension env 0,65*0,50m) : 4 unités</t>
  </si>
  <si>
    <t>- Denticules : 86,60 ml</t>
  </si>
  <si>
    <t>- Linteaux des ouvertures (dimension env 2,05*0,25m) : 7 ensembles</t>
  </si>
  <si>
    <t>- Feuillage de plate-bandes (feuillage de dimension env 1,45*0,45m) : 7 ensembles</t>
  </si>
  <si>
    <t>- Chapiteaux corinthiens en feuilles d'acanthes (dimension env 0,4*0,5m) : 19 unités</t>
  </si>
  <si>
    <t>- Rejointoiement superficiel</t>
  </si>
  <si>
    <t>- Ragréage superficiel</t>
  </si>
  <si>
    <t xml:space="preserve">- Application d'une patine d'harmonisation  </t>
  </si>
  <si>
    <t>- Purge des joints et des ragréages existants en recherche</t>
  </si>
  <si>
    <t>- Purge des joints existants en recherche</t>
  </si>
  <si>
    <t xml:space="preserve">- Corniche des entablements </t>
  </si>
  <si>
    <t>- Entablement (triglyphes et métopes)</t>
  </si>
  <si>
    <t>- Echafaudage de pieds intérieurs</t>
  </si>
  <si>
    <t>3.1.1</t>
  </si>
  <si>
    <t xml:space="preserve">LOT 02 : RESTAURATION DE SCULPTURE,GYPSERIE,MARBRERIE ET DECORS PEINTS </t>
  </si>
  <si>
    <t>3.2</t>
  </si>
  <si>
    <t>- Entablement (métopes et triglyphes) : 9,00m²</t>
  </si>
  <si>
    <t>- Corniche des entablements : 19,60 ml</t>
  </si>
  <si>
    <t>- Denticules en partie supérieure : 12,80ml</t>
  </si>
  <si>
    <t xml:space="preserve">Dépollution par protocole THE au droit des 8 statues en maçonnerie pierre de taille </t>
  </si>
  <si>
    <t>3.4</t>
  </si>
  <si>
    <t>3.5</t>
  </si>
  <si>
    <t>3.6</t>
  </si>
  <si>
    <t>3.7</t>
  </si>
  <si>
    <t>3.8</t>
  </si>
  <si>
    <t>Intérieur du Dôme Tournon - RDC</t>
  </si>
  <si>
    <t>Restauration des statues</t>
  </si>
  <si>
    <t>- Evacuation des déchets</t>
  </si>
  <si>
    <t xml:space="preserve">-Nettoyage de fin de chantier </t>
  </si>
  <si>
    <t>3.2.1</t>
  </si>
  <si>
    <t>3.2.2</t>
  </si>
  <si>
    <t>3.2.3</t>
  </si>
  <si>
    <t>3.3.1</t>
  </si>
  <si>
    <t>3.3.2</t>
  </si>
  <si>
    <t>Restauration de statues</t>
  </si>
  <si>
    <t>3.1.2</t>
  </si>
  <si>
    <t>3.3.3</t>
  </si>
  <si>
    <t>3.5.1</t>
  </si>
  <si>
    <t>3.5.2</t>
  </si>
  <si>
    <t>3.6.1</t>
  </si>
  <si>
    <t>- Analyses, essais et états sanitaires</t>
  </si>
  <si>
    <t>3.6.2</t>
  </si>
  <si>
    <t>TOTAL H.T LOT 02 RESTAURATION DE SCULPTURE,GYPSERIE, MARBRERIE, DECORS PEINTS  TF AILE NORD</t>
  </si>
  <si>
    <t>TOTAL T.T.C LOT 02 RESTAURATION DE SCULPTURE,GYPSERIE, MARBRERIE, DECORS PEINTS  TF AILE NORD</t>
  </si>
  <si>
    <t>TOTAL H.T LOT 02 RESTAURATION DE SCULPTURE, GYPSERIE , MARBRERIE, DECORS PEINTS  TO 1 PAVILLON NORD-OUEST</t>
  </si>
  <si>
    <t>TOTAL T.T.C LOT 02 RESTAURATION DE SCULPTURE, GYPSERIE, MARBRERIE, DECORS PEINTS  TO 1 PAVILLON NORD-OUEST</t>
  </si>
  <si>
    <t>TOTAL H.T LOT 02 RESTAURATION DE SCULPTURE, GYPSERIE, MARBRERIE, DECORS PEINTS TO 2 PAVILLON NORD-EST</t>
  </si>
  <si>
    <t>TOTAL T.T.C RESTAURATION DE SCULPTURE,GYPSERIE, MARBRERIE, DECORS PEINTS  TO 2 PAVILLON NORD-EST</t>
  </si>
  <si>
    <t>TOTAL H.T LOT 02 RESTAURATION DE SCULPTURE, GYPSERIE, MARBRERIE, DECORS PEINTS TO 3</t>
  </si>
  <si>
    <t>TOTAL T.T.C RESTAURATION DE SCULPTURE, GYPSERIE, MARBRERIE, DECORS PEINTS  TO 3</t>
  </si>
  <si>
    <t xml:space="preserve">LOT 02 : RESTAURATION DE SCULPTURE, GYPSERIE, MARBRERIE, DECORS PEINTS </t>
  </si>
  <si>
    <t xml:space="preserve">Dépollution par protocole plomb THE au droit des sculptures de l'intérieur du Dôme </t>
  </si>
  <si>
    <t xml:space="preserve">La Charité </t>
  </si>
  <si>
    <t xml:space="preserve">La Sagesse </t>
  </si>
  <si>
    <t xml:space="preserve">La Justice </t>
  </si>
  <si>
    <t xml:space="preserve">L'Abondance </t>
  </si>
  <si>
    <t xml:space="preserve">La Force </t>
  </si>
  <si>
    <t>La Guerre</t>
  </si>
  <si>
    <t xml:space="preserve"> La Vigilance</t>
  </si>
  <si>
    <t xml:space="preserve">- Nettoyage de fin de chantier </t>
  </si>
  <si>
    <t>- L'Eloquence</t>
  </si>
  <si>
    <t>- La Sagesse</t>
  </si>
  <si>
    <t>- La Justice</t>
  </si>
  <si>
    <t>- La Prudence</t>
  </si>
  <si>
    <t>Dépollution par protocole THE du dormant et de l'imposte  de la porte cochère au RDC du Dôme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</si>
</sst>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F&quot;_-;\-* #,##0.00\ &quot;F&quot;_-;_-* &quot;-&quot;??\ &quot;F&quot;_-;_-@_-"/>
    <numFmt numFmtId="165" formatCode="_-* #,##0.00\ [$€-40C]_-;\-* #,##0.00\ [$€-40C]_-;_-* &quot;-&quot;??\ [$€-40C]_-;_-@_-"/>
  </numFmts>
  <fonts count="32" x14ac:knownFonts="1">
    <font>
      <sz val="11"/>
      <color theme="1"/>
      <name val="Calibri"/>
      <family val="2"/>
      <scheme val="minor"/>
    </font>
    <font>
      <sz val="10"/>
      <name val="Times New Roman"/>
      <family val="1"/>
    </font>
    <font>
      <sz val="10"/>
      <name val="Arial"/>
      <family val="2"/>
    </font>
    <font>
      <b/>
      <sz val="8"/>
      <name val="Arial"/>
      <family val="2"/>
    </font>
    <font>
      <sz val="10"/>
      <name val="Times New Roman"/>
      <family val="1"/>
    </font>
    <font>
      <sz val="8"/>
      <name val="Arial"/>
      <family val="2"/>
    </font>
    <font>
      <b/>
      <i/>
      <sz val="8"/>
      <name val="Arial"/>
      <family val="2"/>
    </font>
    <font>
      <sz val="12"/>
      <name val="Times"/>
      <family val="1"/>
    </font>
    <font>
      <sz val="8"/>
      <color rgb="FFFF0000"/>
      <name val="Arial"/>
      <family val="2"/>
    </font>
    <font>
      <b/>
      <sz val="8"/>
      <color rgb="FFFF0000"/>
      <name val="Arial"/>
      <family val="2"/>
    </font>
    <font>
      <sz val="8"/>
      <name val="Calibri"/>
      <family val="2"/>
      <scheme val="minor"/>
    </font>
    <font>
      <sz val="8"/>
      <color theme="1"/>
      <name val="Arial"/>
      <family val="2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9"/>
      <color theme="4" tint="-0.249977111117893"/>
      <name val="Calibri"/>
      <family val="2"/>
      <scheme val="minor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9"/>
      <color theme="1"/>
      <name val="Arial"/>
      <family val="2"/>
    </font>
    <font>
      <b/>
      <sz val="9"/>
      <color rgb="FFC00000"/>
      <name val="Arial"/>
      <family val="2"/>
    </font>
    <font>
      <b/>
      <i/>
      <sz val="8"/>
      <color theme="1"/>
      <name val="Arial"/>
      <family val="2"/>
    </font>
    <font>
      <i/>
      <u/>
      <sz val="8"/>
      <color theme="1"/>
      <name val="Arial"/>
      <family val="2"/>
    </font>
    <font>
      <b/>
      <sz val="8"/>
      <color theme="1"/>
      <name val="Arial"/>
      <family val="2"/>
    </font>
    <font>
      <b/>
      <sz val="8"/>
      <color rgb="FFC00000"/>
      <name val="Arial"/>
      <family val="2"/>
    </font>
    <font>
      <u/>
      <sz val="8"/>
      <name val="Arial"/>
      <family val="2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8"/>
      <color theme="4" tint="-0.249977111117893"/>
      <name val="Arial"/>
      <family val="2"/>
    </font>
    <font>
      <b/>
      <sz val="8"/>
      <color theme="4" tint="-0.249977111117893"/>
      <name val="Arial"/>
      <family val="2"/>
    </font>
    <font>
      <b/>
      <i/>
      <sz val="8"/>
      <color theme="4" tint="-0.249977111117893"/>
      <name val="Arial"/>
      <family val="2"/>
    </font>
    <font>
      <i/>
      <u/>
      <sz val="8"/>
      <name val="Arial"/>
      <family val="2"/>
    </font>
    <font>
      <i/>
      <u/>
      <sz val="8"/>
      <color theme="4" tint="-0.249977111117893"/>
      <name val="Arial"/>
      <family val="2"/>
    </font>
    <font>
      <i/>
      <sz val="8"/>
      <color theme="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164" fontId="4" fillId="0" borderId="0" applyFont="0" applyFill="0" applyBorder="0" applyAlignment="0" applyProtection="0"/>
    <xf numFmtId="0" fontId="4" fillId="0" borderId="0"/>
    <xf numFmtId="0" fontId="2" fillId="0" borderId="0"/>
    <xf numFmtId="0" fontId="7" fillId="0" borderId="0"/>
    <xf numFmtId="0" fontId="2" fillId="0" borderId="0"/>
    <xf numFmtId="164" fontId="1" fillId="0" borderId="0" applyFont="0" applyFill="0" applyBorder="0" applyAlignment="0" applyProtection="0"/>
    <xf numFmtId="0" fontId="1" fillId="0" borderId="0"/>
  </cellStyleXfs>
  <cellXfs count="131">
    <xf numFmtId="0" fontId="0" fillId="0" borderId="0" xfId="0"/>
    <xf numFmtId="0" fontId="3" fillId="2" borderId="8" xfId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13" fillId="0" borderId="10" xfId="0" applyFont="1" applyBorder="1"/>
    <xf numFmtId="0" fontId="13" fillId="0" borderId="0" xfId="0" applyFont="1"/>
    <xf numFmtId="0" fontId="5" fillId="3" borderId="0" xfId="4" applyFont="1" applyFill="1" applyAlignment="1">
      <alignment vertical="top" wrapText="1" shrinkToFit="1"/>
    </xf>
    <xf numFmtId="0" fontId="5" fillId="3" borderId="0" xfId="4" quotePrefix="1" applyFont="1" applyFill="1" applyAlignment="1">
      <alignment vertical="top" wrapText="1" shrinkToFit="1"/>
    </xf>
    <xf numFmtId="0" fontId="0" fillId="0" borderId="9" xfId="0" applyBorder="1"/>
    <xf numFmtId="0" fontId="0" fillId="0" borderId="1" xfId="0" applyBorder="1"/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65" fontId="0" fillId="0" borderId="0" xfId="0" applyNumberFormat="1"/>
    <xf numFmtId="0" fontId="0" fillId="3" borderId="0" xfId="0" applyFill="1"/>
    <xf numFmtId="0" fontId="6" fillId="3" borderId="0" xfId="4" quotePrefix="1" applyFont="1" applyFill="1" applyAlignment="1">
      <alignment vertical="top" wrapText="1" shrinkToFit="1"/>
    </xf>
    <xf numFmtId="0" fontId="0" fillId="0" borderId="1" xfId="0" applyBorder="1" applyAlignment="1">
      <alignment horizontal="center" vertical="center"/>
    </xf>
    <xf numFmtId="0" fontId="5" fillId="3" borderId="0" xfId="4" quotePrefix="1" applyFont="1" applyFill="1" applyAlignment="1">
      <alignment vertical="top" shrinkToFit="1"/>
    </xf>
    <xf numFmtId="0" fontId="14" fillId="0" borderId="9" xfId="0" applyFont="1" applyBorder="1" applyAlignment="1">
      <alignment horizontal="right" vertical="center"/>
    </xf>
    <xf numFmtId="0" fontId="14" fillId="0" borderId="9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5" fillId="3" borderId="1" xfId="4" quotePrefix="1" applyFont="1" applyFill="1" applyBorder="1" applyAlignment="1">
      <alignment vertical="center" wrapText="1" shrinkToFit="1"/>
    </xf>
    <xf numFmtId="0" fontId="5" fillId="3" borderId="1" xfId="4" quotePrefix="1" applyFont="1" applyFill="1" applyBorder="1" applyAlignment="1">
      <alignment vertical="top" wrapText="1" shrinkToFit="1"/>
    </xf>
    <xf numFmtId="0" fontId="15" fillId="0" borderId="1" xfId="0" applyFont="1" applyBorder="1"/>
    <xf numFmtId="0" fontId="15" fillId="0" borderId="9" xfId="0" applyFont="1" applyBorder="1"/>
    <xf numFmtId="0" fontId="15" fillId="0" borderId="1" xfId="0" applyFont="1" applyBorder="1" applyAlignment="1">
      <alignment horizontal="center" vertical="center"/>
    </xf>
    <xf numFmtId="165" fontId="16" fillId="0" borderId="1" xfId="0" applyNumberFormat="1" applyFont="1" applyBorder="1"/>
    <xf numFmtId="165" fontId="12" fillId="0" borderId="1" xfId="0" applyNumberFormat="1" applyFont="1" applyBorder="1"/>
    <xf numFmtId="0" fontId="11" fillId="0" borderId="1" xfId="0" applyFont="1" applyBorder="1"/>
    <xf numFmtId="0" fontId="11" fillId="0" borderId="9" xfId="0" applyFont="1" applyBorder="1"/>
    <xf numFmtId="0" fontId="11" fillId="0" borderId="1" xfId="0" applyFont="1" applyBorder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165" fontId="11" fillId="0" borderId="1" xfId="0" applyNumberFormat="1" applyFont="1" applyBorder="1"/>
    <xf numFmtId="0" fontId="9" fillId="0" borderId="9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/>
    </xf>
    <xf numFmtId="0" fontId="11" fillId="0" borderId="0" xfId="0" applyFont="1"/>
    <xf numFmtId="0" fontId="19" fillId="0" borderId="0" xfId="0" applyFont="1"/>
    <xf numFmtId="0" fontId="6" fillId="3" borderId="0" xfId="4" applyFont="1" applyFill="1" applyAlignment="1">
      <alignment vertical="top" wrapText="1" shrinkToFit="1"/>
    </xf>
    <xf numFmtId="2" fontId="11" fillId="0" borderId="1" xfId="0" applyNumberFormat="1" applyFont="1" applyBorder="1" applyAlignment="1">
      <alignment horizontal="center" vertical="center"/>
    </xf>
    <xf numFmtId="0" fontId="19" fillId="0" borderId="9" xfId="0" applyFont="1" applyBorder="1" applyAlignment="1">
      <alignment wrapText="1"/>
    </xf>
    <xf numFmtId="0" fontId="20" fillId="0" borderId="9" xfId="0" quotePrefix="1" applyFont="1" applyBorder="1"/>
    <xf numFmtId="0" fontId="11" fillId="0" borderId="9" xfId="0" quotePrefix="1" applyFont="1" applyBorder="1"/>
    <xf numFmtId="0" fontId="11" fillId="0" borderId="9" xfId="0" applyFont="1" applyBorder="1" applyAlignment="1">
      <alignment horizontal="left" vertical="center" wrapText="1"/>
    </xf>
    <xf numFmtId="0" fontId="20" fillId="0" borderId="9" xfId="0" quotePrefix="1" applyFont="1" applyBorder="1" applyAlignment="1">
      <alignment wrapText="1"/>
    </xf>
    <xf numFmtId="0" fontId="19" fillId="0" borderId="9" xfId="0" applyFont="1" applyBorder="1"/>
    <xf numFmtId="165" fontId="9" fillId="0" borderId="1" xfId="0" applyNumberFormat="1" applyFont="1" applyBorder="1"/>
    <xf numFmtId="165" fontId="3" fillId="0" borderId="1" xfId="0" applyNumberFormat="1" applyFont="1" applyBorder="1"/>
    <xf numFmtId="0" fontId="11" fillId="0" borderId="7" xfId="0" applyFont="1" applyBorder="1"/>
    <xf numFmtId="165" fontId="22" fillId="0" borderId="6" xfId="0" applyNumberFormat="1" applyFont="1" applyBorder="1"/>
    <xf numFmtId="0" fontId="8" fillId="0" borderId="9" xfId="0" applyFont="1" applyBorder="1" applyAlignment="1">
      <alignment horizontal="center" vertical="center"/>
    </xf>
    <xf numFmtId="0" fontId="23" fillId="3" borderId="0" xfId="4" applyFont="1" applyFill="1" applyAlignment="1">
      <alignment vertical="top" wrapText="1" shrinkToFit="1"/>
    </xf>
    <xf numFmtId="0" fontId="11" fillId="3" borderId="1" xfId="0" applyFont="1" applyFill="1" applyBorder="1"/>
    <xf numFmtId="0" fontId="11" fillId="3" borderId="9" xfId="0" applyFont="1" applyFill="1" applyBorder="1"/>
    <xf numFmtId="0" fontId="11" fillId="3" borderId="1" xfId="0" applyFont="1" applyFill="1" applyBorder="1" applyAlignment="1">
      <alignment horizontal="center" vertical="center"/>
    </xf>
    <xf numFmtId="2" fontId="11" fillId="3" borderId="1" xfId="0" applyNumberFormat="1" applyFont="1" applyFill="1" applyBorder="1" applyAlignment="1">
      <alignment horizontal="center" vertical="center"/>
    </xf>
    <xf numFmtId="0" fontId="11" fillId="0" borderId="9" xfId="0" applyFont="1" applyBorder="1" applyAlignment="1">
      <alignment wrapText="1"/>
    </xf>
    <xf numFmtId="1" fontId="11" fillId="0" borderId="1" xfId="0" applyNumberFormat="1" applyFont="1" applyBorder="1" applyAlignment="1">
      <alignment horizontal="center" vertical="center"/>
    </xf>
    <xf numFmtId="0" fontId="24" fillId="0" borderId="1" xfId="0" applyFont="1" applyBorder="1"/>
    <xf numFmtId="0" fontId="26" fillId="0" borderId="9" xfId="0" applyFont="1" applyBorder="1" applyAlignment="1">
      <alignment horizontal="right" vertical="center"/>
    </xf>
    <xf numFmtId="0" fontId="26" fillId="0" borderId="9" xfId="0" applyFont="1" applyBorder="1" applyAlignment="1">
      <alignment horizontal="center" vertical="center"/>
    </xf>
    <xf numFmtId="0" fontId="27" fillId="0" borderId="9" xfId="0" applyFont="1" applyBorder="1" applyAlignment="1">
      <alignment horizontal="right" vertical="center"/>
    </xf>
    <xf numFmtId="0" fontId="27" fillId="0" borderId="9" xfId="0" applyFont="1" applyBorder="1" applyAlignment="1">
      <alignment horizontal="center" vertical="center"/>
    </xf>
    <xf numFmtId="0" fontId="8" fillId="0" borderId="1" xfId="0" applyFont="1" applyBorder="1" applyAlignment="1">
      <alignment horizontal="center"/>
    </xf>
    <xf numFmtId="0" fontId="26" fillId="0" borderId="0" xfId="0" applyFont="1" applyAlignment="1">
      <alignment horizontal="center" vertical="center"/>
    </xf>
    <xf numFmtId="0" fontId="6" fillId="3" borderId="1" xfId="4" applyFont="1" applyFill="1" applyBorder="1" applyAlignment="1">
      <alignment vertical="top" wrapText="1" shrinkToFit="1"/>
    </xf>
    <xf numFmtId="0" fontId="28" fillId="3" borderId="9" xfId="4" applyFont="1" applyFill="1" applyBorder="1" applyAlignment="1">
      <alignment horizontal="right" vertical="center" wrapText="1" shrinkToFit="1"/>
    </xf>
    <xf numFmtId="0" fontId="28" fillId="3" borderId="9" xfId="4" applyFont="1" applyFill="1" applyBorder="1" applyAlignment="1">
      <alignment horizontal="center" vertical="center" wrapText="1" shrinkToFit="1"/>
    </xf>
    <xf numFmtId="0" fontId="28" fillId="3" borderId="0" xfId="4" applyFont="1" applyFill="1" applyAlignment="1">
      <alignment horizontal="center" vertical="center" wrapText="1" shrinkToFit="1"/>
    </xf>
    <xf numFmtId="0" fontId="5" fillId="3" borderId="1" xfId="4" applyFont="1" applyFill="1" applyBorder="1" applyAlignment="1">
      <alignment vertical="top" wrapText="1" shrinkToFit="1"/>
    </xf>
    <xf numFmtId="0" fontId="26" fillId="3" borderId="9" xfId="4" applyFont="1" applyFill="1" applyBorder="1" applyAlignment="1">
      <alignment horizontal="right" vertical="center" wrapText="1" shrinkToFit="1"/>
    </xf>
    <xf numFmtId="0" fontId="26" fillId="3" borderId="9" xfId="4" applyFont="1" applyFill="1" applyBorder="1" applyAlignment="1">
      <alignment horizontal="center" vertical="center" wrapText="1" shrinkToFit="1"/>
    </xf>
    <xf numFmtId="0" fontId="26" fillId="3" borderId="0" xfId="4" applyFont="1" applyFill="1" applyAlignment="1">
      <alignment horizontal="center" vertical="center" wrapText="1" shrinkToFit="1"/>
    </xf>
    <xf numFmtId="0" fontId="26" fillId="3" borderId="9" xfId="4" quotePrefix="1" applyFont="1" applyFill="1" applyBorder="1" applyAlignment="1">
      <alignment horizontal="right" vertical="center" wrapText="1" shrinkToFit="1"/>
    </xf>
    <xf numFmtId="0" fontId="26" fillId="3" borderId="9" xfId="4" quotePrefix="1" applyFont="1" applyFill="1" applyBorder="1" applyAlignment="1">
      <alignment horizontal="center" vertical="center" wrapText="1" shrinkToFit="1"/>
    </xf>
    <xf numFmtId="0" fontId="26" fillId="3" borderId="0" xfId="4" quotePrefix="1" applyFont="1" applyFill="1" applyAlignment="1">
      <alignment horizontal="center" vertical="center" wrapText="1" shrinkToFit="1"/>
    </xf>
    <xf numFmtId="0" fontId="26" fillId="3" borderId="1" xfId="4" applyFont="1" applyFill="1" applyBorder="1" applyAlignment="1">
      <alignment horizontal="right" vertical="top" wrapText="1" shrinkToFit="1"/>
    </xf>
    <xf numFmtId="0" fontId="29" fillId="3" borderId="1" xfId="4" applyFont="1" applyFill="1" applyBorder="1" applyAlignment="1">
      <alignment vertical="top" wrapText="1" shrinkToFit="1"/>
    </xf>
    <xf numFmtId="0" fontId="11" fillId="0" borderId="1" xfId="0" quotePrefix="1" applyFont="1" applyBorder="1"/>
    <xf numFmtId="0" fontId="26" fillId="0" borderId="9" xfId="0" quotePrefix="1" applyFont="1" applyBorder="1" applyAlignment="1">
      <alignment horizontal="right" vertical="center"/>
    </xf>
    <xf numFmtId="0" fontId="26" fillId="0" borderId="9" xfId="0" quotePrefix="1" applyFont="1" applyBorder="1" applyAlignment="1">
      <alignment horizontal="center" vertical="center"/>
    </xf>
    <xf numFmtId="0" fontId="26" fillId="0" borderId="9" xfId="0" quotePrefix="1" applyFont="1" applyBorder="1" applyAlignment="1">
      <alignment horizontal="right"/>
    </xf>
    <xf numFmtId="2" fontId="26" fillId="0" borderId="9" xfId="0" quotePrefix="1" applyNumberFormat="1" applyFont="1" applyBorder="1" applyAlignment="1">
      <alignment horizontal="center" vertical="center"/>
    </xf>
    <xf numFmtId="0" fontId="26" fillId="0" borderId="1" xfId="0" quotePrefix="1" applyFont="1" applyBorder="1" applyAlignment="1">
      <alignment horizontal="right"/>
    </xf>
    <xf numFmtId="0" fontId="30" fillId="3" borderId="9" xfId="4" applyFont="1" applyFill="1" applyBorder="1" applyAlignment="1">
      <alignment horizontal="right" vertical="center" wrapText="1" shrinkToFit="1"/>
    </xf>
    <xf numFmtId="0" fontId="30" fillId="3" borderId="9" xfId="4" applyFont="1" applyFill="1" applyBorder="1" applyAlignment="1">
      <alignment horizontal="center" vertical="center" wrapText="1" shrinkToFit="1"/>
    </xf>
    <xf numFmtId="0" fontId="30" fillId="3" borderId="0" xfId="4" applyFont="1" applyFill="1" applyAlignment="1">
      <alignment horizontal="center" vertical="center" wrapText="1" shrinkToFit="1"/>
    </xf>
    <xf numFmtId="2" fontId="26" fillId="3" borderId="9" xfId="4" quotePrefix="1" applyNumberFormat="1" applyFont="1" applyFill="1" applyBorder="1" applyAlignment="1">
      <alignment horizontal="center" vertical="center" wrapText="1" shrinkToFit="1"/>
    </xf>
    <xf numFmtId="0" fontId="11" fillId="0" borderId="1" xfId="0" quotePrefix="1" applyFont="1" applyBorder="1" applyAlignment="1">
      <alignment vertical="center"/>
    </xf>
    <xf numFmtId="0" fontId="20" fillId="0" borderId="1" xfId="0" applyFont="1" applyBorder="1"/>
    <xf numFmtId="0" fontId="30" fillId="0" borderId="9" xfId="0" applyFont="1" applyBorder="1" applyAlignment="1">
      <alignment horizontal="right" vertical="center"/>
    </xf>
    <xf numFmtId="0" fontId="30" fillId="0" borderId="9" xfId="0" applyFont="1" applyBorder="1" applyAlignment="1">
      <alignment horizontal="center" vertical="center"/>
    </xf>
    <xf numFmtId="0" fontId="26" fillId="0" borderId="9" xfId="0" quotePrefix="1" applyFont="1" applyBorder="1" applyAlignment="1">
      <alignment horizontal="right" vertical="center" wrapText="1"/>
    </xf>
    <xf numFmtId="165" fontId="18" fillId="0" borderId="6" xfId="0" applyNumberFormat="1" applyFont="1" applyBorder="1"/>
    <xf numFmtId="0" fontId="5" fillId="0" borderId="0" xfId="4" quotePrefix="1" applyFont="1" applyAlignment="1">
      <alignment vertical="top" wrapText="1" shrinkToFit="1"/>
    </xf>
    <xf numFmtId="165" fontId="11" fillId="3" borderId="1" xfId="0" applyNumberFormat="1" applyFont="1" applyFill="1" applyBorder="1" applyAlignment="1">
      <alignment horizontal="center" vertical="center"/>
    </xf>
    <xf numFmtId="165" fontId="5" fillId="0" borderId="1" xfId="7" applyNumberFormat="1" applyFont="1" applyBorder="1" applyAlignment="1">
      <alignment vertical="center"/>
    </xf>
    <xf numFmtId="165" fontId="5" fillId="3" borderId="1" xfId="7" applyNumberFormat="1" applyFont="1" applyFill="1" applyBorder="1" applyAlignment="1">
      <alignment vertical="center"/>
    </xf>
    <xf numFmtId="0" fontId="5" fillId="3" borderId="1" xfId="1" applyFont="1" applyFill="1" applyBorder="1" applyAlignment="1">
      <alignment horizontal="center" vertical="center" wrapText="1"/>
    </xf>
    <xf numFmtId="165" fontId="5" fillId="0" borderId="1" xfId="7" applyNumberFormat="1" applyFont="1" applyFill="1" applyBorder="1" applyAlignment="1">
      <alignment vertical="center"/>
    </xf>
    <xf numFmtId="0" fontId="0" fillId="4" borderId="0" xfId="0" applyFill="1"/>
    <xf numFmtId="0" fontId="11" fillId="3" borderId="9" xfId="0" quotePrefix="1" applyFont="1" applyFill="1" applyBorder="1"/>
    <xf numFmtId="0" fontId="0" fillId="0" borderId="3" xfId="0" applyBorder="1"/>
    <xf numFmtId="0" fontId="0" fillId="0" borderId="4" xfId="0" applyBorder="1"/>
    <xf numFmtId="0" fontId="0" fillId="0" borderId="3" xfId="0" applyBorder="1" applyAlignment="1">
      <alignment horizontal="center" vertical="center"/>
    </xf>
    <xf numFmtId="0" fontId="25" fillId="0" borderId="4" xfId="0" applyFont="1" applyBorder="1"/>
    <xf numFmtId="0" fontId="25" fillId="0" borderId="3" xfId="0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26" fillId="0" borderId="0" xfId="0" quotePrefix="1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65" fontId="11" fillId="0" borderId="0" xfId="0" applyNumberFormat="1" applyFont="1" applyBorder="1" applyAlignment="1">
      <alignment horizontal="center" vertical="center"/>
    </xf>
    <xf numFmtId="165" fontId="11" fillId="0" borderId="0" xfId="0" applyNumberFormat="1" applyFont="1" applyBorder="1"/>
    <xf numFmtId="0" fontId="31" fillId="0" borderId="9" xfId="0" applyFont="1" applyBorder="1"/>
    <xf numFmtId="0" fontId="16" fillId="0" borderId="2" xfId="0" applyFont="1" applyBorder="1" applyAlignment="1">
      <alignment horizontal="right"/>
    </xf>
    <xf numFmtId="0" fontId="16" fillId="0" borderId="0" xfId="0" applyFont="1" applyAlignment="1">
      <alignment horizontal="right"/>
    </xf>
    <xf numFmtId="0" fontId="16" fillId="0" borderId="9" xfId="0" applyFont="1" applyBorder="1" applyAlignment="1">
      <alignment horizontal="right"/>
    </xf>
    <xf numFmtId="0" fontId="17" fillId="0" borderId="2" xfId="0" applyFont="1" applyBorder="1" applyAlignment="1">
      <alignment horizontal="right"/>
    </xf>
    <xf numFmtId="0" fontId="17" fillId="0" borderId="0" xfId="0" applyFont="1" applyAlignment="1">
      <alignment horizontal="right"/>
    </xf>
    <xf numFmtId="0" fontId="17" fillId="0" borderId="9" xfId="0" applyFont="1" applyBorder="1" applyAlignment="1">
      <alignment horizontal="right"/>
    </xf>
    <xf numFmtId="0" fontId="18" fillId="0" borderId="5" xfId="0" applyFont="1" applyBorder="1" applyAlignment="1">
      <alignment horizontal="right"/>
    </xf>
    <xf numFmtId="0" fontId="18" fillId="0" borderId="6" xfId="0" applyFont="1" applyBorder="1" applyAlignment="1">
      <alignment horizontal="right"/>
    </xf>
    <xf numFmtId="0" fontId="18" fillId="0" borderId="11" xfId="0" applyFont="1" applyBorder="1" applyAlignment="1">
      <alignment horizontal="right"/>
    </xf>
    <xf numFmtId="0" fontId="18" fillId="0" borderId="2" xfId="0" applyFont="1" applyBorder="1" applyAlignment="1">
      <alignment horizontal="right"/>
    </xf>
    <xf numFmtId="0" fontId="18" fillId="0" borderId="0" xfId="0" applyFont="1" applyAlignment="1">
      <alignment horizontal="right"/>
    </xf>
    <xf numFmtId="0" fontId="18" fillId="0" borderId="9" xfId="0" applyFont="1" applyBorder="1" applyAlignment="1">
      <alignment horizontal="right"/>
    </xf>
    <xf numFmtId="0" fontId="9" fillId="0" borderId="2" xfId="0" applyFont="1" applyBorder="1" applyAlignment="1">
      <alignment horizontal="right"/>
    </xf>
    <xf numFmtId="0" fontId="9" fillId="0" borderId="0" xfId="0" applyFont="1" applyAlignment="1">
      <alignment horizontal="right"/>
    </xf>
    <xf numFmtId="0" fontId="9" fillId="0" borderId="9" xfId="0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0" fontId="21" fillId="0" borderId="0" xfId="0" applyFont="1" applyAlignment="1">
      <alignment horizontal="right"/>
    </xf>
    <xf numFmtId="0" fontId="21" fillId="0" borderId="9" xfId="0" applyFont="1" applyBorder="1" applyAlignment="1">
      <alignment horizontal="right"/>
    </xf>
    <xf numFmtId="0" fontId="22" fillId="0" borderId="5" xfId="0" applyFont="1" applyBorder="1" applyAlignment="1">
      <alignment horizontal="right"/>
    </xf>
    <xf numFmtId="0" fontId="22" fillId="0" borderId="6" xfId="0" applyFont="1" applyBorder="1" applyAlignment="1">
      <alignment horizontal="right"/>
    </xf>
    <xf numFmtId="0" fontId="22" fillId="0" borderId="11" xfId="0" applyFont="1" applyBorder="1" applyAlignment="1">
      <alignment horizontal="right"/>
    </xf>
  </cellXfs>
  <cellStyles count="9">
    <cellStyle name="Monétaire 2" xfId="2" xr:uid="{00000000-0005-0000-0000-000001000000}"/>
    <cellStyle name="Monétaire 2 2" xfId="7" xr:uid="{EF956008-4DA9-4BE2-BA12-2171F283B802}"/>
    <cellStyle name="Normal" xfId="0" builtinId="0"/>
    <cellStyle name="Normal 2" xfId="1" xr:uid="{00000000-0005-0000-0000-000003000000}"/>
    <cellStyle name="Normal 2 2" xfId="3" xr:uid="{00000000-0005-0000-0000-000004000000}"/>
    <cellStyle name="Normal 2 2 2" xfId="8" xr:uid="{307CC90A-4F3C-4600-8205-048EE222EFD0}"/>
    <cellStyle name="Normal 4" xfId="5" xr:uid="{00000000-0005-0000-0000-000005000000}"/>
    <cellStyle name="Normal 7" xfId="6" xr:uid="{E965C328-CF07-4A27-9024-A453491BA399}"/>
    <cellStyle name="Normal_esimation sommaire EP aide au PAT" xfId="4" xr:uid="{00000000-0005-0000-0000-000007000000}"/>
  </cellStyles>
  <dxfs count="0"/>
  <tableStyles count="0" defaultTableStyle="TableStyleMedium2" defaultPivotStyle="PivotStyleLight16"/>
  <colors>
    <mruColors>
      <color rgb="FF333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104775</xdr:rowOff>
        </xdr:from>
        <xdr:to>
          <xdr:col>7</xdr:col>
          <xdr:colOff>552450</xdr:colOff>
          <xdr:row>45</xdr:row>
          <xdr:rowOff>104775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ephanieL\Desktop\T&#233;l&#233;travail\Barnoud\Eglise%20Cosne%20sur%20Loire\EvadeECL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tephanieL\Desktop\T&#233;l&#233;travail\Brunelle\Rue%20de%20Civry\Am&#233;nagements\Minute%20RDC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Hono TF"/>
      <sheetName val="ED Maç VC"/>
      <sheetName val="ED Maç BC"/>
      <sheetName val="ED Maç Ch et Ab"/>
      <sheetName val="ED Maç Var. sol"/>
      <sheetName val="ED Maç Opt 1"/>
      <sheetName val="ED Sculp Chapit"/>
      <sheetName val="ED Chb VC"/>
      <sheetName val="ED Chb BC"/>
      <sheetName val="ED Chb Ch et Ab"/>
      <sheetName val="ED Men VC"/>
      <sheetName val="ED Men BC"/>
      <sheetName val="ED Men Ch et Ab"/>
      <sheetName val="ED Déc VC"/>
      <sheetName val="ED Déc BC"/>
      <sheetName val="ED Déc Ch et Ab"/>
      <sheetName val="Récap. Tx"/>
      <sheetName val="Récap. Tx + Hono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nute RDCA"/>
      <sheetName val="Minute RDCA.xls"/>
      <sheetName val="Minute%20RDCA.xls"/>
    </sheetNames>
    <definedNames>
      <definedName name="AfficherFormule"/>
    </definedNames>
    <sheetDataSet>
      <sheetData sheetId="0" refreshError="1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ackage" Target="../embeddings/Microsoft_Word_Document.docx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4" Type="http://schemas.openxmlformats.org/officeDocument/2006/relationships/image" Target="../media/image1.emf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64151E-FBA4-432E-BE9B-1D8370C95F0E}">
  <sheetPr>
    <tabColor theme="5"/>
  </sheetPr>
  <dimension ref="A1"/>
  <sheetViews>
    <sheetView tabSelected="1" workbookViewId="0">
      <selection activeCell="K19" sqref="K19"/>
    </sheetView>
  </sheetViews>
  <sheetFormatPr baseColWidth="10" defaultRowHeight="15" x14ac:dyDescent="0.25"/>
  <sheetData/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Word.Document.8" shapeId="1025" r:id="rId3">
          <objectPr defaultSize="0" r:id="rId4">
            <anchor moveWithCells="1">
              <from>
                <xdr:col>0</xdr:col>
                <xdr:colOff>0</xdr:colOff>
                <xdr:row>0</xdr:row>
                <xdr:rowOff>104775</xdr:rowOff>
              </from>
              <to>
                <xdr:col>7</xdr:col>
                <xdr:colOff>552450</xdr:colOff>
                <xdr:row>45</xdr:row>
                <xdr:rowOff>104775</xdr:rowOff>
              </to>
            </anchor>
          </objectPr>
        </oleObject>
      </mc:Choice>
      <mc:Fallback>
        <oleObject progId="Word.Document.8" shapeId="1025" r:id="rId3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6C4EE9-4090-40F6-BDD5-18B19F9A7EA1}">
  <sheetPr>
    <tabColor theme="5"/>
    <pageSetUpPr fitToPage="1"/>
  </sheetPr>
  <dimension ref="A1:R1678"/>
  <sheetViews>
    <sheetView showGridLines="0" view="pageBreakPreview" zoomScale="130" zoomScaleNormal="100" zoomScaleSheetLayoutView="130" workbookViewId="0">
      <selection activeCell="I15" sqref="I15"/>
    </sheetView>
  </sheetViews>
  <sheetFormatPr baseColWidth="10" defaultRowHeight="15" x14ac:dyDescent="0.25"/>
  <cols>
    <col min="1" max="1" width="5.85546875" style="7" customWidth="1"/>
    <col min="2" max="2" width="5.85546875" style="8" customWidth="1"/>
    <col min="3" max="3" width="58.7109375" customWidth="1"/>
    <col min="4" max="4" width="8" style="9" customWidth="1"/>
    <col min="5" max="5" width="8.5703125" style="9" customWidth="1"/>
    <col min="6" max="6" width="11.42578125" style="10"/>
    <col min="7" max="7" width="14.85546875" style="11" customWidth="1"/>
  </cols>
  <sheetData>
    <row r="1" spans="1:7" s="3" customFormat="1" ht="12" x14ac:dyDescent="0.2">
      <c r="A1" s="1" t="s">
        <v>6</v>
      </c>
      <c r="B1" s="1" t="s">
        <v>9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10</v>
      </c>
    </row>
    <row r="2" spans="1:7" x14ac:dyDescent="0.25">
      <c r="A2" s="26"/>
      <c r="B2" s="26"/>
      <c r="C2" s="27"/>
      <c r="D2" s="28"/>
      <c r="E2" s="28"/>
      <c r="F2" s="29"/>
      <c r="G2" s="30"/>
    </row>
    <row r="3" spans="1:7" x14ac:dyDescent="0.25">
      <c r="A3" s="26"/>
      <c r="B3" s="26"/>
      <c r="C3" s="27"/>
      <c r="D3" s="28"/>
      <c r="E3" s="28"/>
      <c r="F3" s="29"/>
      <c r="G3" s="30"/>
    </row>
    <row r="4" spans="1:7" ht="22.5" x14ac:dyDescent="0.25">
      <c r="A4" s="26"/>
      <c r="B4" s="26"/>
      <c r="C4" s="31" t="s">
        <v>93</v>
      </c>
      <c r="D4" s="28"/>
      <c r="E4" s="28"/>
      <c r="F4" s="29"/>
      <c r="G4" s="93" t="str">
        <f t="shared" ref="G4:G13" si="0">IF(D4&lt;&gt;"",E4*F4,"")</f>
        <v/>
      </c>
    </row>
    <row r="5" spans="1:7" x14ac:dyDescent="0.25">
      <c r="A5" s="26"/>
      <c r="B5" s="26"/>
      <c r="C5" s="27"/>
      <c r="D5" s="28"/>
      <c r="E5" s="28"/>
      <c r="F5" s="29"/>
      <c r="G5" s="93" t="str">
        <f t="shared" si="0"/>
        <v/>
      </c>
    </row>
    <row r="6" spans="1:7" x14ac:dyDescent="0.25">
      <c r="A6" s="26"/>
      <c r="B6" s="26"/>
      <c r="C6" s="32" t="s">
        <v>11</v>
      </c>
      <c r="D6" s="28"/>
      <c r="E6" s="28"/>
      <c r="F6" s="29"/>
      <c r="G6" s="93" t="str">
        <f t="shared" si="0"/>
        <v/>
      </c>
    </row>
    <row r="7" spans="1:7" x14ac:dyDescent="0.25">
      <c r="A7" s="26"/>
      <c r="B7" s="26"/>
      <c r="C7" s="27"/>
      <c r="D7" s="28"/>
      <c r="E7" s="28"/>
      <c r="F7" s="29"/>
      <c r="G7" s="93" t="str">
        <f t="shared" si="0"/>
        <v/>
      </c>
    </row>
    <row r="8" spans="1:7" x14ac:dyDescent="0.25">
      <c r="A8" s="26"/>
      <c r="B8" s="26"/>
      <c r="C8" s="33"/>
      <c r="D8" s="28"/>
      <c r="E8" s="28"/>
      <c r="F8" s="29"/>
      <c r="G8" s="93" t="str">
        <f t="shared" si="0"/>
        <v/>
      </c>
    </row>
    <row r="9" spans="1:7" x14ac:dyDescent="0.25">
      <c r="A9" s="26"/>
      <c r="B9" s="26" t="s">
        <v>94</v>
      </c>
      <c r="C9" s="34" t="s">
        <v>12</v>
      </c>
      <c r="D9" s="28"/>
      <c r="E9" s="28"/>
      <c r="F9" s="29"/>
      <c r="G9" s="93" t="str">
        <f t="shared" si="0"/>
        <v/>
      </c>
    </row>
    <row r="10" spans="1:7" x14ac:dyDescent="0.25">
      <c r="A10" s="26"/>
      <c r="B10" s="26"/>
      <c r="C10" s="33"/>
      <c r="D10" s="28"/>
      <c r="E10" s="28"/>
      <c r="F10" s="29"/>
      <c r="G10" s="93" t="str">
        <f t="shared" si="0"/>
        <v/>
      </c>
    </row>
    <row r="11" spans="1:7" x14ac:dyDescent="0.25">
      <c r="A11" s="2">
        <f>IF(E11="","",MAX($A$1:$A10)+1)</f>
        <v>1</v>
      </c>
      <c r="B11" s="26" t="s">
        <v>108</v>
      </c>
      <c r="C11" s="5" t="s">
        <v>13</v>
      </c>
      <c r="D11" s="28" t="s">
        <v>4</v>
      </c>
      <c r="E11" s="28">
        <v>1</v>
      </c>
      <c r="F11" s="29"/>
      <c r="G11" s="93">
        <f t="shared" si="0"/>
        <v>0</v>
      </c>
    </row>
    <row r="12" spans="1:7" x14ac:dyDescent="0.25">
      <c r="A12" s="2">
        <f>IF(E12="","",MAX($A$1:$A11)+1)</f>
        <v>2</v>
      </c>
      <c r="B12" s="26" t="s">
        <v>109</v>
      </c>
      <c r="C12" s="5" t="s">
        <v>14</v>
      </c>
      <c r="D12" s="28" t="s">
        <v>4</v>
      </c>
      <c r="E12" s="28">
        <v>1</v>
      </c>
      <c r="F12" s="29"/>
      <c r="G12" s="93">
        <f t="shared" si="0"/>
        <v>0</v>
      </c>
    </row>
    <row r="13" spans="1:7" x14ac:dyDescent="0.25">
      <c r="A13" s="2" t="str">
        <f>IF(E13="","",MAX($A$1:$A12)+1)</f>
        <v/>
      </c>
      <c r="B13" s="26"/>
      <c r="C13" s="5"/>
      <c r="D13" s="28"/>
      <c r="E13" s="28"/>
      <c r="F13" s="29"/>
      <c r="G13" s="93" t="str">
        <f t="shared" si="0"/>
        <v/>
      </c>
    </row>
    <row r="14" spans="1:7" x14ac:dyDescent="0.25">
      <c r="A14" s="2">
        <v>3</v>
      </c>
      <c r="B14" s="26" t="s">
        <v>110</v>
      </c>
      <c r="C14" s="5" t="s">
        <v>64</v>
      </c>
      <c r="D14" s="28" t="s">
        <v>4</v>
      </c>
      <c r="E14" s="28">
        <v>1</v>
      </c>
      <c r="F14" s="29"/>
      <c r="G14" s="93">
        <f>F14*E14</f>
        <v>0</v>
      </c>
    </row>
    <row r="15" spans="1:7" x14ac:dyDescent="0.25">
      <c r="A15" s="2"/>
      <c r="B15" s="26"/>
      <c r="C15" s="6" t="s">
        <v>68</v>
      </c>
      <c r="D15" s="28"/>
      <c r="E15" s="28"/>
      <c r="F15" s="29"/>
      <c r="G15" s="93"/>
    </row>
    <row r="16" spans="1:7" x14ac:dyDescent="0.25">
      <c r="A16" s="2"/>
      <c r="B16" s="26"/>
      <c r="C16" s="6" t="s">
        <v>69</v>
      </c>
      <c r="D16" s="28"/>
      <c r="E16" s="36"/>
      <c r="F16" s="29"/>
      <c r="G16" s="93"/>
    </row>
    <row r="17" spans="1:7" ht="22.5" x14ac:dyDescent="0.25">
      <c r="A17" s="2"/>
      <c r="B17" s="26"/>
      <c r="C17" s="6" t="s">
        <v>70</v>
      </c>
      <c r="D17" s="28"/>
      <c r="E17" s="28"/>
      <c r="F17" s="29"/>
      <c r="G17" s="93"/>
    </row>
    <row r="18" spans="1:7" x14ac:dyDescent="0.25">
      <c r="A18" s="2">
        <v>4</v>
      </c>
      <c r="B18" s="26" t="s">
        <v>110</v>
      </c>
      <c r="C18" s="91" t="s">
        <v>130</v>
      </c>
      <c r="D18" s="28" t="s">
        <v>4</v>
      </c>
      <c r="E18" s="28">
        <v>1</v>
      </c>
      <c r="F18" s="29"/>
      <c r="G18" s="96">
        <f>F18*E18</f>
        <v>0</v>
      </c>
    </row>
    <row r="19" spans="1:7" x14ac:dyDescent="0.25">
      <c r="A19" s="2"/>
      <c r="B19" s="26"/>
      <c r="C19" s="6" t="s">
        <v>97</v>
      </c>
      <c r="D19" s="28"/>
      <c r="E19" s="28"/>
      <c r="F19" s="29"/>
      <c r="G19" s="93"/>
    </row>
    <row r="20" spans="1:7" x14ac:dyDescent="0.25">
      <c r="A20" s="2"/>
      <c r="B20" s="26"/>
      <c r="C20" s="6" t="s">
        <v>95</v>
      </c>
      <c r="D20" s="28"/>
      <c r="E20" s="28"/>
      <c r="F20" s="29"/>
      <c r="G20" s="93"/>
    </row>
    <row r="21" spans="1:7" x14ac:dyDescent="0.25">
      <c r="A21" s="2"/>
      <c r="B21" s="26"/>
      <c r="C21" s="6" t="s">
        <v>96</v>
      </c>
      <c r="D21" s="28"/>
      <c r="E21" s="28"/>
      <c r="F21" s="29"/>
      <c r="G21" s="93"/>
    </row>
    <row r="22" spans="1:7" x14ac:dyDescent="0.25">
      <c r="A22" s="2"/>
      <c r="B22" s="26"/>
      <c r="C22" s="6"/>
      <c r="D22" s="28"/>
      <c r="E22" s="28"/>
      <c r="F22" s="29"/>
      <c r="G22" s="93"/>
    </row>
    <row r="23" spans="1:7" ht="22.5" x14ac:dyDescent="0.25">
      <c r="A23" s="2">
        <v>5</v>
      </c>
      <c r="B23" s="26" t="s">
        <v>110</v>
      </c>
      <c r="C23" s="91" t="s">
        <v>143</v>
      </c>
      <c r="D23" s="28" t="s">
        <v>4</v>
      </c>
      <c r="E23" s="28">
        <v>1</v>
      </c>
      <c r="F23" s="29"/>
      <c r="G23" s="96">
        <f>F23*E23</f>
        <v>0</v>
      </c>
    </row>
    <row r="24" spans="1:7" x14ac:dyDescent="0.25">
      <c r="A24" s="2"/>
      <c r="B24" s="26"/>
      <c r="C24" s="6"/>
      <c r="D24" s="28"/>
      <c r="E24" s="28"/>
      <c r="F24" s="29"/>
      <c r="G24" s="93"/>
    </row>
    <row r="25" spans="1:7" x14ac:dyDescent="0.25">
      <c r="A25" s="2">
        <v>6</v>
      </c>
      <c r="B25" s="26" t="s">
        <v>110</v>
      </c>
      <c r="C25" s="91" t="s">
        <v>98</v>
      </c>
      <c r="D25" s="28" t="s">
        <v>4</v>
      </c>
      <c r="E25" s="28">
        <v>1</v>
      </c>
      <c r="F25" s="29"/>
      <c r="G25" s="96">
        <f>F25*E25</f>
        <v>0</v>
      </c>
    </row>
    <row r="26" spans="1:7" x14ac:dyDescent="0.25">
      <c r="A26" s="2"/>
      <c r="B26" s="26"/>
      <c r="C26" s="6"/>
      <c r="D26" s="28"/>
      <c r="E26" s="28"/>
      <c r="F26" s="29"/>
      <c r="G26" s="93"/>
    </row>
    <row r="27" spans="1:7" x14ac:dyDescent="0.25">
      <c r="A27" s="2" t="str">
        <f>IF(E27="","",MAX($A$1:$A13)+1)</f>
        <v/>
      </c>
      <c r="B27" s="26"/>
      <c r="C27" s="35" t="s">
        <v>15</v>
      </c>
      <c r="D27" s="28"/>
      <c r="E27" s="28"/>
      <c r="F27" s="29"/>
      <c r="G27" s="93" t="str">
        <f t="shared" ref="G27:G61" si="1">IF(D27&lt;&gt;"",E27*F27,"")</f>
        <v/>
      </c>
    </row>
    <row r="28" spans="1:7" x14ac:dyDescent="0.25">
      <c r="A28" s="2" t="str">
        <f>IF(E28="","",MAX($A$1:$A27)+1)</f>
        <v/>
      </c>
      <c r="B28" s="26"/>
      <c r="C28" s="5"/>
      <c r="D28" s="28"/>
      <c r="E28" s="28"/>
      <c r="F28" s="29"/>
      <c r="G28" s="93" t="str">
        <f t="shared" si="1"/>
        <v/>
      </c>
    </row>
    <row r="29" spans="1:7" s="12" customFormat="1" ht="33.75" x14ac:dyDescent="0.25">
      <c r="A29" s="95" t="str">
        <f>IF(E29="","",MAX($A$1:$A28)+1)</f>
        <v/>
      </c>
      <c r="B29" s="49"/>
      <c r="C29" s="5" t="s">
        <v>63</v>
      </c>
      <c r="D29" s="51"/>
      <c r="E29" s="51"/>
      <c r="F29" s="92"/>
      <c r="G29" s="94" t="str">
        <f t="shared" si="1"/>
        <v/>
      </c>
    </row>
    <row r="30" spans="1:7" x14ac:dyDescent="0.25">
      <c r="A30" s="2">
        <f>IF(E30="","",MAX($A$1:$A29)+1)</f>
        <v>7</v>
      </c>
      <c r="B30" s="26" t="s">
        <v>111</v>
      </c>
      <c r="C30" s="6" t="s">
        <v>66</v>
      </c>
      <c r="D30" s="28" t="s">
        <v>1</v>
      </c>
      <c r="E30" s="28">
        <v>6</v>
      </c>
      <c r="F30" s="29"/>
      <c r="G30" s="93">
        <f t="shared" si="1"/>
        <v>0</v>
      </c>
    </row>
    <row r="31" spans="1:7" x14ac:dyDescent="0.25">
      <c r="A31" s="2">
        <f>IF(E31="","",MAX($A$1:$A30)+1)</f>
        <v>8</v>
      </c>
      <c r="B31" s="26" t="s">
        <v>111</v>
      </c>
      <c r="C31" s="6" t="s">
        <v>17</v>
      </c>
      <c r="D31" s="28" t="s">
        <v>5</v>
      </c>
      <c r="E31" s="36">
        <v>30</v>
      </c>
      <c r="F31" s="29"/>
      <c r="G31" s="93">
        <f t="shared" si="1"/>
        <v>0</v>
      </c>
    </row>
    <row r="32" spans="1:7" x14ac:dyDescent="0.25">
      <c r="A32" s="2">
        <f>IF(E32="","",MAX($A$1:$A31)+1)</f>
        <v>9</v>
      </c>
      <c r="B32" s="26" t="s">
        <v>111</v>
      </c>
      <c r="C32" s="6" t="s">
        <v>18</v>
      </c>
      <c r="D32" s="28" t="s">
        <v>5</v>
      </c>
      <c r="E32" s="36">
        <v>12</v>
      </c>
      <c r="F32" s="29"/>
      <c r="G32" s="93">
        <f t="shared" si="1"/>
        <v>0</v>
      </c>
    </row>
    <row r="33" spans="1:7" x14ac:dyDescent="0.25">
      <c r="A33" s="2">
        <f>IF(E33="","",MAX($A$1:$A32)+1)</f>
        <v>10</v>
      </c>
      <c r="B33" s="26" t="s">
        <v>111</v>
      </c>
      <c r="C33" s="6" t="s">
        <v>19</v>
      </c>
      <c r="D33" s="28" t="s">
        <v>1</v>
      </c>
      <c r="E33" s="28">
        <v>16</v>
      </c>
      <c r="F33" s="29"/>
      <c r="G33" s="93">
        <f t="shared" si="1"/>
        <v>0</v>
      </c>
    </row>
    <row r="34" spans="1:7" x14ac:dyDescent="0.25">
      <c r="A34" s="2" t="str">
        <f>IF(E34="","",MAX($A$1:$A33)+1)</f>
        <v/>
      </c>
      <c r="B34" s="26"/>
      <c r="C34" s="6"/>
      <c r="D34" s="28"/>
      <c r="E34" s="28"/>
      <c r="F34" s="29"/>
      <c r="G34" s="93" t="str">
        <f t="shared" si="1"/>
        <v/>
      </c>
    </row>
    <row r="35" spans="1:7" x14ac:dyDescent="0.25">
      <c r="A35" s="2" t="str">
        <f>IF(E35="","",MAX($A$1:$A34)+1)</f>
        <v/>
      </c>
      <c r="B35" s="26"/>
      <c r="C35" s="27"/>
      <c r="D35" s="28"/>
      <c r="E35" s="28"/>
      <c r="F35" s="29"/>
      <c r="G35" s="93" t="str">
        <f t="shared" si="1"/>
        <v/>
      </c>
    </row>
    <row r="36" spans="1:7" s="12" customFormat="1" x14ac:dyDescent="0.25">
      <c r="A36" s="95" t="str">
        <f>IF(E36="","",MAX($A$1:$A30)+1)</f>
        <v/>
      </c>
      <c r="B36" s="49"/>
      <c r="C36" s="35" t="s">
        <v>104</v>
      </c>
      <c r="D36" s="51"/>
      <c r="E36" s="51"/>
      <c r="F36" s="92"/>
      <c r="G36" s="94" t="str">
        <f t="shared" ref="G36:G41" si="2">IF(D36&lt;&gt;"",E36*F36,"")</f>
        <v/>
      </c>
    </row>
    <row r="37" spans="1:7" s="12" customFormat="1" x14ac:dyDescent="0.25">
      <c r="A37" s="95" t="str">
        <f>IF(E37="","",MAX($A$1:$A36)+1)</f>
        <v/>
      </c>
      <c r="B37" s="49"/>
      <c r="C37" s="5"/>
      <c r="D37" s="51"/>
      <c r="E37" s="51"/>
      <c r="F37" s="92"/>
      <c r="G37" s="94" t="str">
        <f t="shared" si="2"/>
        <v/>
      </c>
    </row>
    <row r="38" spans="1:7" s="12" customFormat="1" ht="33.75" x14ac:dyDescent="0.25">
      <c r="A38" s="95" t="str">
        <f>IF(E38="","",MAX($A$1:$A37)+1)</f>
        <v/>
      </c>
      <c r="B38" s="49"/>
      <c r="C38" s="5" t="s">
        <v>63</v>
      </c>
      <c r="D38" s="51"/>
      <c r="E38" s="51"/>
      <c r="F38" s="92"/>
      <c r="G38" s="94" t="str">
        <f t="shared" si="2"/>
        <v/>
      </c>
    </row>
    <row r="39" spans="1:7" s="12" customFormat="1" x14ac:dyDescent="0.25">
      <c r="A39" s="95">
        <f>IF(E39="","",MAX($A$1:$A38)+1)</f>
        <v>11</v>
      </c>
      <c r="B39" s="26" t="s">
        <v>111</v>
      </c>
      <c r="C39" s="6" t="s">
        <v>17</v>
      </c>
      <c r="D39" s="51" t="s">
        <v>5</v>
      </c>
      <c r="E39" s="52">
        <v>12.8</v>
      </c>
      <c r="F39" s="92"/>
      <c r="G39" s="94">
        <f t="shared" si="2"/>
        <v>0</v>
      </c>
    </row>
    <row r="40" spans="1:7" s="12" customFormat="1" x14ac:dyDescent="0.25">
      <c r="A40" s="95"/>
      <c r="B40" s="26" t="s">
        <v>111</v>
      </c>
      <c r="C40" s="6" t="s">
        <v>90</v>
      </c>
      <c r="D40" s="51" t="s">
        <v>8</v>
      </c>
      <c r="E40" s="52">
        <v>9</v>
      </c>
      <c r="F40" s="92"/>
      <c r="G40" s="94">
        <f t="shared" si="2"/>
        <v>0</v>
      </c>
    </row>
    <row r="41" spans="1:7" s="12" customFormat="1" x14ac:dyDescent="0.25">
      <c r="A41" s="95">
        <f>IF(E41="","",MAX($A$1:$A39)+1)</f>
        <v>12</v>
      </c>
      <c r="B41" s="26" t="s">
        <v>111</v>
      </c>
      <c r="C41" s="6" t="s">
        <v>89</v>
      </c>
      <c r="D41" s="51" t="s">
        <v>5</v>
      </c>
      <c r="E41" s="51">
        <v>19.600000000000001</v>
      </c>
      <c r="F41" s="92"/>
      <c r="G41" s="94">
        <f t="shared" si="2"/>
        <v>0</v>
      </c>
    </row>
    <row r="42" spans="1:7" x14ac:dyDescent="0.25">
      <c r="A42" s="2"/>
      <c r="B42" s="26"/>
      <c r="C42" s="6"/>
      <c r="D42" s="28"/>
      <c r="E42" s="28"/>
      <c r="F42" s="29"/>
      <c r="G42" s="93"/>
    </row>
    <row r="43" spans="1:7" x14ac:dyDescent="0.25">
      <c r="A43" s="2" t="str">
        <f>IF(E43="","",MAX($A$1:$A35)+1)</f>
        <v/>
      </c>
      <c r="B43" s="26"/>
      <c r="C43" s="37" t="s">
        <v>20</v>
      </c>
      <c r="D43" s="28"/>
      <c r="E43" s="28"/>
      <c r="F43" s="92"/>
      <c r="G43" s="93" t="str">
        <f t="shared" si="1"/>
        <v/>
      </c>
    </row>
    <row r="44" spans="1:7" x14ac:dyDescent="0.25">
      <c r="A44" s="2" t="str">
        <f>IF(E44="","",MAX($A$1:$A43)+1)</f>
        <v/>
      </c>
      <c r="B44" s="26"/>
      <c r="C44" s="27"/>
      <c r="D44" s="28"/>
      <c r="E44" s="28"/>
      <c r="F44" s="92"/>
      <c r="G44" s="93" t="str">
        <f t="shared" si="1"/>
        <v/>
      </c>
    </row>
    <row r="45" spans="1:7" x14ac:dyDescent="0.25">
      <c r="A45" s="2">
        <f>IF(E45="","",MAX($A$1:$A44)+1)</f>
        <v>13</v>
      </c>
      <c r="B45" s="26" t="s">
        <v>112</v>
      </c>
      <c r="C45" s="38" t="s">
        <v>21</v>
      </c>
      <c r="D45" s="28" t="s">
        <v>4</v>
      </c>
      <c r="E45" s="28">
        <v>1</v>
      </c>
      <c r="F45" s="92"/>
      <c r="G45" s="93">
        <f t="shared" si="1"/>
        <v>0</v>
      </c>
    </row>
    <row r="46" spans="1:7" x14ac:dyDescent="0.25">
      <c r="A46" s="2" t="str">
        <f>IF(E46="","",MAX($A$1:$A45)+1)</f>
        <v/>
      </c>
      <c r="B46" s="26"/>
      <c r="C46" s="39" t="s">
        <v>22</v>
      </c>
      <c r="D46" s="28"/>
      <c r="E46" s="28"/>
      <c r="F46" s="92"/>
      <c r="G46" s="93" t="str">
        <f t="shared" si="1"/>
        <v/>
      </c>
    </row>
    <row r="47" spans="1:7" x14ac:dyDescent="0.25">
      <c r="A47" s="2" t="str">
        <f>IF(E47="","",MAX($A$1:$A46)+1)</f>
        <v/>
      </c>
      <c r="B47" s="26"/>
      <c r="C47" s="39" t="s">
        <v>87</v>
      </c>
      <c r="D47" s="28"/>
      <c r="E47" s="28"/>
      <c r="F47" s="92"/>
      <c r="G47" s="93" t="str">
        <f t="shared" si="1"/>
        <v/>
      </c>
    </row>
    <row r="48" spans="1:7" x14ac:dyDescent="0.25">
      <c r="A48" s="2" t="str">
        <f>IF(E48="","",MAX($A$1:$A47)+1)</f>
        <v/>
      </c>
      <c r="B48" s="26"/>
      <c r="C48" s="39" t="s">
        <v>23</v>
      </c>
      <c r="D48" s="28"/>
      <c r="E48" s="28"/>
      <c r="F48" s="92"/>
      <c r="G48" s="93" t="str">
        <f t="shared" si="1"/>
        <v/>
      </c>
    </row>
    <row r="49" spans="1:7" x14ac:dyDescent="0.25">
      <c r="A49" s="2" t="str">
        <f>IF(E49="","",MAX($A$1:$A48)+1)</f>
        <v/>
      </c>
      <c r="B49" s="26"/>
      <c r="C49" s="39" t="s">
        <v>84</v>
      </c>
      <c r="D49" s="28"/>
      <c r="E49" s="28"/>
      <c r="F49" s="92"/>
      <c r="G49" s="93" t="str">
        <f t="shared" si="1"/>
        <v/>
      </c>
    </row>
    <row r="50" spans="1:7" x14ac:dyDescent="0.25">
      <c r="A50" s="2" t="str">
        <f>IF(E50="","",MAX($A$1:$A49)+1)</f>
        <v/>
      </c>
      <c r="B50" s="26"/>
      <c r="C50" s="39" t="s">
        <v>85</v>
      </c>
      <c r="D50" s="28"/>
      <c r="E50" s="28"/>
      <c r="F50" s="92"/>
      <c r="G50" s="93" t="str">
        <f t="shared" si="1"/>
        <v/>
      </c>
    </row>
    <row r="51" spans="1:7" x14ac:dyDescent="0.25">
      <c r="A51" s="2" t="str">
        <f>IF(E51="","",MAX($A$1:$A50)+1)</f>
        <v/>
      </c>
      <c r="B51" s="26"/>
      <c r="C51" s="39" t="s">
        <v>86</v>
      </c>
      <c r="D51" s="28"/>
      <c r="E51" s="28"/>
      <c r="F51" s="92"/>
      <c r="G51" s="93" t="str">
        <f t="shared" si="1"/>
        <v/>
      </c>
    </row>
    <row r="52" spans="1:7" ht="15" customHeight="1" x14ac:dyDescent="0.25">
      <c r="A52" s="2" t="str">
        <f>IF(E52="","",MAX($A$1:$A51)+1)</f>
        <v/>
      </c>
      <c r="B52" s="26"/>
      <c r="C52" s="40"/>
      <c r="D52" s="28"/>
      <c r="E52" s="28"/>
      <c r="F52" s="92"/>
      <c r="G52" s="93" t="str">
        <f t="shared" si="1"/>
        <v/>
      </c>
    </row>
    <row r="53" spans="1:7" x14ac:dyDescent="0.25">
      <c r="A53" s="2">
        <f>IF(E53="","",MAX($A$1:$A52)+1)</f>
        <v>14</v>
      </c>
      <c r="B53" s="26" t="s">
        <v>112</v>
      </c>
      <c r="C53" s="41" t="s">
        <v>24</v>
      </c>
      <c r="D53" s="28" t="s">
        <v>4</v>
      </c>
      <c r="E53" s="28">
        <v>1</v>
      </c>
      <c r="F53" s="92"/>
      <c r="G53" s="93">
        <f t="shared" si="1"/>
        <v>0</v>
      </c>
    </row>
    <row r="54" spans="1:7" x14ac:dyDescent="0.25">
      <c r="A54" s="2" t="str">
        <f>IF(E54="","",MAX($A$1:$A53)+1)</f>
        <v/>
      </c>
      <c r="B54" s="26"/>
      <c r="C54" s="39" t="s">
        <v>22</v>
      </c>
      <c r="D54" s="28"/>
      <c r="E54" s="28"/>
      <c r="F54" s="92"/>
      <c r="G54" s="93" t="str">
        <f t="shared" si="1"/>
        <v/>
      </c>
    </row>
    <row r="55" spans="1:7" x14ac:dyDescent="0.25">
      <c r="A55" s="2" t="str">
        <f>IF(E55="","",MAX($A$1:$A54)+1)</f>
        <v/>
      </c>
      <c r="B55" s="26"/>
      <c r="C55" s="39" t="s">
        <v>87</v>
      </c>
      <c r="D55" s="28"/>
      <c r="E55" s="28"/>
      <c r="F55" s="92"/>
      <c r="G55" s="93" t="str">
        <f t="shared" si="1"/>
        <v/>
      </c>
    </row>
    <row r="56" spans="1:7" x14ac:dyDescent="0.25">
      <c r="A56" s="2" t="str">
        <f>IF(E56="","",MAX($A$1:$A55)+1)</f>
        <v/>
      </c>
      <c r="B56" s="26"/>
      <c r="C56" s="39" t="s">
        <v>23</v>
      </c>
      <c r="D56" s="28"/>
      <c r="E56" s="28"/>
      <c r="F56" s="92"/>
      <c r="G56" s="93" t="str">
        <f t="shared" si="1"/>
        <v/>
      </c>
    </row>
    <row r="57" spans="1:7" x14ac:dyDescent="0.25">
      <c r="A57" s="2" t="str">
        <f>IF(E57="","",MAX($A$1:$A56)+1)</f>
        <v/>
      </c>
      <c r="B57" s="26"/>
      <c r="C57" s="39" t="s">
        <v>84</v>
      </c>
      <c r="D57" s="28"/>
      <c r="E57" s="28"/>
      <c r="F57" s="92"/>
      <c r="G57" s="93" t="str">
        <f t="shared" si="1"/>
        <v/>
      </c>
    </row>
    <row r="58" spans="1:7" x14ac:dyDescent="0.25">
      <c r="A58" s="2" t="str">
        <f>IF(E58="","",MAX($A$1:$A57)+1)</f>
        <v/>
      </c>
      <c r="B58" s="26"/>
      <c r="C58" s="39" t="s">
        <v>85</v>
      </c>
      <c r="D58" s="28"/>
      <c r="E58" s="28"/>
      <c r="F58" s="92"/>
      <c r="G58" s="93" t="str">
        <f t="shared" si="1"/>
        <v/>
      </c>
    </row>
    <row r="59" spans="1:7" x14ac:dyDescent="0.25">
      <c r="A59" s="2" t="str">
        <f>IF(E59="","",MAX($A$1:$A58)+1)</f>
        <v/>
      </c>
      <c r="B59" s="26"/>
      <c r="C59" s="39" t="s">
        <v>86</v>
      </c>
      <c r="D59" s="28"/>
      <c r="E59" s="28"/>
      <c r="F59" s="92"/>
      <c r="G59" s="93" t="str">
        <f t="shared" si="1"/>
        <v/>
      </c>
    </row>
    <row r="60" spans="1:7" ht="15" customHeight="1" x14ac:dyDescent="0.25">
      <c r="A60" s="2" t="str">
        <f>IF(E60="","",MAX($A$1:$A59)+1)</f>
        <v/>
      </c>
      <c r="B60" s="26"/>
      <c r="C60" s="40"/>
      <c r="D60" s="28"/>
      <c r="E60" s="28"/>
      <c r="F60" s="92"/>
      <c r="G60" s="93" t="str">
        <f t="shared" si="1"/>
        <v/>
      </c>
    </row>
    <row r="61" spans="1:7" x14ac:dyDescent="0.25">
      <c r="A61" s="2">
        <f>IF(E61="","",MAX($A$1:$A60)+1)</f>
        <v>15</v>
      </c>
      <c r="B61" s="26" t="s">
        <v>112</v>
      </c>
      <c r="C61" s="38" t="s">
        <v>25</v>
      </c>
      <c r="D61" s="28" t="s">
        <v>4</v>
      </c>
      <c r="E61" s="28">
        <v>1</v>
      </c>
      <c r="F61" s="92"/>
      <c r="G61" s="93">
        <f t="shared" si="1"/>
        <v>0</v>
      </c>
    </row>
    <row r="62" spans="1:7" x14ac:dyDescent="0.25">
      <c r="A62" s="2" t="str">
        <f>IF(E62="","",MAX($A$1:$A61)+1)</f>
        <v/>
      </c>
      <c r="B62" s="26"/>
      <c r="C62" s="39" t="s">
        <v>22</v>
      </c>
      <c r="D62" s="28"/>
      <c r="E62" s="28"/>
      <c r="F62" s="92"/>
      <c r="G62" s="93" t="str">
        <f t="shared" ref="G62:G93" si="3">IF(D62&lt;&gt;"",E62*F62,"")</f>
        <v/>
      </c>
    </row>
    <row r="63" spans="1:7" x14ac:dyDescent="0.25">
      <c r="A63" s="2" t="str">
        <f>IF(E63="","",MAX($A$1:$A62)+1)</f>
        <v/>
      </c>
      <c r="B63" s="26"/>
      <c r="C63" s="39" t="s">
        <v>87</v>
      </c>
      <c r="D63" s="28"/>
      <c r="E63" s="28"/>
      <c r="F63" s="92"/>
      <c r="G63" s="93" t="str">
        <f t="shared" si="3"/>
        <v/>
      </c>
    </row>
    <row r="64" spans="1:7" x14ac:dyDescent="0.25">
      <c r="A64" s="2" t="str">
        <f>IF(E64="","",MAX($A$1:$A63)+1)</f>
        <v/>
      </c>
      <c r="B64" s="26"/>
      <c r="C64" s="39" t="s">
        <v>23</v>
      </c>
      <c r="D64" s="28"/>
      <c r="E64" s="28"/>
      <c r="F64" s="92"/>
      <c r="G64" s="93" t="str">
        <f t="shared" si="3"/>
        <v/>
      </c>
    </row>
    <row r="65" spans="1:7" x14ac:dyDescent="0.25">
      <c r="A65" s="2" t="str">
        <f>IF(E65="","",MAX($A$1:$A64)+1)</f>
        <v/>
      </c>
      <c r="B65" s="26"/>
      <c r="C65" s="39" t="s">
        <v>84</v>
      </c>
      <c r="D65" s="28"/>
      <c r="E65" s="28"/>
      <c r="F65" s="92"/>
      <c r="G65" s="93" t="str">
        <f t="shared" si="3"/>
        <v/>
      </c>
    </row>
    <row r="66" spans="1:7" x14ac:dyDescent="0.25">
      <c r="A66" s="2" t="str">
        <f>IF(E66="","",MAX($A$1:$A65)+1)</f>
        <v/>
      </c>
      <c r="B66" s="26"/>
      <c r="C66" s="39" t="s">
        <v>85</v>
      </c>
      <c r="D66" s="28"/>
      <c r="E66" s="28"/>
      <c r="F66" s="92"/>
      <c r="G66" s="93" t="str">
        <f t="shared" si="3"/>
        <v/>
      </c>
    </row>
    <row r="67" spans="1:7" x14ac:dyDescent="0.25">
      <c r="A67" s="2" t="str">
        <f>IF(E67="","",MAX($A$1:$A66)+1)</f>
        <v/>
      </c>
      <c r="B67" s="26"/>
      <c r="C67" s="39" t="s">
        <v>86</v>
      </c>
      <c r="D67" s="28"/>
      <c r="E67" s="28"/>
      <c r="F67" s="92"/>
      <c r="G67" s="93" t="str">
        <f t="shared" si="3"/>
        <v/>
      </c>
    </row>
    <row r="68" spans="1:7" ht="15" customHeight="1" x14ac:dyDescent="0.25">
      <c r="A68" s="2" t="str">
        <f>IF(E68="","",MAX($A$1:$A67)+1)</f>
        <v/>
      </c>
      <c r="B68" s="26"/>
      <c r="C68" s="40"/>
      <c r="D68" s="28"/>
      <c r="E68" s="28"/>
      <c r="F68" s="92"/>
      <c r="G68" s="93" t="str">
        <f t="shared" si="3"/>
        <v/>
      </c>
    </row>
    <row r="69" spans="1:7" x14ac:dyDescent="0.25">
      <c r="A69" s="2">
        <f>IF(E69="","",MAX($A$1:$A68)+1)</f>
        <v>16</v>
      </c>
      <c r="B69" s="26" t="s">
        <v>112</v>
      </c>
      <c r="C69" s="38" t="s">
        <v>131</v>
      </c>
      <c r="D69" s="28" t="s">
        <v>4</v>
      </c>
      <c r="E69" s="28">
        <v>1</v>
      </c>
      <c r="F69" s="92"/>
      <c r="G69" s="93">
        <f t="shared" si="3"/>
        <v>0</v>
      </c>
    </row>
    <row r="70" spans="1:7" x14ac:dyDescent="0.25">
      <c r="A70" s="2" t="str">
        <f>IF(E70="","",MAX($A$1:$A69)+1)</f>
        <v/>
      </c>
      <c r="B70" s="26"/>
      <c r="C70" s="39" t="s">
        <v>22</v>
      </c>
      <c r="D70" s="28"/>
      <c r="E70" s="28"/>
      <c r="F70" s="92"/>
      <c r="G70" s="93" t="str">
        <f t="shared" si="3"/>
        <v/>
      </c>
    </row>
    <row r="71" spans="1:7" x14ac:dyDescent="0.25">
      <c r="A71" s="2" t="str">
        <f>IF(E71="","",MAX($A$1:$A70)+1)</f>
        <v/>
      </c>
      <c r="B71" s="26"/>
      <c r="C71" s="39" t="s">
        <v>87</v>
      </c>
      <c r="D71" s="28"/>
      <c r="E71" s="28"/>
      <c r="F71" s="92"/>
      <c r="G71" s="93" t="str">
        <f t="shared" si="3"/>
        <v/>
      </c>
    </row>
    <row r="72" spans="1:7" x14ac:dyDescent="0.25">
      <c r="A72" s="2" t="str">
        <f>IF(E72="","",MAX($A$1:$A71)+1)</f>
        <v/>
      </c>
      <c r="B72" s="26"/>
      <c r="C72" s="39" t="s">
        <v>23</v>
      </c>
      <c r="D72" s="28"/>
      <c r="E72" s="28"/>
      <c r="F72" s="92"/>
      <c r="G72" s="93" t="str">
        <f t="shared" si="3"/>
        <v/>
      </c>
    </row>
    <row r="73" spans="1:7" x14ac:dyDescent="0.25">
      <c r="A73" s="2" t="str">
        <f>IF(E73="","",MAX($A$1:$A72)+1)</f>
        <v/>
      </c>
      <c r="B73" s="26"/>
      <c r="C73" s="39" t="s">
        <v>84</v>
      </c>
      <c r="D73" s="28"/>
      <c r="E73" s="28"/>
      <c r="F73" s="92"/>
      <c r="G73" s="93" t="str">
        <f t="shared" si="3"/>
        <v/>
      </c>
    </row>
    <row r="74" spans="1:7" x14ac:dyDescent="0.25">
      <c r="A74" s="2" t="str">
        <f>IF(E74="","",MAX($A$1:$A73)+1)</f>
        <v/>
      </c>
      <c r="B74" s="26"/>
      <c r="C74" s="39" t="s">
        <v>85</v>
      </c>
      <c r="D74" s="28"/>
      <c r="E74" s="28"/>
      <c r="F74" s="92"/>
      <c r="G74" s="93" t="str">
        <f t="shared" si="3"/>
        <v/>
      </c>
    </row>
    <row r="75" spans="1:7" x14ac:dyDescent="0.25">
      <c r="A75" s="2" t="str">
        <f>IF(E75="","",MAX($A$1:$A74)+1)</f>
        <v/>
      </c>
      <c r="B75" s="26"/>
      <c r="C75" s="39" t="s">
        <v>86</v>
      </c>
      <c r="D75" s="28"/>
      <c r="E75" s="28"/>
      <c r="F75" s="92"/>
      <c r="G75" s="93" t="str">
        <f t="shared" si="3"/>
        <v/>
      </c>
    </row>
    <row r="76" spans="1:7" x14ac:dyDescent="0.25">
      <c r="A76" s="2" t="str">
        <f>IF(E76="","",MAX($A$1:$A75)+1)</f>
        <v/>
      </c>
      <c r="B76" s="26"/>
      <c r="C76" s="39"/>
      <c r="D76" s="28"/>
      <c r="E76" s="28"/>
      <c r="F76" s="92"/>
      <c r="G76" s="93" t="str">
        <f t="shared" si="3"/>
        <v/>
      </c>
    </row>
    <row r="77" spans="1:7" x14ac:dyDescent="0.25">
      <c r="A77" s="2">
        <f>IF(E77="","",MAX($A$1:$A76)+1)</f>
        <v>17</v>
      </c>
      <c r="B77" s="26" t="s">
        <v>112</v>
      </c>
      <c r="C77" s="38" t="s">
        <v>132</v>
      </c>
      <c r="D77" s="28" t="s">
        <v>4</v>
      </c>
      <c r="E77" s="28">
        <v>1</v>
      </c>
      <c r="F77" s="92"/>
      <c r="G77" s="93">
        <f t="shared" si="3"/>
        <v>0</v>
      </c>
    </row>
    <row r="78" spans="1:7" x14ac:dyDescent="0.25">
      <c r="A78" s="2" t="str">
        <f>IF(E78="","",MAX($A$1:$A77)+1)</f>
        <v/>
      </c>
      <c r="B78" s="26"/>
      <c r="C78" s="39" t="s">
        <v>22</v>
      </c>
      <c r="D78" s="28"/>
      <c r="E78" s="28"/>
      <c r="F78" s="92"/>
      <c r="G78" s="93" t="str">
        <f t="shared" si="3"/>
        <v/>
      </c>
    </row>
    <row r="79" spans="1:7" x14ac:dyDescent="0.25">
      <c r="A79" s="2" t="str">
        <f>IF(E79="","",MAX($A$1:$A78)+1)</f>
        <v/>
      </c>
      <c r="B79" s="26"/>
      <c r="C79" s="39" t="s">
        <v>87</v>
      </c>
      <c r="D79" s="28"/>
      <c r="E79" s="28"/>
      <c r="F79" s="92"/>
      <c r="G79" s="93" t="str">
        <f t="shared" si="3"/>
        <v/>
      </c>
    </row>
    <row r="80" spans="1:7" x14ac:dyDescent="0.25">
      <c r="A80" s="2" t="str">
        <f>IF(E80="","",MAX($A$1:$A79)+1)</f>
        <v/>
      </c>
      <c r="B80" s="26"/>
      <c r="C80" s="39" t="s">
        <v>23</v>
      </c>
      <c r="D80" s="28"/>
      <c r="E80" s="28"/>
      <c r="F80" s="92"/>
      <c r="G80" s="93" t="str">
        <f t="shared" si="3"/>
        <v/>
      </c>
    </row>
    <row r="81" spans="1:7" x14ac:dyDescent="0.25">
      <c r="A81" s="2" t="str">
        <f>IF(E81="","",MAX($A$1:$A80)+1)</f>
        <v/>
      </c>
      <c r="B81" s="26"/>
      <c r="C81" s="39" t="s">
        <v>84</v>
      </c>
      <c r="D81" s="28"/>
      <c r="E81" s="28"/>
      <c r="F81" s="92"/>
      <c r="G81" s="93" t="str">
        <f t="shared" si="3"/>
        <v/>
      </c>
    </row>
    <row r="82" spans="1:7" x14ac:dyDescent="0.25">
      <c r="A82" s="2" t="str">
        <f>IF(E82="","",MAX($A$1:$A81)+1)</f>
        <v/>
      </c>
      <c r="B82" s="26"/>
      <c r="C82" s="39" t="s">
        <v>85</v>
      </c>
      <c r="D82" s="28"/>
      <c r="E82" s="28"/>
      <c r="F82" s="92"/>
      <c r="G82" s="93" t="str">
        <f t="shared" si="3"/>
        <v/>
      </c>
    </row>
    <row r="83" spans="1:7" x14ac:dyDescent="0.25">
      <c r="A83" s="2" t="str">
        <f>IF(E83="","",MAX($A$1:$A82)+1)</f>
        <v/>
      </c>
      <c r="B83" s="26"/>
      <c r="C83" s="39" t="s">
        <v>86</v>
      </c>
      <c r="D83" s="28"/>
      <c r="E83" s="28"/>
      <c r="F83" s="92"/>
      <c r="G83" s="93" t="str">
        <f t="shared" si="3"/>
        <v/>
      </c>
    </row>
    <row r="84" spans="1:7" x14ac:dyDescent="0.25">
      <c r="A84" s="2" t="str">
        <f>IF(E84="","",MAX($A$1:$A83)+1)</f>
        <v/>
      </c>
      <c r="B84" s="26"/>
      <c r="C84" s="39"/>
      <c r="D84" s="28"/>
      <c r="E84" s="28"/>
      <c r="F84" s="92"/>
      <c r="G84" s="93" t="str">
        <f t="shared" si="3"/>
        <v/>
      </c>
    </row>
    <row r="85" spans="1:7" ht="15" customHeight="1" x14ac:dyDescent="0.25">
      <c r="A85" s="2">
        <f>IF(E85="","",MAX($A$1:$A84)+1)</f>
        <v>18</v>
      </c>
      <c r="B85" s="26" t="s">
        <v>112</v>
      </c>
      <c r="C85" s="41" t="s">
        <v>133</v>
      </c>
      <c r="D85" s="28" t="s">
        <v>4</v>
      </c>
      <c r="E85" s="28">
        <v>1</v>
      </c>
      <c r="F85" s="92"/>
      <c r="G85" s="93">
        <f t="shared" si="3"/>
        <v>0</v>
      </c>
    </row>
    <row r="86" spans="1:7" x14ac:dyDescent="0.25">
      <c r="A86" s="2" t="str">
        <f>IF(E86="","",MAX($A$1:$A85)+1)</f>
        <v/>
      </c>
      <c r="B86" s="26"/>
      <c r="C86" s="39" t="s">
        <v>22</v>
      </c>
      <c r="D86" s="28"/>
      <c r="E86" s="28"/>
      <c r="F86" s="92"/>
      <c r="G86" s="93" t="str">
        <f t="shared" si="3"/>
        <v/>
      </c>
    </row>
    <row r="87" spans="1:7" x14ac:dyDescent="0.25">
      <c r="A87" s="2" t="str">
        <f>IF(E87="","",MAX($A$1:$A86)+1)</f>
        <v/>
      </c>
      <c r="B87" s="26"/>
      <c r="C87" s="39" t="s">
        <v>87</v>
      </c>
      <c r="D87" s="28"/>
      <c r="E87" s="28"/>
      <c r="F87" s="92"/>
      <c r="G87" s="93" t="str">
        <f t="shared" si="3"/>
        <v/>
      </c>
    </row>
    <row r="88" spans="1:7" x14ac:dyDescent="0.25">
      <c r="A88" s="2" t="str">
        <f>IF(E88="","",MAX($A$1:$A87)+1)</f>
        <v/>
      </c>
      <c r="B88" s="26"/>
      <c r="C88" s="39" t="s">
        <v>23</v>
      </c>
      <c r="D88" s="28"/>
      <c r="E88" s="28"/>
      <c r="F88" s="92"/>
      <c r="G88" s="93" t="str">
        <f t="shared" si="3"/>
        <v/>
      </c>
    </row>
    <row r="89" spans="1:7" x14ac:dyDescent="0.25">
      <c r="A89" s="2" t="str">
        <f>IF(E89="","",MAX($A$1:$A88)+1)</f>
        <v/>
      </c>
      <c r="B89" s="26"/>
      <c r="C89" s="39" t="s">
        <v>84</v>
      </c>
      <c r="D89" s="28"/>
      <c r="E89" s="28"/>
      <c r="F89" s="92"/>
      <c r="G89" s="93" t="str">
        <f t="shared" si="3"/>
        <v/>
      </c>
    </row>
    <row r="90" spans="1:7" x14ac:dyDescent="0.25">
      <c r="A90" s="2" t="str">
        <f>IF(E90="","",MAX($A$1:$A89)+1)</f>
        <v/>
      </c>
      <c r="B90" s="26"/>
      <c r="C90" s="39" t="s">
        <v>85</v>
      </c>
      <c r="D90" s="28"/>
      <c r="E90" s="28"/>
      <c r="F90" s="92"/>
      <c r="G90" s="93" t="str">
        <f t="shared" si="3"/>
        <v/>
      </c>
    </row>
    <row r="91" spans="1:7" x14ac:dyDescent="0.25">
      <c r="A91" s="2" t="str">
        <f>IF(E91="","",MAX($A$1:$A90)+1)</f>
        <v/>
      </c>
      <c r="B91" s="26"/>
      <c r="C91" s="39" t="s">
        <v>86</v>
      </c>
      <c r="D91" s="28"/>
      <c r="E91" s="28"/>
      <c r="F91" s="92"/>
      <c r="G91" s="93" t="str">
        <f t="shared" si="3"/>
        <v/>
      </c>
    </row>
    <row r="92" spans="1:7" ht="15" customHeight="1" x14ac:dyDescent="0.25">
      <c r="A92" s="2" t="str">
        <f>IF(E92="","",MAX($A$1:$A91)+1)</f>
        <v/>
      </c>
      <c r="B92" s="26"/>
      <c r="C92" s="40"/>
      <c r="D92" s="28"/>
      <c r="E92" s="28"/>
      <c r="F92" s="92"/>
      <c r="G92" s="93" t="str">
        <f t="shared" si="3"/>
        <v/>
      </c>
    </row>
    <row r="93" spans="1:7" x14ac:dyDescent="0.25">
      <c r="A93" s="2">
        <f>IF(E93="","",MAX($A$1:$A92)+1)</f>
        <v>19</v>
      </c>
      <c r="B93" s="26" t="s">
        <v>112</v>
      </c>
      <c r="C93" s="38" t="s">
        <v>134</v>
      </c>
      <c r="D93" s="28" t="s">
        <v>4</v>
      </c>
      <c r="E93" s="28">
        <v>1</v>
      </c>
      <c r="F93" s="92"/>
      <c r="G93" s="93">
        <f t="shared" si="3"/>
        <v>0</v>
      </c>
    </row>
    <row r="94" spans="1:7" x14ac:dyDescent="0.25">
      <c r="A94" s="2" t="str">
        <f>IF(E94="","",MAX($A$1:$A93)+1)</f>
        <v/>
      </c>
      <c r="B94" s="26"/>
      <c r="C94" s="39" t="s">
        <v>22</v>
      </c>
      <c r="D94" s="28"/>
      <c r="E94" s="28"/>
      <c r="F94" s="92"/>
      <c r="G94" s="93" t="str">
        <f t="shared" ref="G94:G112" si="4">IF(D94&lt;&gt;"",E94*F94,"")</f>
        <v/>
      </c>
    </row>
    <row r="95" spans="1:7" x14ac:dyDescent="0.25">
      <c r="A95" s="2" t="str">
        <f>IF(E95="","",MAX($A$1:$A94)+1)</f>
        <v/>
      </c>
      <c r="B95" s="26"/>
      <c r="C95" s="39" t="s">
        <v>87</v>
      </c>
      <c r="D95" s="28"/>
      <c r="E95" s="28"/>
      <c r="F95" s="92"/>
      <c r="G95" s="93" t="str">
        <f t="shared" si="4"/>
        <v/>
      </c>
    </row>
    <row r="96" spans="1:7" x14ac:dyDescent="0.25">
      <c r="A96" s="2" t="str">
        <f>IF(E96="","",MAX($A$1:$A95)+1)</f>
        <v/>
      </c>
      <c r="B96" s="26"/>
      <c r="C96" s="39" t="s">
        <v>23</v>
      </c>
      <c r="D96" s="28"/>
      <c r="E96" s="28"/>
      <c r="F96" s="92"/>
      <c r="G96" s="93" t="str">
        <f t="shared" si="4"/>
        <v/>
      </c>
    </row>
    <row r="97" spans="1:7" x14ac:dyDescent="0.25">
      <c r="A97" s="2" t="str">
        <f>IF(E97="","",MAX($A$1:$A96)+1)</f>
        <v/>
      </c>
      <c r="B97" s="26"/>
      <c r="C97" s="39" t="s">
        <v>84</v>
      </c>
      <c r="D97" s="28"/>
      <c r="E97" s="28"/>
      <c r="F97" s="92"/>
      <c r="G97" s="93" t="str">
        <f t="shared" si="4"/>
        <v/>
      </c>
    </row>
    <row r="98" spans="1:7" x14ac:dyDescent="0.25">
      <c r="A98" s="2" t="str">
        <f>IF(E98="","",MAX($A$1:$A97)+1)</f>
        <v/>
      </c>
      <c r="B98" s="26"/>
      <c r="C98" s="39" t="s">
        <v>85</v>
      </c>
      <c r="D98" s="28"/>
      <c r="E98" s="28"/>
      <c r="F98" s="92"/>
      <c r="G98" s="93" t="str">
        <f t="shared" si="4"/>
        <v/>
      </c>
    </row>
    <row r="99" spans="1:7" x14ac:dyDescent="0.25">
      <c r="A99" s="2" t="str">
        <f>IF(E99="","",MAX($A$1:$A98)+1)</f>
        <v/>
      </c>
      <c r="B99" s="26"/>
      <c r="C99" s="39" t="s">
        <v>86</v>
      </c>
      <c r="D99" s="28"/>
      <c r="E99" s="28"/>
      <c r="F99" s="92"/>
      <c r="G99" s="93" t="str">
        <f t="shared" si="4"/>
        <v/>
      </c>
    </row>
    <row r="100" spans="1:7" x14ac:dyDescent="0.25">
      <c r="A100" s="2" t="str">
        <f>IF(E100="","",MAX($A$1:$A99)+1)</f>
        <v/>
      </c>
      <c r="B100" s="26"/>
      <c r="C100" s="39"/>
      <c r="D100" s="28"/>
      <c r="E100" s="28"/>
      <c r="F100" s="92"/>
      <c r="G100" s="93" t="str">
        <f t="shared" si="4"/>
        <v/>
      </c>
    </row>
    <row r="101" spans="1:7" x14ac:dyDescent="0.25">
      <c r="A101" s="2">
        <f>IF(E101="","",MAX($A$1:$A100)+1)</f>
        <v>20</v>
      </c>
      <c r="B101" s="26" t="s">
        <v>112</v>
      </c>
      <c r="C101" s="109" t="s">
        <v>135</v>
      </c>
      <c r="D101" s="28" t="s">
        <v>4</v>
      </c>
      <c r="E101" s="28">
        <v>1</v>
      </c>
      <c r="F101" s="92"/>
      <c r="G101" s="93">
        <f t="shared" si="4"/>
        <v>0</v>
      </c>
    </row>
    <row r="102" spans="1:7" x14ac:dyDescent="0.25">
      <c r="A102" s="2" t="str">
        <f>IF(E102="","",MAX($A$1:$A101)+1)</f>
        <v/>
      </c>
      <c r="B102" s="26"/>
      <c r="C102" s="39" t="s">
        <v>22</v>
      </c>
      <c r="D102" s="28"/>
      <c r="E102" s="28"/>
      <c r="F102" s="92"/>
      <c r="G102" s="93" t="str">
        <f t="shared" ref="G102:G109" si="5">IF(D102&lt;&gt;"",E102*F102,"")</f>
        <v/>
      </c>
    </row>
    <row r="103" spans="1:7" x14ac:dyDescent="0.25">
      <c r="A103" s="2" t="str">
        <f>IF(E103="","",MAX($A$1:$A102)+1)</f>
        <v/>
      </c>
      <c r="B103" s="26"/>
      <c r="C103" s="39" t="s">
        <v>87</v>
      </c>
      <c r="D103" s="28"/>
      <c r="E103" s="28"/>
      <c r="F103" s="92"/>
      <c r="G103" s="93" t="str">
        <f t="shared" si="5"/>
        <v/>
      </c>
    </row>
    <row r="104" spans="1:7" x14ac:dyDescent="0.25">
      <c r="A104" s="2" t="str">
        <f>IF(E104="","",MAX($A$1:$A103)+1)</f>
        <v/>
      </c>
      <c r="B104" s="26"/>
      <c r="C104" s="39" t="s">
        <v>23</v>
      </c>
      <c r="D104" s="28"/>
      <c r="E104" s="28"/>
      <c r="F104" s="92"/>
      <c r="G104" s="93" t="str">
        <f t="shared" si="5"/>
        <v/>
      </c>
    </row>
    <row r="105" spans="1:7" x14ac:dyDescent="0.25">
      <c r="A105" s="2" t="str">
        <f>IF(E105="","",MAX($A$1:$A104)+1)</f>
        <v/>
      </c>
      <c r="B105" s="26"/>
      <c r="C105" s="39" t="s">
        <v>84</v>
      </c>
      <c r="D105" s="28"/>
      <c r="E105" s="28"/>
      <c r="F105" s="29"/>
      <c r="G105" s="93" t="str">
        <f t="shared" si="5"/>
        <v/>
      </c>
    </row>
    <row r="106" spans="1:7" x14ac:dyDescent="0.25">
      <c r="A106" s="2" t="str">
        <f>IF(E106="","",MAX($A$1:$A105)+1)</f>
        <v/>
      </c>
      <c r="B106" s="26"/>
      <c r="C106" s="39" t="s">
        <v>85</v>
      </c>
      <c r="D106" s="28"/>
      <c r="E106" s="28"/>
      <c r="F106" s="29"/>
      <c r="G106" s="93" t="str">
        <f t="shared" si="5"/>
        <v/>
      </c>
    </row>
    <row r="107" spans="1:7" x14ac:dyDescent="0.25">
      <c r="A107" s="2" t="str">
        <f>IF(E107="","",MAX($A$1:$A106)+1)</f>
        <v/>
      </c>
      <c r="B107" s="26"/>
      <c r="C107" s="39" t="s">
        <v>86</v>
      </c>
      <c r="D107" s="28"/>
      <c r="E107" s="28"/>
      <c r="F107" s="29"/>
      <c r="G107" s="93" t="str">
        <f t="shared" si="5"/>
        <v/>
      </c>
    </row>
    <row r="108" spans="1:7" x14ac:dyDescent="0.25">
      <c r="A108" s="2"/>
      <c r="B108" s="26"/>
      <c r="C108" s="39"/>
      <c r="D108" s="28"/>
      <c r="E108" s="28"/>
      <c r="F108" s="29"/>
      <c r="G108" s="93"/>
    </row>
    <row r="109" spans="1:7" x14ac:dyDescent="0.25">
      <c r="A109" s="2">
        <f>IF(E109="","",MAX($A$1:$A107)+1)</f>
        <v>21</v>
      </c>
      <c r="B109" s="26" t="s">
        <v>102</v>
      </c>
      <c r="C109" s="75" t="s">
        <v>106</v>
      </c>
      <c r="D109" s="28" t="s">
        <v>4</v>
      </c>
      <c r="E109" s="28">
        <v>1</v>
      </c>
      <c r="F109" s="29"/>
      <c r="G109" s="93">
        <f t="shared" si="5"/>
        <v>0</v>
      </c>
    </row>
    <row r="110" spans="1:7" x14ac:dyDescent="0.25">
      <c r="A110" s="2" t="str">
        <f>IF(E110="","",MAX($A$1:$A107)+1)</f>
        <v/>
      </c>
      <c r="B110" s="26"/>
      <c r="C110" s="27"/>
      <c r="D110" s="28"/>
      <c r="E110" s="28"/>
      <c r="F110" s="29"/>
      <c r="G110" s="93" t="str">
        <f t="shared" si="4"/>
        <v/>
      </c>
    </row>
    <row r="111" spans="1:7" x14ac:dyDescent="0.25">
      <c r="A111" s="2">
        <f>IF(E111="","",MAX($A$1:$A110)+1)</f>
        <v>22</v>
      </c>
      <c r="B111" s="26" t="s">
        <v>103</v>
      </c>
      <c r="C111" s="39" t="s">
        <v>107</v>
      </c>
      <c r="D111" s="28" t="s">
        <v>4</v>
      </c>
      <c r="E111" s="28">
        <v>1</v>
      </c>
      <c r="F111" s="29"/>
      <c r="G111" s="93">
        <f t="shared" si="4"/>
        <v>0</v>
      </c>
    </row>
    <row r="112" spans="1:7" x14ac:dyDescent="0.25">
      <c r="A112" s="2" t="str">
        <f>IF(E112="","",MAX($A$1:$A111)+1)</f>
        <v/>
      </c>
      <c r="B112" s="26"/>
      <c r="C112" s="27"/>
      <c r="D112" s="28"/>
      <c r="E112" s="28"/>
      <c r="F112" s="29"/>
      <c r="G112" s="93" t="str">
        <f t="shared" si="4"/>
        <v/>
      </c>
    </row>
    <row r="113" spans="1:7" x14ac:dyDescent="0.25">
      <c r="A113" s="2" t="str">
        <f>IF(E113="","",MAX($A$1:$A112)+1)</f>
        <v/>
      </c>
      <c r="B113" s="26"/>
      <c r="C113" s="27"/>
      <c r="D113" s="28"/>
      <c r="E113" s="28"/>
      <c r="F113" s="29"/>
      <c r="G113" s="30"/>
    </row>
    <row r="114" spans="1:7" x14ac:dyDescent="0.25">
      <c r="A114" s="2" t="str">
        <f>IF(E114="","",MAX($A$1:$A113)+1)</f>
        <v/>
      </c>
      <c r="B114" s="26"/>
      <c r="C114" s="110" t="s">
        <v>121</v>
      </c>
      <c r="D114" s="111"/>
      <c r="E114" s="111"/>
      <c r="F114" s="112"/>
      <c r="G114" s="24">
        <f>SUM(G10:G112)</f>
        <v>0</v>
      </c>
    </row>
    <row r="115" spans="1:7" x14ac:dyDescent="0.25">
      <c r="A115" s="2" t="str">
        <f>IF(E115="","",MAX($A$1:$A114)+1)</f>
        <v/>
      </c>
      <c r="B115" s="26"/>
      <c r="C115" s="113" t="s">
        <v>26</v>
      </c>
      <c r="D115" s="114"/>
      <c r="E115" s="114"/>
      <c r="F115" s="115"/>
      <c r="G115" s="25">
        <f>0.2*G114</f>
        <v>0</v>
      </c>
    </row>
    <row r="116" spans="1:7" x14ac:dyDescent="0.25">
      <c r="A116" s="2" t="str">
        <f>IF(E116="","",MAX($A$1:$A115)+1)</f>
        <v/>
      </c>
      <c r="B116" s="45"/>
      <c r="C116" s="116" t="s">
        <v>122</v>
      </c>
      <c r="D116" s="117"/>
      <c r="E116" s="117"/>
      <c r="F116" s="118"/>
      <c r="G116" s="90">
        <f>G115+G114</f>
        <v>0</v>
      </c>
    </row>
    <row r="117" spans="1:7" x14ac:dyDescent="0.25">
      <c r="A117" s="104" t="str">
        <f>IF(E117="","",MAX($A$1:$A116)+1)</f>
        <v/>
      </c>
    </row>
    <row r="203" spans="13:13" x14ac:dyDescent="0.25">
      <c r="M203">
        <v>150</v>
      </c>
    </row>
    <row r="1678" spans="18:18" x14ac:dyDescent="0.25">
      <c r="R1678" s="97"/>
    </row>
  </sheetData>
  <mergeCells count="3">
    <mergeCell ref="C114:F114"/>
    <mergeCell ref="C115:F115"/>
    <mergeCell ref="C116:F116"/>
  </mergeCells>
  <printOptions horizontalCentered="1"/>
  <pageMargins left="0.59055118110236227" right="0.39370078740157483" top="0.78740157480314965" bottom="1.1023622047244095" header="0.39370078740157483" footer="0.59055118110236227"/>
  <pageSetup paperSize="9" scale="81" fitToHeight="0" orientation="portrait" r:id="rId1"/>
  <headerFooter alignWithMargins="0">
    <oddHeader xml:space="preserve">&amp;L&amp;"Arial,Normal"&amp;8Edifice : Paris - Sénat
Travaux : Restauration des façades et couvertures de l'aile Nord et des pavillons Nord-Est et Nord-Ouest du Palais du Luxembourg&amp;U
</oddHeader>
    <oddFooter>&amp;R
&amp;"Arial,Normal"&amp;9Page :&amp;P sur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7C522A-1F88-4B51-ABF0-CC2CAB9DF680}">
  <sheetPr>
    <tabColor theme="5"/>
    <pageSetUpPr fitToPage="1"/>
  </sheetPr>
  <dimension ref="A1:R1671"/>
  <sheetViews>
    <sheetView showGridLines="0" view="pageBreakPreview" topLeftCell="A46" zoomScale="130" zoomScaleNormal="100" zoomScaleSheetLayoutView="130" workbookViewId="0">
      <selection activeCell="C67" sqref="C67"/>
    </sheetView>
  </sheetViews>
  <sheetFormatPr baseColWidth="10" defaultRowHeight="15" x14ac:dyDescent="0.25"/>
  <cols>
    <col min="1" max="2" width="6" style="8" customWidth="1"/>
    <col min="3" max="3" width="57.85546875" style="7" customWidth="1"/>
    <col min="4" max="4" width="7.140625" style="14" customWidth="1"/>
    <col min="5" max="5" width="6.85546875" style="14" customWidth="1"/>
    <col min="6" max="6" width="15.42578125" style="14" customWidth="1"/>
    <col min="7" max="7" width="17.5703125" style="8" customWidth="1"/>
  </cols>
  <sheetData>
    <row r="1" spans="1:7" s="4" customFormat="1" ht="12" x14ac:dyDescent="0.2">
      <c r="A1" s="1" t="s">
        <v>6</v>
      </c>
      <c r="B1" s="1" t="s">
        <v>9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10</v>
      </c>
    </row>
    <row r="2" spans="1:7" x14ac:dyDescent="0.25">
      <c r="A2" s="26"/>
      <c r="B2" s="26"/>
      <c r="C2" s="27"/>
      <c r="D2" s="28"/>
      <c r="E2" s="28"/>
      <c r="F2" s="28"/>
      <c r="G2" s="26"/>
    </row>
    <row r="3" spans="1:7" x14ac:dyDescent="0.25">
      <c r="A3" s="2" t="str">
        <f>IF(E3="","",MAX($A$1:$A2)+1)</f>
        <v/>
      </c>
      <c r="B3" s="26"/>
      <c r="C3" s="27"/>
      <c r="D3" s="28"/>
      <c r="E3" s="28"/>
      <c r="F3" s="28"/>
      <c r="G3" s="26"/>
    </row>
    <row r="4" spans="1:7" ht="22.5" x14ac:dyDescent="0.25">
      <c r="A4" s="2" t="str">
        <f>IF(E4="","",MAX($A$1:$A3)+1)</f>
        <v/>
      </c>
      <c r="B4" s="26"/>
      <c r="C4" s="31" t="s">
        <v>129</v>
      </c>
      <c r="D4" s="28"/>
      <c r="E4" s="28"/>
      <c r="F4" s="28"/>
      <c r="G4" s="26"/>
    </row>
    <row r="5" spans="1:7" x14ac:dyDescent="0.25">
      <c r="A5" s="2" t="str">
        <f>IF(E5="","",MAX($A$1:$A4)+1)</f>
        <v/>
      </c>
      <c r="B5" s="26"/>
      <c r="C5" s="27"/>
      <c r="D5" s="28"/>
      <c r="E5" s="28"/>
      <c r="F5" s="28"/>
      <c r="G5" s="26"/>
    </row>
    <row r="6" spans="1:7" x14ac:dyDescent="0.25">
      <c r="A6" s="2" t="str">
        <f>IF(E6="","",MAX($A$1:$A5)+1)</f>
        <v/>
      </c>
      <c r="B6" s="26"/>
      <c r="C6" s="47" t="s">
        <v>27</v>
      </c>
      <c r="D6" s="28"/>
      <c r="E6" s="28"/>
      <c r="F6" s="28"/>
      <c r="G6" s="93" t="str">
        <f t="shared" ref="G6:G12" si="0">IF(D6&lt;&gt;"",E6*F6,"")</f>
        <v/>
      </c>
    </row>
    <row r="7" spans="1:7" x14ac:dyDescent="0.25">
      <c r="A7" s="2" t="str">
        <f>IF(E7="","",MAX($A$1:$A6)+1)</f>
        <v/>
      </c>
      <c r="B7" s="26"/>
      <c r="C7" s="27"/>
      <c r="D7" s="28"/>
      <c r="E7" s="28"/>
      <c r="F7" s="28"/>
      <c r="G7" s="93" t="str">
        <f t="shared" si="0"/>
        <v/>
      </c>
    </row>
    <row r="8" spans="1:7" x14ac:dyDescent="0.25">
      <c r="A8" s="2" t="str">
        <f>IF(E8="","",MAX($A$1:$A7)+1)</f>
        <v/>
      </c>
      <c r="B8" s="26"/>
      <c r="C8" s="33"/>
      <c r="D8" s="28"/>
      <c r="E8" s="28"/>
      <c r="F8" s="28"/>
      <c r="G8" s="93" t="str">
        <f t="shared" si="0"/>
        <v/>
      </c>
    </row>
    <row r="9" spans="1:7" x14ac:dyDescent="0.25">
      <c r="A9" s="2" t="str">
        <f>IF(E9="","",MAX($A$1:$A8)+1)</f>
        <v/>
      </c>
      <c r="B9" s="26" t="s">
        <v>94</v>
      </c>
      <c r="C9" s="34" t="s">
        <v>12</v>
      </c>
      <c r="D9" s="28"/>
      <c r="E9" s="28"/>
      <c r="F9" s="28"/>
      <c r="G9" s="93" t="str">
        <f t="shared" si="0"/>
        <v/>
      </c>
    </row>
    <row r="10" spans="1:7" x14ac:dyDescent="0.25">
      <c r="A10" s="2" t="str">
        <f>IF(E10="","",MAX($A$1:$A9)+1)</f>
        <v/>
      </c>
      <c r="B10" s="26"/>
      <c r="C10" s="33"/>
      <c r="D10" s="28"/>
      <c r="E10" s="28"/>
      <c r="F10" s="28"/>
      <c r="G10" s="93" t="str">
        <f t="shared" si="0"/>
        <v/>
      </c>
    </row>
    <row r="11" spans="1:7" x14ac:dyDescent="0.25">
      <c r="A11" s="2">
        <f>IF(E11="","",MAX($A$1:$A10)+1)</f>
        <v>1</v>
      </c>
      <c r="B11" s="26" t="s">
        <v>108</v>
      </c>
      <c r="C11" s="5" t="s">
        <v>13</v>
      </c>
      <c r="D11" s="28" t="s">
        <v>4</v>
      </c>
      <c r="E11" s="28">
        <v>1</v>
      </c>
      <c r="F11" s="29"/>
      <c r="G11" s="93">
        <f t="shared" si="0"/>
        <v>0</v>
      </c>
    </row>
    <row r="12" spans="1:7" x14ac:dyDescent="0.25">
      <c r="A12" s="2">
        <f>IF(E12="","",MAX($A$1:$A11)+1)</f>
        <v>2</v>
      </c>
      <c r="B12" s="26" t="s">
        <v>109</v>
      </c>
      <c r="C12" s="5" t="s">
        <v>14</v>
      </c>
      <c r="D12" s="28" t="s">
        <v>4</v>
      </c>
      <c r="E12" s="28">
        <v>1</v>
      </c>
      <c r="F12" s="29"/>
      <c r="G12" s="93">
        <f t="shared" si="0"/>
        <v>0</v>
      </c>
    </row>
    <row r="13" spans="1:7" x14ac:dyDescent="0.25">
      <c r="A13" s="2"/>
      <c r="B13" s="26"/>
      <c r="C13" s="5"/>
      <c r="D13" s="28"/>
      <c r="E13" s="28"/>
      <c r="F13" s="29"/>
      <c r="G13" s="93"/>
    </row>
    <row r="14" spans="1:7" x14ac:dyDescent="0.25">
      <c r="A14" s="2">
        <v>3</v>
      </c>
      <c r="B14" s="26" t="s">
        <v>110</v>
      </c>
      <c r="C14" s="5" t="s">
        <v>64</v>
      </c>
      <c r="D14" s="28" t="s">
        <v>4</v>
      </c>
      <c r="E14" s="28">
        <v>1</v>
      </c>
      <c r="F14" s="29"/>
      <c r="G14" s="93">
        <f>F14</f>
        <v>0</v>
      </c>
    </row>
    <row r="15" spans="1:7" x14ac:dyDescent="0.25">
      <c r="A15" s="2"/>
      <c r="B15" s="26"/>
      <c r="C15" s="6" t="s">
        <v>71</v>
      </c>
      <c r="D15" s="28"/>
      <c r="E15" s="28"/>
      <c r="F15" s="29"/>
      <c r="G15" s="93"/>
    </row>
    <row r="16" spans="1:7" x14ac:dyDescent="0.25">
      <c r="A16" s="2"/>
      <c r="B16" s="26"/>
      <c r="C16" s="6" t="s">
        <v>72</v>
      </c>
      <c r="D16" s="28"/>
      <c r="E16" s="36"/>
      <c r="F16" s="29"/>
      <c r="G16" s="93"/>
    </row>
    <row r="17" spans="1:7" x14ac:dyDescent="0.25">
      <c r="A17" s="2"/>
      <c r="B17" s="26"/>
      <c r="C17" s="6" t="s">
        <v>77</v>
      </c>
      <c r="D17" s="28"/>
      <c r="E17" s="28"/>
      <c r="F17" s="29"/>
      <c r="G17" s="93"/>
    </row>
    <row r="18" spans="1:7" ht="22.5" x14ac:dyDescent="0.25">
      <c r="A18" s="2"/>
      <c r="B18" s="26"/>
      <c r="C18" s="6" t="s">
        <v>76</v>
      </c>
      <c r="D18" s="28"/>
      <c r="E18" s="28"/>
      <c r="F18" s="29"/>
      <c r="G18" s="93"/>
    </row>
    <row r="19" spans="1:7" ht="22.5" x14ac:dyDescent="0.25">
      <c r="A19" s="2"/>
      <c r="B19" s="26"/>
      <c r="C19" s="6" t="s">
        <v>75</v>
      </c>
      <c r="D19" s="28"/>
      <c r="E19" s="28"/>
      <c r="F19" s="29"/>
      <c r="G19" s="93"/>
    </row>
    <row r="20" spans="1:7" x14ac:dyDescent="0.25">
      <c r="A20" s="2" t="str">
        <f>IF(E20="","",MAX($A$1:$A12)+1)</f>
        <v/>
      </c>
      <c r="B20" s="26"/>
      <c r="C20" s="5"/>
      <c r="D20" s="28"/>
      <c r="E20" s="28"/>
      <c r="F20" s="28"/>
      <c r="G20" s="93" t="str">
        <f t="shared" ref="G20:G62" si="1">IF(D20&lt;&gt;"",E20*F20,"")</f>
        <v/>
      </c>
    </row>
    <row r="21" spans="1:7" x14ac:dyDescent="0.25">
      <c r="A21" s="2" t="str">
        <f>IF(E21="","",MAX($A$1:$A20)+1)</f>
        <v/>
      </c>
      <c r="B21" s="27"/>
      <c r="C21" s="48" t="s">
        <v>28</v>
      </c>
      <c r="D21" s="28"/>
      <c r="E21" s="28"/>
      <c r="F21" s="28"/>
      <c r="G21" s="93" t="str">
        <f t="shared" si="1"/>
        <v/>
      </c>
    </row>
    <row r="22" spans="1:7" x14ac:dyDescent="0.25">
      <c r="A22" s="2" t="str">
        <f>IF(E22="","",MAX($A$1:$A21)+1)</f>
        <v/>
      </c>
      <c r="B22" s="27"/>
      <c r="C22" s="5"/>
      <c r="D22" s="28"/>
      <c r="E22" s="28"/>
      <c r="F22" s="28"/>
      <c r="G22" s="93" t="str">
        <f t="shared" si="1"/>
        <v/>
      </c>
    </row>
    <row r="23" spans="1:7" s="12" customFormat="1" ht="33.75" x14ac:dyDescent="0.25">
      <c r="A23" s="95" t="str">
        <f>IF(E23="","",MAX($A$1:$A22)+1)</f>
        <v/>
      </c>
      <c r="B23" s="50"/>
      <c r="C23" s="5" t="s">
        <v>63</v>
      </c>
      <c r="D23" s="51"/>
      <c r="E23" s="51"/>
      <c r="F23" s="51"/>
      <c r="G23" s="94" t="str">
        <f t="shared" si="1"/>
        <v/>
      </c>
    </row>
    <row r="24" spans="1:7" x14ac:dyDescent="0.25">
      <c r="A24" s="2">
        <f>IF(E24="","",MAX($A$1:$A23)+1)</f>
        <v>4</v>
      </c>
      <c r="B24" s="26" t="s">
        <v>111</v>
      </c>
      <c r="C24" s="6" t="s">
        <v>66</v>
      </c>
      <c r="D24" s="28" t="s">
        <v>1</v>
      </c>
      <c r="E24" s="28">
        <v>1</v>
      </c>
      <c r="F24" s="29"/>
      <c r="G24" s="93">
        <f t="shared" si="1"/>
        <v>0</v>
      </c>
    </row>
    <row r="25" spans="1:7" x14ac:dyDescent="0.25">
      <c r="A25" s="2">
        <f>IF(E25="","",MAX($A$1:$A24)+1)</f>
        <v>5</v>
      </c>
      <c r="B25" s="26" t="s">
        <v>111</v>
      </c>
      <c r="C25" s="6" t="s">
        <v>29</v>
      </c>
      <c r="D25" s="28" t="s">
        <v>5</v>
      </c>
      <c r="E25" s="36">
        <v>1</v>
      </c>
      <c r="F25" s="29"/>
      <c r="G25" s="93">
        <f t="shared" si="1"/>
        <v>0</v>
      </c>
    </row>
    <row r="26" spans="1:7" x14ac:dyDescent="0.25">
      <c r="A26" s="2">
        <f>IF(E26="","",MAX($A$1:$A25)+1)</f>
        <v>6</v>
      </c>
      <c r="B26" s="26" t="s">
        <v>111</v>
      </c>
      <c r="C26" s="6" t="s">
        <v>17</v>
      </c>
      <c r="D26" s="28" t="s">
        <v>5</v>
      </c>
      <c r="E26" s="36">
        <v>7</v>
      </c>
      <c r="F26" s="29"/>
      <c r="G26" s="93">
        <f t="shared" si="1"/>
        <v>0</v>
      </c>
    </row>
    <row r="27" spans="1:7" x14ac:dyDescent="0.25">
      <c r="A27" s="2">
        <f>IF(E27="","",MAX($A$1:$A26)+1)</f>
        <v>7</v>
      </c>
      <c r="B27" s="26" t="s">
        <v>111</v>
      </c>
      <c r="C27" s="6" t="s">
        <v>18</v>
      </c>
      <c r="D27" s="28" t="s">
        <v>5</v>
      </c>
      <c r="E27" s="36">
        <v>1</v>
      </c>
      <c r="F27" s="29"/>
      <c r="G27" s="93">
        <f t="shared" si="1"/>
        <v>0</v>
      </c>
    </row>
    <row r="28" spans="1:7" x14ac:dyDescent="0.25">
      <c r="A28" s="2">
        <f>IF(E28="","",MAX($A$1:$A27)+1)</f>
        <v>8</v>
      </c>
      <c r="B28" s="26" t="s">
        <v>111</v>
      </c>
      <c r="C28" s="6" t="s">
        <v>73</v>
      </c>
      <c r="D28" s="28" t="s">
        <v>7</v>
      </c>
      <c r="E28" s="28">
        <v>1</v>
      </c>
      <c r="F28" s="29"/>
      <c r="G28" s="93">
        <f t="shared" si="1"/>
        <v>0</v>
      </c>
    </row>
    <row r="29" spans="1:7" x14ac:dyDescent="0.25">
      <c r="A29" s="2">
        <f>IF(E29="","",MAX($A$1:$A28)+1)</f>
        <v>9</v>
      </c>
      <c r="B29" s="26" t="s">
        <v>111</v>
      </c>
      <c r="C29" s="6" t="s">
        <v>74</v>
      </c>
      <c r="D29" s="28" t="s">
        <v>7</v>
      </c>
      <c r="E29" s="28">
        <v>1</v>
      </c>
      <c r="F29" s="29"/>
      <c r="G29" s="93">
        <f t="shared" si="1"/>
        <v>0</v>
      </c>
    </row>
    <row r="30" spans="1:7" x14ac:dyDescent="0.25">
      <c r="A30" s="2">
        <f>IF(E30="","",MAX($A$1:$A29)+1)</f>
        <v>10</v>
      </c>
      <c r="B30" s="26" t="s">
        <v>111</v>
      </c>
      <c r="C30" s="6" t="s">
        <v>67</v>
      </c>
      <c r="D30" s="28" t="s">
        <v>1</v>
      </c>
      <c r="E30" s="28">
        <v>2</v>
      </c>
      <c r="F30" s="29"/>
      <c r="G30" s="93">
        <f t="shared" si="1"/>
        <v>0</v>
      </c>
    </row>
    <row r="31" spans="1:7" x14ac:dyDescent="0.25">
      <c r="A31" s="2" t="str">
        <f>IF(E31="","",MAX($A$1:$A30)+1)</f>
        <v/>
      </c>
      <c r="B31" s="26"/>
      <c r="C31" s="5"/>
      <c r="D31" s="28"/>
      <c r="E31" s="28"/>
      <c r="F31" s="28"/>
      <c r="G31" s="93" t="str">
        <f t="shared" si="1"/>
        <v/>
      </c>
    </row>
    <row r="32" spans="1:7" x14ac:dyDescent="0.25">
      <c r="A32" s="2" t="str">
        <f>IF(E32="","",MAX($A$1:$A31)+1)</f>
        <v/>
      </c>
      <c r="B32" s="27"/>
      <c r="C32" s="48" t="s">
        <v>30</v>
      </c>
      <c r="D32" s="28"/>
      <c r="E32" s="28"/>
      <c r="F32" s="28"/>
      <c r="G32" s="93" t="str">
        <f t="shared" si="1"/>
        <v/>
      </c>
    </row>
    <row r="33" spans="1:7" x14ac:dyDescent="0.25">
      <c r="A33" s="2" t="str">
        <f>IF(E33="","",MAX($A$1:$A32)+1)</f>
        <v/>
      </c>
      <c r="B33" s="27"/>
      <c r="C33" s="5"/>
      <c r="D33" s="28"/>
      <c r="E33" s="28"/>
      <c r="F33" s="28"/>
      <c r="G33" s="93" t="str">
        <f t="shared" si="1"/>
        <v/>
      </c>
    </row>
    <row r="34" spans="1:7" s="12" customFormat="1" ht="33.75" x14ac:dyDescent="0.25">
      <c r="A34" s="95" t="str">
        <f>IF(E34="","",MAX($A$1:$A33)+1)</f>
        <v/>
      </c>
      <c r="B34" s="50"/>
      <c r="C34" s="5" t="s">
        <v>63</v>
      </c>
      <c r="D34" s="51"/>
      <c r="E34" s="51"/>
      <c r="F34" s="51"/>
      <c r="G34" s="94" t="str">
        <f t="shared" si="1"/>
        <v/>
      </c>
    </row>
    <row r="35" spans="1:7" x14ac:dyDescent="0.25">
      <c r="A35" s="2">
        <f>IF(E35="","",MAX($A$1:$A34)+1)</f>
        <v>11</v>
      </c>
      <c r="B35" s="26" t="s">
        <v>111</v>
      </c>
      <c r="C35" s="6" t="s">
        <v>16</v>
      </c>
      <c r="D35" s="28" t="s">
        <v>1</v>
      </c>
      <c r="E35" s="28">
        <v>2</v>
      </c>
      <c r="F35" s="29"/>
      <c r="G35" s="93">
        <f t="shared" si="1"/>
        <v>0</v>
      </c>
    </row>
    <row r="36" spans="1:7" x14ac:dyDescent="0.25">
      <c r="A36" s="2">
        <f>IF(E36="","",MAX($A$1:$A35)+1)</f>
        <v>12</v>
      </c>
      <c r="B36" s="26" t="s">
        <v>111</v>
      </c>
      <c r="C36" s="6" t="s">
        <v>29</v>
      </c>
      <c r="D36" s="28" t="s">
        <v>5</v>
      </c>
      <c r="E36" s="36">
        <v>1</v>
      </c>
      <c r="F36" s="29"/>
      <c r="G36" s="93">
        <f t="shared" si="1"/>
        <v>0</v>
      </c>
    </row>
    <row r="37" spans="1:7" x14ac:dyDescent="0.25">
      <c r="A37" s="2">
        <f>IF(E37="","",MAX($A$1:$A36)+1)</f>
        <v>13</v>
      </c>
      <c r="B37" s="26" t="s">
        <v>111</v>
      </c>
      <c r="C37" s="6" t="s">
        <v>17</v>
      </c>
      <c r="D37" s="28" t="s">
        <v>5</v>
      </c>
      <c r="E37" s="36">
        <v>15.5</v>
      </c>
      <c r="F37" s="29"/>
      <c r="G37" s="93">
        <f t="shared" si="1"/>
        <v>0</v>
      </c>
    </row>
    <row r="38" spans="1:7" x14ac:dyDescent="0.25">
      <c r="A38" s="2">
        <f>IF(E38="","",MAX($A$1:$A37)+1)</f>
        <v>14</v>
      </c>
      <c r="B38" s="26" t="s">
        <v>111</v>
      </c>
      <c r="C38" s="6" t="s">
        <v>18</v>
      </c>
      <c r="D38" s="28" t="s">
        <v>5</v>
      </c>
      <c r="E38" s="36">
        <v>6</v>
      </c>
      <c r="F38" s="29"/>
      <c r="G38" s="93">
        <f t="shared" si="1"/>
        <v>0</v>
      </c>
    </row>
    <row r="39" spans="1:7" s="12" customFormat="1" x14ac:dyDescent="0.25">
      <c r="A39" s="2">
        <f>IF(E39="","",MAX($A$1:$A38)+1)</f>
        <v>15</v>
      </c>
      <c r="B39" s="26" t="s">
        <v>111</v>
      </c>
      <c r="C39" s="6" t="s">
        <v>31</v>
      </c>
      <c r="D39" s="51" t="s">
        <v>7</v>
      </c>
      <c r="E39" s="52">
        <v>4</v>
      </c>
      <c r="F39" s="29"/>
      <c r="G39" s="93">
        <f t="shared" si="1"/>
        <v>0</v>
      </c>
    </row>
    <row r="40" spans="1:7" x14ac:dyDescent="0.25">
      <c r="A40" s="2">
        <f>IF(E40="","",MAX($A$1:$A39)+1)</f>
        <v>16</v>
      </c>
      <c r="B40" s="26" t="s">
        <v>111</v>
      </c>
      <c r="C40" s="6" t="s">
        <v>73</v>
      </c>
      <c r="D40" s="28" t="s">
        <v>7</v>
      </c>
      <c r="E40" s="28">
        <v>2</v>
      </c>
      <c r="F40" s="29"/>
      <c r="G40" s="93">
        <f t="shared" si="1"/>
        <v>0</v>
      </c>
    </row>
    <row r="41" spans="1:7" x14ac:dyDescent="0.25">
      <c r="A41" s="2">
        <f>IF(E41="","",MAX($A$1:$A40)+1)</f>
        <v>17</v>
      </c>
      <c r="B41" s="26" t="s">
        <v>111</v>
      </c>
      <c r="C41" s="6" t="s">
        <v>74</v>
      </c>
      <c r="D41" s="28" t="s">
        <v>7</v>
      </c>
      <c r="E41" s="28">
        <v>2</v>
      </c>
      <c r="F41" s="29"/>
      <c r="G41" s="93">
        <f t="shared" si="1"/>
        <v>0</v>
      </c>
    </row>
    <row r="42" spans="1:7" x14ac:dyDescent="0.25">
      <c r="A42" s="2">
        <f>IF(E42="","",MAX($A$1:$A41)+1)</f>
        <v>18</v>
      </c>
      <c r="B42" s="26" t="s">
        <v>111</v>
      </c>
      <c r="C42" s="6" t="s">
        <v>67</v>
      </c>
      <c r="D42" s="28" t="s">
        <v>1</v>
      </c>
      <c r="E42" s="28">
        <v>6</v>
      </c>
      <c r="F42" s="29"/>
      <c r="G42" s="93">
        <f t="shared" si="1"/>
        <v>0</v>
      </c>
    </row>
    <row r="43" spans="1:7" x14ac:dyDescent="0.25">
      <c r="A43" s="2" t="str">
        <f>IF(E43="","",MAX($A$1:$A42)+1)</f>
        <v/>
      </c>
      <c r="B43" s="26"/>
      <c r="C43" s="53"/>
      <c r="D43" s="28"/>
      <c r="E43" s="28"/>
      <c r="F43" s="28"/>
      <c r="G43" s="93" t="str">
        <f t="shared" si="1"/>
        <v/>
      </c>
    </row>
    <row r="44" spans="1:7" x14ac:dyDescent="0.25">
      <c r="A44" s="2" t="str">
        <f>IF(E44="","",MAX($A$1:$A43)+1)</f>
        <v/>
      </c>
      <c r="B44" s="27"/>
      <c r="C44" s="48" t="s">
        <v>32</v>
      </c>
      <c r="D44" s="28"/>
      <c r="E44" s="28"/>
      <c r="F44" s="28"/>
      <c r="G44" s="93" t="str">
        <f t="shared" si="1"/>
        <v/>
      </c>
    </row>
    <row r="45" spans="1:7" x14ac:dyDescent="0.25">
      <c r="A45" s="2" t="str">
        <f>IF(E45="","",MAX($A$1:$A44)+1)</f>
        <v/>
      </c>
      <c r="B45" s="27"/>
      <c r="C45" s="5"/>
      <c r="D45" s="28"/>
      <c r="E45" s="28"/>
      <c r="F45" s="28"/>
      <c r="G45" s="93" t="str">
        <f t="shared" si="1"/>
        <v/>
      </c>
    </row>
    <row r="46" spans="1:7" s="12" customFormat="1" ht="33.75" x14ac:dyDescent="0.25">
      <c r="A46" s="95" t="str">
        <f>IF(E46="","",MAX($A$1:$A45)+1)</f>
        <v/>
      </c>
      <c r="B46" s="50"/>
      <c r="C46" s="5" t="s">
        <v>63</v>
      </c>
      <c r="D46" s="51"/>
      <c r="E46" s="51"/>
      <c r="F46" s="51"/>
      <c r="G46" s="94" t="str">
        <f t="shared" si="1"/>
        <v/>
      </c>
    </row>
    <row r="47" spans="1:7" x14ac:dyDescent="0.25">
      <c r="A47" s="2">
        <f>IF(E47="","",MAX($A$1:$A46)+1)</f>
        <v>19</v>
      </c>
      <c r="B47" s="26" t="s">
        <v>111</v>
      </c>
      <c r="C47" s="6" t="s">
        <v>29</v>
      </c>
      <c r="D47" s="28" t="s">
        <v>5</v>
      </c>
      <c r="E47" s="36">
        <v>1.5</v>
      </c>
      <c r="F47" s="29"/>
      <c r="G47" s="93">
        <f t="shared" si="1"/>
        <v>0</v>
      </c>
    </row>
    <row r="48" spans="1:7" x14ac:dyDescent="0.25">
      <c r="A48" s="2">
        <f>IF(E48="","",MAX($A$1:$A47)+1)</f>
        <v>20</v>
      </c>
      <c r="B48" s="26" t="s">
        <v>111</v>
      </c>
      <c r="C48" s="6" t="s">
        <v>17</v>
      </c>
      <c r="D48" s="28" t="s">
        <v>5</v>
      </c>
      <c r="E48" s="36">
        <v>3.5</v>
      </c>
      <c r="F48" s="29"/>
      <c r="G48" s="93">
        <f t="shared" si="1"/>
        <v>0</v>
      </c>
    </row>
    <row r="49" spans="1:7" x14ac:dyDescent="0.25">
      <c r="A49" s="2">
        <f>IF(E49="","",MAX($A$1:$A48)+1)</f>
        <v>21</v>
      </c>
      <c r="B49" s="26" t="s">
        <v>111</v>
      </c>
      <c r="C49" s="6" t="s">
        <v>67</v>
      </c>
      <c r="D49" s="28" t="s">
        <v>1</v>
      </c>
      <c r="E49" s="28">
        <v>1</v>
      </c>
      <c r="F49" s="29"/>
      <c r="G49" s="93">
        <f t="shared" si="1"/>
        <v>0</v>
      </c>
    </row>
    <row r="50" spans="1:7" x14ac:dyDescent="0.25">
      <c r="A50" s="2" t="str">
        <f>IF(E50="","",MAX($A$1:$A49)+1)</f>
        <v/>
      </c>
      <c r="B50" s="27"/>
      <c r="C50" s="6"/>
      <c r="D50" s="28"/>
      <c r="E50" s="28"/>
      <c r="F50" s="28"/>
      <c r="G50" s="93" t="str">
        <f t="shared" si="1"/>
        <v/>
      </c>
    </row>
    <row r="51" spans="1:7" x14ac:dyDescent="0.25">
      <c r="A51" s="2" t="str">
        <f>IF(E51="","",MAX($A$1:$A50)+1)</f>
        <v/>
      </c>
      <c r="B51" s="27"/>
      <c r="C51" s="48" t="s">
        <v>33</v>
      </c>
      <c r="D51" s="28"/>
      <c r="E51" s="28"/>
      <c r="F51" s="28"/>
      <c r="G51" s="93" t="str">
        <f t="shared" si="1"/>
        <v/>
      </c>
    </row>
    <row r="52" spans="1:7" x14ac:dyDescent="0.25">
      <c r="A52" s="2" t="str">
        <f>IF(E52="","",MAX($A$1:$A51)+1)</f>
        <v/>
      </c>
      <c r="B52" s="27"/>
      <c r="C52" s="5"/>
      <c r="D52" s="28"/>
      <c r="E52" s="28"/>
      <c r="F52" s="28"/>
      <c r="G52" s="93" t="str">
        <f t="shared" si="1"/>
        <v/>
      </c>
    </row>
    <row r="53" spans="1:7" s="12" customFormat="1" ht="33.75" x14ac:dyDescent="0.25">
      <c r="A53" s="95" t="str">
        <f>IF(E53="","",MAX($A$1:$A52)+1)</f>
        <v/>
      </c>
      <c r="B53" s="50"/>
      <c r="C53" s="5" t="s">
        <v>63</v>
      </c>
      <c r="D53" s="51"/>
      <c r="E53" s="51"/>
      <c r="F53" s="51"/>
      <c r="G53" s="94" t="str">
        <f t="shared" si="1"/>
        <v/>
      </c>
    </row>
    <row r="54" spans="1:7" x14ac:dyDescent="0.25">
      <c r="A54" s="2">
        <f>IF(E54="","",MAX($A$1:$A53)+1)</f>
        <v>22</v>
      </c>
      <c r="B54" s="26" t="s">
        <v>111</v>
      </c>
      <c r="C54" s="6" t="s">
        <v>16</v>
      </c>
      <c r="D54" s="28" t="s">
        <v>1</v>
      </c>
      <c r="E54" s="28">
        <v>2</v>
      </c>
      <c r="F54" s="29"/>
      <c r="G54" s="93">
        <f t="shared" si="1"/>
        <v>0</v>
      </c>
    </row>
    <row r="55" spans="1:7" x14ac:dyDescent="0.25">
      <c r="A55" s="2">
        <f>IF(E55="","",MAX($A$1:$A54)+1)</f>
        <v>23</v>
      </c>
      <c r="B55" s="26" t="s">
        <v>111</v>
      </c>
      <c r="C55" s="6" t="s">
        <v>29</v>
      </c>
      <c r="D55" s="28" t="s">
        <v>5</v>
      </c>
      <c r="E55" s="36">
        <v>1.5</v>
      </c>
      <c r="F55" s="29"/>
      <c r="G55" s="93">
        <f t="shared" si="1"/>
        <v>0</v>
      </c>
    </row>
    <row r="56" spans="1:7" x14ac:dyDescent="0.25">
      <c r="A56" s="2">
        <f>IF(E56="","",MAX($A$1:$A55)+1)</f>
        <v>24</v>
      </c>
      <c r="B56" s="26" t="s">
        <v>111</v>
      </c>
      <c r="C56" s="6" t="s">
        <v>17</v>
      </c>
      <c r="D56" s="28" t="s">
        <v>5</v>
      </c>
      <c r="E56" s="36">
        <v>15</v>
      </c>
      <c r="F56" s="29"/>
      <c r="G56" s="93">
        <f t="shared" si="1"/>
        <v>0</v>
      </c>
    </row>
    <row r="57" spans="1:7" x14ac:dyDescent="0.25">
      <c r="A57" s="2">
        <f>IF(E57="","",MAX($A$1:$A56)+1)</f>
        <v>25</v>
      </c>
      <c r="B57" s="26" t="s">
        <v>111</v>
      </c>
      <c r="C57" s="6" t="s">
        <v>18</v>
      </c>
      <c r="D57" s="28" t="s">
        <v>5</v>
      </c>
      <c r="E57" s="36">
        <v>6</v>
      </c>
      <c r="F57" s="29"/>
      <c r="G57" s="93">
        <f t="shared" si="1"/>
        <v>0</v>
      </c>
    </row>
    <row r="58" spans="1:7" s="12" customFormat="1" x14ac:dyDescent="0.25">
      <c r="A58" s="2">
        <f>IF(E58="","",MAX($A$1:$A57)+1)</f>
        <v>26</v>
      </c>
      <c r="B58" s="26" t="s">
        <v>111</v>
      </c>
      <c r="C58" s="6" t="s">
        <v>31</v>
      </c>
      <c r="D58" s="51" t="s">
        <v>7</v>
      </c>
      <c r="E58" s="52">
        <v>4</v>
      </c>
      <c r="F58" s="29"/>
      <c r="G58" s="93">
        <f t="shared" si="1"/>
        <v>0</v>
      </c>
    </row>
    <row r="59" spans="1:7" x14ac:dyDescent="0.25">
      <c r="A59" s="2">
        <f>IF(E59="","",MAX($A$1:$A58)+1)</f>
        <v>27</v>
      </c>
      <c r="B59" s="26" t="s">
        <v>111</v>
      </c>
      <c r="C59" s="6" t="s">
        <v>78</v>
      </c>
      <c r="D59" s="28" t="s">
        <v>7</v>
      </c>
      <c r="E59" s="28">
        <v>2</v>
      </c>
      <c r="F59" s="29"/>
      <c r="G59" s="93">
        <f t="shared" si="1"/>
        <v>0</v>
      </c>
    </row>
    <row r="60" spans="1:7" x14ac:dyDescent="0.25">
      <c r="A60" s="2">
        <f>IF(E60="","",MAX($A$1:$A59)+1)</f>
        <v>28</v>
      </c>
      <c r="B60" s="26" t="s">
        <v>111</v>
      </c>
      <c r="C60" s="6" t="s">
        <v>74</v>
      </c>
      <c r="D60" s="28" t="s">
        <v>7</v>
      </c>
      <c r="E60" s="28">
        <v>2</v>
      </c>
      <c r="F60" s="29"/>
      <c r="G60" s="93">
        <f t="shared" si="1"/>
        <v>0</v>
      </c>
    </row>
    <row r="61" spans="1:7" x14ac:dyDescent="0.25">
      <c r="A61" s="2">
        <f>IF(E61="","",MAX($A$1:$A60)+1)</f>
        <v>29</v>
      </c>
      <c r="B61" s="26" t="s">
        <v>111</v>
      </c>
      <c r="C61" s="6" t="s">
        <v>67</v>
      </c>
      <c r="D61" s="28" t="s">
        <v>1</v>
      </c>
      <c r="E61" s="28">
        <v>6</v>
      </c>
      <c r="F61" s="29"/>
      <c r="G61" s="93">
        <f t="shared" si="1"/>
        <v>0</v>
      </c>
    </row>
    <row r="62" spans="1:7" x14ac:dyDescent="0.25">
      <c r="A62" s="2" t="str">
        <f>IF(E62="","",MAX($A$1:$A61)+1)</f>
        <v/>
      </c>
      <c r="B62" s="27"/>
      <c r="C62" s="6"/>
      <c r="D62" s="28"/>
      <c r="E62" s="28"/>
      <c r="F62" s="28"/>
      <c r="G62" s="93" t="str">
        <f t="shared" si="1"/>
        <v/>
      </c>
    </row>
    <row r="63" spans="1:7" x14ac:dyDescent="0.25">
      <c r="A63" s="2"/>
      <c r="B63" s="27"/>
      <c r="C63" s="6"/>
      <c r="D63" s="28"/>
      <c r="E63" s="28"/>
      <c r="F63" s="92"/>
      <c r="G63" s="93"/>
    </row>
    <row r="64" spans="1:7" x14ac:dyDescent="0.25">
      <c r="A64" s="2" t="str">
        <f>IF(E64="","",MAX($A$1:$A62)+1)</f>
        <v/>
      </c>
      <c r="B64" s="27"/>
      <c r="C64" s="13" t="s">
        <v>113</v>
      </c>
      <c r="D64" s="28"/>
      <c r="E64" s="28"/>
      <c r="F64" s="28"/>
      <c r="G64" s="93" t="str">
        <f t="shared" ref="G64:G76" si="2">IF(D64&lt;&gt;"",E64*F64,"")</f>
        <v/>
      </c>
    </row>
    <row r="65" spans="1:7" x14ac:dyDescent="0.25">
      <c r="A65" s="2" t="str">
        <f>IF(E65="","",MAX($A$1:$A64)+1)</f>
        <v/>
      </c>
      <c r="B65" s="27"/>
      <c r="C65" s="6"/>
      <c r="D65" s="28"/>
      <c r="E65" s="28"/>
      <c r="F65" s="28"/>
      <c r="G65" s="93" t="str">
        <f t="shared" si="2"/>
        <v/>
      </c>
    </row>
    <row r="66" spans="1:7" x14ac:dyDescent="0.25">
      <c r="A66" s="2">
        <f>IF(E66="","",MAX($A$1:$A65)+1)</f>
        <v>30</v>
      </c>
      <c r="B66" s="26" t="s">
        <v>112</v>
      </c>
      <c r="C66" s="38" t="s">
        <v>136</v>
      </c>
      <c r="D66" s="28" t="s">
        <v>4</v>
      </c>
      <c r="E66" s="28">
        <v>1</v>
      </c>
      <c r="F66" s="92"/>
      <c r="G66" s="93">
        <f t="shared" si="2"/>
        <v>0</v>
      </c>
    </row>
    <row r="67" spans="1:7" ht="15" customHeight="1" x14ac:dyDescent="0.25">
      <c r="A67" s="2" t="str">
        <f>IF(E67="","",MAX($A$1:$A66)+1)</f>
        <v/>
      </c>
      <c r="B67" s="26"/>
      <c r="C67" s="98" t="s">
        <v>22</v>
      </c>
      <c r="D67" s="28"/>
      <c r="E67" s="28"/>
      <c r="F67" s="28"/>
      <c r="G67" s="93" t="str">
        <f t="shared" si="2"/>
        <v/>
      </c>
    </row>
    <row r="68" spans="1:7" x14ac:dyDescent="0.25">
      <c r="A68" s="2" t="str">
        <f>IF(E68="","",MAX($A$1:$A67)+1)</f>
        <v/>
      </c>
      <c r="B68" s="26"/>
      <c r="C68" s="98" t="s">
        <v>88</v>
      </c>
      <c r="D68" s="28"/>
      <c r="E68" s="28"/>
      <c r="F68" s="28"/>
      <c r="G68" s="93" t="str">
        <f t="shared" si="2"/>
        <v/>
      </c>
    </row>
    <row r="69" spans="1:7" x14ac:dyDescent="0.25">
      <c r="A69" s="2" t="str">
        <f>IF(E69="","",MAX($A$1:$A68)+1)</f>
        <v/>
      </c>
      <c r="B69" s="26"/>
      <c r="C69" s="98" t="s">
        <v>23</v>
      </c>
      <c r="D69" s="28"/>
      <c r="E69" s="28"/>
      <c r="F69" s="28"/>
      <c r="G69" s="93" t="str">
        <f t="shared" si="2"/>
        <v/>
      </c>
    </row>
    <row r="70" spans="1:7" x14ac:dyDescent="0.25">
      <c r="A70" s="2" t="str">
        <f>IF(E70="","",MAX($A$1:$A69)+1)</f>
        <v/>
      </c>
      <c r="B70" s="26"/>
      <c r="C70" s="98" t="s">
        <v>84</v>
      </c>
      <c r="D70" s="28"/>
      <c r="E70" s="28"/>
      <c r="F70" s="28"/>
      <c r="G70" s="93" t="str">
        <f t="shared" si="2"/>
        <v/>
      </c>
    </row>
    <row r="71" spans="1:7" x14ac:dyDescent="0.25">
      <c r="A71" s="2" t="str">
        <f>IF(E71="","",MAX($A$1:$A70)+1)</f>
        <v/>
      </c>
      <c r="B71" s="26"/>
      <c r="C71" s="98" t="s">
        <v>86</v>
      </c>
      <c r="D71" s="28"/>
      <c r="E71" s="28"/>
      <c r="F71" s="28"/>
      <c r="G71" s="93" t="str">
        <f t="shared" si="2"/>
        <v/>
      </c>
    </row>
    <row r="72" spans="1:7" x14ac:dyDescent="0.25">
      <c r="A72" s="2"/>
      <c r="B72" s="26"/>
      <c r="C72" s="39"/>
      <c r="D72" s="28"/>
      <c r="E72" s="28"/>
      <c r="F72" s="28"/>
      <c r="G72" s="93"/>
    </row>
    <row r="73" spans="1:7" x14ac:dyDescent="0.25">
      <c r="A73" s="2">
        <f>IF(E73="","",MAX($A$1:$A66)+1)</f>
        <v>31</v>
      </c>
      <c r="B73" s="26" t="s">
        <v>102</v>
      </c>
      <c r="C73" s="75" t="s">
        <v>106</v>
      </c>
      <c r="D73" s="28" t="s">
        <v>4</v>
      </c>
      <c r="E73" s="28">
        <v>1</v>
      </c>
      <c r="F73" s="28"/>
      <c r="G73" s="93">
        <f t="shared" si="2"/>
        <v>0</v>
      </c>
    </row>
    <row r="74" spans="1:7" x14ac:dyDescent="0.25">
      <c r="A74" s="2"/>
      <c r="B74" s="26"/>
      <c r="C74" s="39"/>
      <c r="D74" s="28"/>
      <c r="E74" s="28"/>
      <c r="F74" s="28"/>
      <c r="G74" s="93"/>
    </row>
    <row r="75" spans="1:7" x14ac:dyDescent="0.25">
      <c r="A75" s="2">
        <f>IF(E75="","",MAX($A$1:$A73)+1)</f>
        <v>32</v>
      </c>
      <c r="B75" s="26" t="s">
        <v>103</v>
      </c>
      <c r="C75" s="39" t="s">
        <v>107</v>
      </c>
      <c r="D75" s="28" t="s">
        <v>4</v>
      </c>
      <c r="E75" s="28">
        <v>1</v>
      </c>
      <c r="F75" s="29"/>
      <c r="G75" s="93">
        <f t="shared" si="2"/>
        <v>0</v>
      </c>
    </row>
    <row r="76" spans="1:7" x14ac:dyDescent="0.25">
      <c r="A76" s="2" t="str">
        <f>IF(E76="","",MAX($A$1:$A75)+1)</f>
        <v/>
      </c>
      <c r="B76" s="26"/>
      <c r="C76" s="27"/>
      <c r="D76" s="28"/>
      <c r="E76" s="28"/>
      <c r="F76" s="28"/>
      <c r="G76" s="93" t="str">
        <f t="shared" si="2"/>
        <v/>
      </c>
    </row>
    <row r="77" spans="1:7" x14ac:dyDescent="0.25">
      <c r="A77" s="2" t="str">
        <f>IF(E77="","",MAX($A$1:$A76)+1)</f>
        <v/>
      </c>
      <c r="B77" s="26"/>
      <c r="C77" s="27"/>
      <c r="D77" s="28"/>
      <c r="E77" s="28"/>
      <c r="F77" s="28"/>
      <c r="G77" s="26"/>
    </row>
    <row r="78" spans="1:7" x14ac:dyDescent="0.25">
      <c r="A78" s="2" t="str">
        <f>IF(E78="","",MAX($A$1:$A77)+1)</f>
        <v/>
      </c>
      <c r="B78" s="26"/>
      <c r="C78" s="110" t="s">
        <v>123</v>
      </c>
      <c r="D78" s="111"/>
      <c r="E78" s="111"/>
      <c r="F78" s="112"/>
      <c r="G78" s="43">
        <f>SUM(G10:G76)</f>
        <v>0</v>
      </c>
    </row>
    <row r="79" spans="1:7" x14ac:dyDescent="0.25">
      <c r="A79" s="2" t="str">
        <f>IF(E79="","",MAX($A$1:$A78)+1)</f>
        <v/>
      </c>
      <c r="B79" s="26"/>
      <c r="C79" s="113" t="s">
        <v>26</v>
      </c>
      <c r="D79" s="114"/>
      <c r="E79" s="114"/>
      <c r="F79" s="115"/>
      <c r="G79" s="44">
        <f>0.2*G78</f>
        <v>0</v>
      </c>
    </row>
    <row r="80" spans="1:7" x14ac:dyDescent="0.25">
      <c r="A80" s="2" t="str">
        <f>IF(E80="","",MAX($A$1:$A79)+1)</f>
        <v/>
      </c>
      <c r="B80" s="26"/>
      <c r="C80" s="119" t="s">
        <v>124</v>
      </c>
      <c r="D80" s="120"/>
      <c r="E80" s="120"/>
      <c r="F80" s="121"/>
      <c r="G80" s="46">
        <f>G79+G78</f>
        <v>0</v>
      </c>
    </row>
    <row r="81" spans="1:6" x14ac:dyDescent="0.25">
      <c r="A81" s="99"/>
      <c r="B81" s="99"/>
      <c r="C81" s="100"/>
      <c r="D81" s="101"/>
      <c r="E81" s="101"/>
      <c r="F81" s="101"/>
    </row>
    <row r="205" spans="13:13" x14ac:dyDescent="0.25">
      <c r="M205">
        <v>150</v>
      </c>
    </row>
    <row r="1671" spans="18:18" x14ac:dyDescent="0.25">
      <c r="R1671" s="97"/>
    </row>
  </sheetData>
  <mergeCells count="3">
    <mergeCell ref="C78:F78"/>
    <mergeCell ref="C79:F79"/>
    <mergeCell ref="C80:F80"/>
  </mergeCells>
  <printOptions horizontalCentered="1"/>
  <pageMargins left="0.59055118110236227" right="0.39370078740157483" top="0.78740157480314965" bottom="1.1023622047244095" header="0.39370078740157483" footer="0.59055118110236227"/>
  <pageSetup paperSize="9" scale="79" fitToHeight="0" orientation="portrait" r:id="rId1"/>
  <headerFooter alignWithMargins="0">
    <oddHeader xml:space="preserve">&amp;L&amp;"Arial,Normal"&amp;8Edifice : Paris - Sénat
Travaux : Restauration des façades et couvertures de l'aile Nord et des pavillons Nord-Est et Nord-Ouest du Palais du Luxembourg&amp;U
</oddHeader>
    <oddFooter>&amp;R
&amp;"Arial,Normal"&amp;9Page :&amp;P sur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EE0075-AB43-46FA-BA43-4C9B1990EF0B}">
  <sheetPr>
    <tabColor theme="5"/>
    <pageSetUpPr fitToPage="1"/>
  </sheetPr>
  <dimension ref="A1:N205"/>
  <sheetViews>
    <sheetView showGridLines="0" view="pageBreakPreview" zoomScale="130" zoomScaleNormal="100" zoomScaleSheetLayoutView="130" workbookViewId="0">
      <selection activeCell="C83" sqref="C83"/>
    </sheetView>
  </sheetViews>
  <sheetFormatPr baseColWidth="10" defaultRowHeight="15" x14ac:dyDescent="0.25"/>
  <cols>
    <col min="1" max="2" width="6" style="8" customWidth="1"/>
    <col min="3" max="3" width="56.7109375" style="7" customWidth="1"/>
    <col min="4" max="4" width="7.140625" style="14" customWidth="1"/>
    <col min="5" max="5" width="7.7109375" style="14" customWidth="1"/>
    <col min="6" max="6" width="11.42578125" style="14"/>
    <col min="7" max="7" width="15.7109375" style="8" customWidth="1"/>
  </cols>
  <sheetData>
    <row r="1" spans="1:7" s="4" customFormat="1" ht="12" x14ac:dyDescent="0.2">
      <c r="A1" s="1" t="s">
        <v>6</v>
      </c>
      <c r="B1" s="1" t="s">
        <v>9</v>
      </c>
      <c r="C1" s="1" t="s">
        <v>0</v>
      </c>
      <c r="D1" s="1" t="s">
        <v>1</v>
      </c>
      <c r="E1" s="1" t="s">
        <v>2</v>
      </c>
      <c r="F1" s="1" t="s">
        <v>3</v>
      </c>
      <c r="G1" s="1" t="s">
        <v>10</v>
      </c>
    </row>
    <row r="2" spans="1:7" x14ac:dyDescent="0.25">
      <c r="A2" s="21"/>
      <c r="B2" s="21"/>
      <c r="C2" s="22"/>
      <c r="D2" s="23"/>
      <c r="E2" s="23"/>
      <c r="F2" s="23"/>
      <c r="G2" s="21"/>
    </row>
    <row r="3" spans="1:7" x14ac:dyDescent="0.25">
      <c r="A3" s="21"/>
      <c r="B3" s="21"/>
      <c r="C3" s="22"/>
      <c r="D3" s="23"/>
      <c r="E3" s="23"/>
      <c r="F3" s="23"/>
      <c r="G3" s="21"/>
    </row>
    <row r="4" spans="1:7" ht="22.5" x14ac:dyDescent="0.25">
      <c r="A4" s="2" t="str">
        <f>IF(E4="","",MAX($A$1:$A3)+1)</f>
        <v/>
      </c>
      <c r="B4" s="26"/>
      <c r="C4" s="31" t="s">
        <v>129</v>
      </c>
      <c r="D4" s="28"/>
      <c r="E4" s="28"/>
      <c r="F4" s="28"/>
      <c r="G4" s="93" t="str">
        <f t="shared" ref="G4:G13" si="0">IF(D4&lt;&gt;"",E4*F4,"")</f>
        <v/>
      </c>
    </row>
    <row r="5" spans="1:7" x14ac:dyDescent="0.25">
      <c r="A5" s="2" t="str">
        <f>IF(E5="","",MAX($A$1:$A4)+1)</f>
        <v/>
      </c>
      <c r="B5" s="26"/>
      <c r="C5" s="27"/>
      <c r="D5" s="28"/>
      <c r="E5" s="28"/>
      <c r="F5" s="28"/>
      <c r="G5" s="93" t="str">
        <f t="shared" si="0"/>
        <v/>
      </c>
    </row>
    <row r="6" spans="1:7" x14ac:dyDescent="0.25">
      <c r="A6" s="2" t="str">
        <f>IF(E6="","",MAX($A$1:$A5)+1)</f>
        <v/>
      </c>
      <c r="B6" s="26"/>
      <c r="C6" s="47" t="s">
        <v>34</v>
      </c>
      <c r="D6" s="28"/>
      <c r="E6" s="28"/>
      <c r="F6" s="28"/>
      <c r="G6" s="93" t="str">
        <f t="shared" si="0"/>
        <v/>
      </c>
    </row>
    <row r="7" spans="1:7" x14ac:dyDescent="0.25">
      <c r="A7" s="2" t="str">
        <f>IF(E7="","",MAX($A$1:$A6)+1)</f>
        <v/>
      </c>
      <c r="B7" s="26"/>
      <c r="C7" s="27"/>
      <c r="D7" s="28"/>
      <c r="E7" s="28"/>
      <c r="F7" s="28"/>
      <c r="G7" s="93" t="str">
        <f t="shared" si="0"/>
        <v/>
      </c>
    </row>
    <row r="8" spans="1:7" x14ac:dyDescent="0.25">
      <c r="A8" s="2" t="str">
        <f>IF(E8="","",MAX($A$1:$A7)+1)</f>
        <v/>
      </c>
      <c r="B8" s="26"/>
      <c r="C8" s="33"/>
      <c r="D8" s="28"/>
      <c r="E8" s="28"/>
      <c r="F8" s="28"/>
      <c r="G8" s="93" t="str">
        <f t="shared" si="0"/>
        <v/>
      </c>
    </row>
    <row r="9" spans="1:7" x14ac:dyDescent="0.25">
      <c r="A9" s="2" t="str">
        <f>IF(E9="","",MAX($A$1:$A8)+1)</f>
        <v/>
      </c>
      <c r="B9" s="26" t="s">
        <v>94</v>
      </c>
      <c r="C9" s="34" t="s">
        <v>12</v>
      </c>
      <c r="D9" s="28"/>
      <c r="E9" s="28"/>
      <c r="F9" s="28"/>
      <c r="G9" s="93" t="str">
        <f t="shared" si="0"/>
        <v/>
      </c>
    </row>
    <row r="10" spans="1:7" x14ac:dyDescent="0.25">
      <c r="A10" s="2" t="str">
        <f>IF(E10="","",MAX($A$1:$A9)+1)</f>
        <v/>
      </c>
      <c r="B10" s="26"/>
      <c r="C10" s="33"/>
      <c r="D10" s="28"/>
      <c r="E10" s="28"/>
      <c r="F10" s="28"/>
      <c r="G10" s="93" t="str">
        <f t="shared" si="0"/>
        <v/>
      </c>
    </row>
    <row r="11" spans="1:7" x14ac:dyDescent="0.25">
      <c r="A11" s="2">
        <f>IF(E11="","",MAX($A$1:$A10)+1)</f>
        <v>1</v>
      </c>
      <c r="B11" s="26" t="s">
        <v>108</v>
      </c>
      <c r="C11" s="5" t="s">
        <v>13</v>
      </c>
      <c r="D11" s="28" t="s">
        <v>4</v>
      </c>
      <c r="E11" s="28">
        <v>1</v>
      </c>
      <c r="F11" s="29"/>
      <c r="G11" s="93">
        <f t="shared" si="0"/>
        <v>0</v>
      </c>
    </row>
    <row r="12" spans="1:7" x14ac:dyDescent="0.25">
      <c r="A12" s="2">
        <f>IF(E12="","",MAX($A$1:$A11)+1)</f>
        <v>2</v>
      </c>
      <c r="B12" s="26" t="s">
        <v>109</v>
      </c>
      <c r="C12" s="5" t="s">
        <v>14</v>
      </c>
      <c r="D12" s="28" t="s">
        <v>4</v>
      </c>
      <c r="E12" s="28">
        <v>1</v>
      </c>
      <c r="F12" s="29"/>
      <c r="G12" s="93">
        <f t="shared" si="0"/>
        <v>0</v>
      </c>
    </row>
    <row r="13" spans="1:7" x14ac:dyDescent="0.25">
      <c r="A13" s="2" t="str">
        <f>IF(E13="","",MAX($A$1:$A12)+1)</f>
        <v/>
      </c>
      <c r="B13" s="26"/>
      <c r="C13" s="5"/>
      <c r="D13" s="28"/>
      <c r="E13" s="28"/>
      <c r="F13" s="29"/>
      <c r="G13" s="93" t="str">
        <f t="shared" si="0"/>
        <v/>
      </c>
    </row>
    <row r="14" spans="1:7" x14ac:dyDescent="0.25">
      <c r="A14" s="2">
        <v>3</v>
      </c>
      <c r="B14" s="26" t="s">
        <v>110</v>
      </c>
      <c r="C14" s="5" t="s">
        <v>64</v>
      </c>
      <c r="D14" s="28" t="s">
        <v>4</v>
      </c>
      <c r="E14" s="28">
        <v>1</v>
      </c>
      <c r="F14" s="29"/>
      <c r="G14" s="93">
        <f>F14</f>
        <v>0</v>
      </c>
    </row>
    <row r="15" spans="1:7" x14ac:dyDescent="0.25">
      <c r="A15" s="2"/>
      <c r="B15" s="26"/>
      <c r="C15" s="6" t="s">
        <v>79</v>
      </c>
      <c r="D15" s="28"/>
      <c r="E15" s="28"/>
      <c r="F15" s="29"/>
      <c r="G15" s="93"/>
    </row>
    <row r="16" spans="1:7" x14ac:dyDescent="0.25">
      <c r="A16" s="2"/>
      <c r="B16" s="26"/>
      <c r="C16" s="6" t="s">
        <v>80</v>
      </c>
      <c r="D16" s="28"/>
      <c r="E16" s="36"/>
      <c r="F16" s="29"/>
      <c r="G16" s="93"/>
    </row>
    <row r="17" spans="1:7" x14ac:dyDescent="0.25">
      <c r="A17" s="2"/>
      <c r="B17" s="26"/>
      <c r="C17" s="6" t="s">
        <v>81</v>
      </c>
      <c r="D17" s="28"/>
      <c r="E17" s="28"/>
      <c r="F17" s="29"/>
      <c r="G17" s="93"/>
    </row>
    <row r="18" spans="1:7" ht="22.5" x14ac:dyDescent="0.25">
      <c r="A18" s="2"/>
      <c r="B18" s="26"/>
      <c r="C18" s="6" t="s">
        <v>82</v>
      </c>
      <c r="D18" s="28"/>
      <c r="E18" s="28"/>
      <c r="F18" s="29"/>
      <c r="G18" s="93"/>
    </row>
    <row r="19" spans="1:7" ht="22.5" x14ac:dyDescent="0.25">
      <c r="A19" s="2"/>
      <c r="B19" s="26"/>
      <c r="C19" s="6" t="s">
        <v>83</v>
      </c>
      <c r="D19" s="28"/>
      <c r="E19" s="28"/>
      <c r="F19" s="29"/>
      <c r="G19" s="93"/>
    </row>
    <row r="20" spans="1:7" x14ac:dyDescent="0.25">
      <c r="A20" s="2"/>
      <c r="B20" s="27"/>
      <c r="C20" s="6"/>
      <c r="D20" s="28"/>
      <c r="E20" s="28"/>
      <c r="F20" s="29"/>
      <c r="G20" s="93"/>
    </row>
    <row r="21" spans="1:7" x14ac:dyDescent="0.25">
      <c r="A21" s="2" t="str">
        <f>IF(E21="","",MAX($A$1:$A13)+1)</f>
        <v/>
      </c>
      <c r="B21" s="27"/>
      <c r="C21" s="48" t="s">
        <v>28</v>
      </c>
      <c r="D21" s="28"/>
      <c r="E21" s="28"/>
      <c r="F21" s="29"/>
      <c r="G21" s="93" t="str">
        <f t="shared" ref="G21:G52" si="1">IF(D21&lt;&gt;"",E21*F21,"")</f>
        <v/>
      </c>
    </row>
    <row r="22" spans="1:7" x14ac:dyDescent="0.25">
      <c r="A22" s="2" t="str">
        <f>IF(E22="","",MAX($A$1:$A21)+1)</f>
        <v/>
      </c>
      <c r="B22" s="27"/>
      <c r="C22" s="5"/>
      <c r="D22" s="28"/>
      <c r="E22" s="28"/>
      <c r="F22" s="29"/>
      <c r="G22" s="93" t="str">
        <f t="shared" si="1"/>
        <v/>
      </c>
    </row>
    <row r="23" spans="1:7" s="12" customFormat="1" ht="33.75" x14ac:dyDescent="0.25">
      <c r="A23" s="95" t="str">
        <f>IF(E23="","",MAX($A$1:$A22)+1)</f>
        <v/>
      </c>
      <c r="B23" s="50"/>
      <c r="C23" s="5" t="s">
        <v>63</v>
      </c>
      <c r="D23" s="51"/>
      <c r="E23" s="51"/>
      <c r="F23" s="92"/>
      <c r="G23" s="94" t="str">
        <f t="shared" si="1"/>
        <v/>
      </c>
    </row>
    <row r="24" spans="1:7" x14ac:dyDescent="0.25">
      <c r="A24" s="2">
        <f>IF(E24="","",MAX($A$1:$A23)+1)</f>
        <v>4</v>
      </c>
      <c r="B24" s="26" t="s">
        <v>111</v>
      </c>
      <c r="C24" s="6" t="s">
        <v>66</v>
      </c>
      <c r="D24" s="28" t="s">
        <v>1</v>
      </c>
      <c r="E24" s="28">
        <v>2</v>
      </c>
      <c r="F24" s="29"/>
      <c r="G24" s="93">
        <f t="shared" si="1"/>
        <v>0</v>
      </c>
    </row>
    <row r="25" spans="1:7" x14ac:dyDescent="0.25">
      <c r="A25" s="2">
        <f>IF(E25="","",MAX($A$1:$A24)+1)</f>
        <v>5</v>
      </c>
      <c r="B25" s="26" t="s">
        <v>111</v>
      </c>
      <c r="C25" s="6" t="s">
        <v>29</v>
      </c>
      <c r="D25" s="28" t="s">
        <v>5</v>
      </c>
      <c r="E25" s="36">
        <v>1</v>
      </c>
      <c r="F25" s="29"/>
      <c r="G25" s="93">
        <f t="shared" si="1"/>
        <v>0</v>
      </c>
    </row>
    <row r="26" spans="1:7" x14ac:dyDescent="0.25">
      <c r="A26" s="2">
        <f>IF(E26="","",MAX($A$1:$A25)+1)</f>
        <v>6</v>
      </c>
      <c r="B26" s="26" t="s">
        <v>111</v>
      </c>
      <c r="C26" s="6" t="s">
        <v>17</v>
      </c>
      <c r="D26" s="28" t="s">
        <v>5</v>
      </c>
      <c r="E26" s="36">
        <v>15.5</v>
      </c>
      <c r="F26" s="29"/>
      <c r="G26" s="93">
        <f t="shared" si="1"/>
        <v>0</v>
      </c>
    </row>
    <row r="27" spans="1:7" x14ac:dyDescent="0.25">
      <c r="A27" s="2">
        <f>IF(E27="","",MAX($A$1:$A26)+1)</f>
        <v>7</v>
      </c>
      <c r="B27" s="26" t="s">
        <v>111</v>
      </c>
      <c r="C27" s="6" t="s">
        <v>31</v>
      </c>
      <c r="D27" s="28" t="s">
        <v>7</v>
      </c>
      <c r="E27" s="54">
        <v>4</v>
      </c>
      <c r="F27" s="29"/>
      <c r="G27" s="93">
        <f t="shared" si="1"/>
        <v>0</v>
      </c>
    </row>
    <row r="28" spans="1:7" x14ac:dyDescent="0.25">
      <c r="A28" s="2">
        <f>IF(E28="","",MAX($A$1:$A27)+1)</f>
        <v>8</v>
      </c>
      <c r="B28" s="26" t="s">
        <v>111</v>
      </c>
      <c r="C28" s="6" t="s">
        <v>18</v>
      </c>
      <c r="D28" s="28" t="s">
        <v>5</v>
      </c>
      <c r="E28" s="36">
        <v>6.5</v>
      </c>
      <c r="F28" s="29"/>
      <c r="G28" s="93">
        <f t="shared" si="1"/>
        <v>0</v>
      </c>
    </row>
    <row r="29" spans="1:7" x14ac:dyDescent="0.25">
      <c r="A29" s="2">
        <f>IF(E29="","",MAX($A$1:$A28)+1)</f>
        <v>9</v>
      </c>
      <c r="B29" s="26" t="s">
        <v>111</v>
      </c>
      <c r="C29" s="6" t="s">
        <v>73</v>
      </c>
      <c r="D29" s="28" t="s">
        <v>7</v>
      </c>
      <c r="E29" s="28">
        <v>2</v>
      </c>
      <c r="F29" s="29"/>
      <c r="G29" s="93">
        <f t="shared" si="1"/>
        <v>0</v>
      </c>
    </row>
    <row r="30" spans="1:7" x14ac:dyDescent="0.25">
      <c r="A30" s="2">
        <f>IF(E30="","",MAX($A$1:$A29)+1)</f>
        <v>10</v>
      </c>
      <c r="B30" s="26" t="s">
        <v>111</v>
      </c>
      <c r="C30" s="6" t="s">
        <v>74</v>
      </c>
      <c r="D30" s="28" t="s">
        <v>7</v>
      </c>
      <c r="E30" s="28">
        <v>2</v>
      </c>
      <c r="F30" s="29"/>
      <c r="G30" s="93">
        <f t="shared" si="1"/>
        <v>0</v>
      </c>
    </row>
    <row r="31" spans="1:7" x14ac:dyDescent="0.25">
      <c r="A31" s="2">
        <f>IF(E31="","",MAX($A$1:$A30)+1)</f>
        <v>11</v>
      </c>
      <c r="B31" s="26" t="s">
        <v>111</v>
      </c>
      <c r="C31" s="15" t="s">
        <v>67</v>
      </c>
      <c r="D31" s="28" t="s">
        <v>1</v>
      </c>
      <c r="E31" s="28">
        <v>6</v>
      </c>
      <c r="F31" s="29"/>
      <c r="G31" s="93">
        <f t="shared" si="1"/>
        <v>0</v>
      </c>
    </row>
    <row r="32" spans="1:7" x14ac:dyDescent="0.25">
      <c r="A32" s="2" t="str">
        <f>IF(E32="","",MAX($A$1:$A31)+1)</f>
        <v/>
      </c>
      <c r="B32" s="26"/>
      <c r="C32" s="5"/>
      <c r="D32" s="28"/>
      <c r="E32" s="28"/>
      <c r="F32" s="29"/>
      <c r="G32" s="93" t="str">
        <f t="shared" si="1"/>
        <v/>
      </c>
    </row>
    <row r="33" spans="1:7" x14ac:dyDescent="0.25">
      <c r="A33" s="2" t="str">
        <f>IF(E33="","",MAX($A$1:$A32)+1)</f>
        <v/>
      </c>
      <c r="B33" s="27"/>
      <c r="C33" s="48" t="s">
        <v>30</v>
      </c>
      <c r="D33" s="28"/>
      <c r="E33" s="28"/>
      <c r="F33" s="29"/>
      <c r="G33" s="93" t="str">
        <f t="shared" si="1"/>
        <v/>
      </c>
    </row>
    <row r="34" spans="1:7" x14ac:dyDescent="0.25">
      <c r="A34" s="2" t="str">
        <f>IF(E34="","",MAX($A$1:$A33)+1)</f>
        <v/>
      </c>
      <c r="B34" s="27"/>
      <c r="C34" s="5"/>
      <c r="D34" s="28"/>
      <c r="E34" s="28"/>
      <c r="F34" s="29"/>
      <c r="G34" s="93" t="str">
        <f t="shared" si="1"/>
        <v/>
      </c>
    </row>
    <row r="35" spans="1:7" s="12" customFormat="1" ht="33.75" x14ac:dyDescent="0.25">
      <c r="A35" s="95" t="str">
        <f>IF(E35="","",MAX($A$1:$A34)+1)</f>
        <v/>
      </c>
      <c r="B35" s="50"/>
      <c r="C35" s="5" t="s">
        <v>63</v>
      </c>
      <c r="D35" s="51"/>
      <c r="E35" s="51"/>
      <c r="F35" s="92"/>
      <c r="G35" s="94" t="str">
        <f t="shared" si="1"/>
        <v/>
      </c>
    </row>
    <row r="36" spans="1:7" x14ac:dyDescent="0.25">
      <c r="A36" s="2">
        <f>IF(E36="","",MAX($A$1:$A35)+1)</f>
        <v>12</v>
      </c>
      <c r="B36" s="26" t="s">
        <v>111</v>
      </c>
      <c r="C36" s="6" t="s">
        <v>66</v>
      </c>
      <c r="D36" s="28" t="s">
        <v>1</v>
      </c>
      <c r="E36" s="28">
        <v>2</v>
      </c>
      <c r="F36" s="29"/>
      <c r="G36" s="93">
        <f t="shared" si="1"/>
        <v>0</v>
      </c>
    </row>
    <row r="37" spans="1:7" x14ac:dyDescent="0.25">
      <c r="A37" s="2">
        <f>IF(E37="","",MAX($A$1:$A36)+1)</f>
        <v>13</v>
      </c>
      <c r="B37" s="26" t="s">
        <v>111</v>
      </c>
      <c r="C37" s="6" t="s">
        <v>29</v>
      </c>
      <c r="D37" s="28" t="s">
        <v>5</v>
      </c>
      <c r="E37" s="36">
        <v>1</v>
      </c>
      <c r="F37" s="29"/>
      <c r="G37" s="93">
        <f t="shared" si="1"/>
        <v>0</v>
      </c>
    </row>
    <row r="38" spans="1:7" ht="14.25" customHeight="1" x14ac:dyDescent="0.25">
      <c r="A38" s="2">
        <f>IF(E38="","",MAX($A$1:$A37)+1)</f>
        <v>14</v>
      </c>
      <c r="B38" s="26" t="s">
        <v>111</v>
      </c>
      <c r="C38" s="6" t="s">
        <v>17</v>
      </c>
      <c r="D38" s="28" t="s">
        <v>5</v>
      </c>
      <c r="E38" s="36">
        <v>15.5</v>
      </c>
      <c r="F38" s="29"/>
      <c r="G38" s="93">
        <f t="shared" si="1"/>
        <v>0</v>
      </c>
    </row>
    <row r="39" spans="1:7" x14ac:dyDescent="0.25">
      <c r="A39" s="2">
        <f>IF(E39="","",MAX($A$1:$A38)+1)</f>
        <v>15</v>
      </c>
      <c r="B39" s="26" t="s">
        <v>111</v>
      </c>
      <c r="C39" s="6" t="s">
        <v>18</v>
      </c>
      <c r="D39" s="28" t="s">
        <v>5</v>
      </c>
      <c r="E39" s="36">
        <v>6</v>
      </c>
      <c r="F39" s="29"/>
      <c r="G39" s="93">
        <f t="shared" si="1"/>
        <v>0</v>
      </c>
    </row>
    <row r="40" spans="1:7" x14ac:dyDescent="0.25">
      <c r="A40" s="2">
        <f>IF(E40="","",MAX($A$1:$A39)+1)</f>
        <v>16</v>
      </c>
      <c r="B40" s="26" t="s">
        <v>111</v>
      </c>
      <c r="C40" s="6" t="s">
        <v>31</v>
      </c>
      <c r="D40" s="28" t="s">
        <v>7</v>
      </c>
      <c r="E40" s="36">
        <v>4</v>
      </c>
      <c r="F40" s="29"/>
      <c r="G40" s="93">
        <f t="shared" si="1"/>
        <v>0</v>
      </c>
    </row>
    <row r="41" spans="1:7" x14ac:dyDescent="0.25">
      <c r="A41" s="2">
        <f>IF(E41="","",MAX($A$1:$A40)+1)</f>
        <v>17</v>
      </c>
      <c r="B41" s="26" t="s">
        <v>111</v>
      </c>
      <c r="C41" s="6" t="s">
        <v>73</v>
      </c>
      <c r="D41" s="28" t="s">
        <v>7</v>
      </c>
      <c r="E41" s="28">
        <v>2</v>
      </c>
      <c r="F41" s="29"/>
      <c r="G41" s="93">
        <f t="shared" si="1"/>
        <v>0</v>
      </c>
    </row>
    <row r="42" spans="1:7" x14ac:dyDescent="0.25">
      <c r="A42" s="2">
        <f>IF(E42="","",MAX($A$1:$A41)+1)</f>
        <v>18</v>
      </c>
      <c r="B42" s="26" t="s">
        <v>111</v>
      </c>
      <c r="C42" s="6" t="s">
        <v>74</v>
      </c>
      <c r="D42" s="28" t="s">
        <v>7</v>
      </c>
      <c r="E42" s="28">
        <v>2</v>
      </c>
      <c r="F42" s="29"/>
      <c r="G42" s="93">
        <f t="shared" si="1"/>
        <v>0</v>
      </c>
    </row>
    <row r="43" spans="1:7" x14ac:dyDescent="0.25">
      <c r="A43" s="2">
        <f>IF(E43="","",MAX($A$1:$A42)+1)</f>
        <v>19</v>
      </c>
      <c r="B43" s="26" t="s">
        <v>111</v>
      </c>
      <c r="C43" s="15" t="s">
        <v>67</v>
      </c>
      <c r="D43" s="28" t="s">
        <v>1</v>
      </c>
      <c r="E43" s="28">
        <v>6</v>
      </c>
      <c r="F43" s="29"/>
      <c r="G43" s="93">
        <f t="shared" si="1"/>
        <v>0</v>
      </c>
    </row>
    <row r="44" spans="1:7" x14ac:dyDescent="0.25">
      <c r="A44" s="2" t="str">
        <f>IF(E44="","",MAX($A$1:$A43)+1)</f>
        <v/>
      </c>
      <c r="B44" s="26"/>
      <c r="C44" s="53"/>
      <c r="D44" s="28"/>
      <c r="E44" s="28"/>
      <c r="F44" s="29"/>
      <c r="G44" s="93" t="str">
        <f t="shared" si="1"/>
        <v/>
      </c>
    </row>
    <row r="45" spans="1:7" x14ac:dyDescent="0.25">
      <c r="A45" s="2" t="str">
        <f>IF(E45="","",MAX($A$1:$A44)+1)</f>
        <v/>
      </c>
      <c r="B45" s="27"/>
      <c r="C45" s="48" t="s">
        <v>32</v>
      </c>
      <c r="D45" s="28"/>
      <c r="E45" s="28"/>
      <c r="F45" s="29"/>
      <c r="G45" s="93" t="str">
        <f t="shared" si="1"/>
        <v/>
      </c>
    </row>
    <row r="46" spans="1:7" x14ac:dyDescent="0.25">
      <c r="A46" s="2" t="str">
        <f>IF(E46="","",MAX($A$1:$A45)+1)</f>
        <v/>
      </c>
      <c r="B46" s="27"/>
      <c r="C46" s="5"/>
      <c r="D46" s="28"/>
      <c r="E46" s="28"/>
      <c r="F46" s="29"/>
      <c r="G46" s="93" t="str">
        <f t="shared" si="1"/>
        <v/>
      </c>
    </row>
    <row r="47" spans="1:7" s="12" customFormat="1" ht="33.75" x14ac:dyDescent="0.25">
      <c r="A47" s="95" t="str">
        <f>IF(E47="","",MAX($A$1:$A46)+1)</f>
        <v/>
      </c>
      <c r="B47" s="50"/>
      <c r="C47" s="5" t="s">
        <v>63</v>
      </c>
      <c r="D47" s="51"/>
      <c r="E47" s="51"/>
      <c r="F47" s="92"/>
      <c r="G47" s="94" t="str">
        <f t="shared" si="1"/>
        <v/>
      </c>
    </row>
    <row r="48" spans="1:7" x14ac:dyDescent="0.25">
      <c r="A48" s="2">
        <f>IF(E48="","",MAX($A$1:$A47)+1)</f>
        <v>20</v>
      </c>
      <c r="B48" s="26" t="s">
        <v>111</v>
      </c>
      <c r="C48" s="6" t="s">
        <v>29</v>
      </c>
      <c r="D48" s="28" t="s">
        <v>5</v>
      </c>
      <c r="E48" s="36">
        <v>1.5</v>
      </c>
      <c r="F48" s="29"/>
      <c r="G48" s="93">
        <f t="shared" si="1"/>
        <v>0</v>
      </c>
    </row>
    <row r="49" spans="1:7" x14ac:dyDescent="0.25">
      <c r="A49" s="2">
        <f>IF(E49="","",MAX($A$1:$A48)+1)</f>
        <v>21</v>
      </c>
      <c r="B49" s="26" t="s">
        <v>111</v>
      </c>
      <c r="C49" s="6" t="s">
        <v>17</v>
      </c>
      <c r="D49" s="28" t="s">
        <v>5</v>
      </c>
      <c r="E49" s="36">
        <v>11.5</v>
      </c>
      <c r="F49" s="29"/>
      <c r="G49" s="93">
        <f t="shared" si="1"/>
        <v>0</v>
      </c>
    </row>
    <row r="50" spans="1:7" x14ac:dyDescent="0.25">
      <c r="A50" s="2">
        <f>IF(E50="","",MAX($A$1:$A49)+1)</f>
        <v>22</v>
      </c>
      <c r="B50" s="26" t="s">
        <v>111</v>
      </c>
      <c r="C50" s="6" t="s">
        <v>18</v>
      </c>
      <c r="D50" s="28" t="s">
        <v>5</v>
      </c>
      <c r="E50" s="36">
        <v>2</v>
      </c>
      <c r="F50" s="29"/>
      <c r="G50" s="93">
        <f t="shared" si="1"/>
        <v>0</v>
      </c>
    </row>
    <row r="51" spans="1:7" x14ac:dyDescent="0.25">
      <c r="A51" s="2">
        <f>IF(E51="","",MAX($A$1:$A50)+1)</f>
        <v>23</v>
      </c>
      <c r="B51" s="26" t="s">
        <v>111</v>
      </c>
      <c r="C51" s="6" t="s">
        <v>31</v>
      </c>
      <c r="D51" s="28" t="s">
        <v>7</v>
      </c>
      <c r="E51" s="36">
        <v>2</v>
      </c>
      <c r="F51" s="29"/>
      <c r="G51" s="93">
        <f t="shared" si="1"/>
        <v>0</v>
      </c>
    </row>
    <row r="52" spans="1:7" x14ac:dyDescent="0.25">
      <c r="A52" s="2">
        <f>IF(E52="","",MAX($A$1:$A51)+1)</f>
        <v>24</v>
      </c>
      <c r="B52" s="26" t="s">
        <v>111</v>
      </c>
      <c r="C52" s="6" t="s">
        <v>78</v>
      </c>
      <c r="D52" s="28" t="s">
        <v>7</v>
      </c>
      <c r="E52" s="28">
        <v>1</v>
      </c>
      <c r="F52" s="29"/>
      <c r="G52" s="93">
        <f t="shared" si="1"/>
        <v>0</v>
      </c>
    </row>
    <row r="53" spans="1:7" x14ac:dyDescent="0.25">
      <c r="A53" s="2">
        <f>IF(E53="","",MAX($A$1:$A52)+1)</f>
        <v>25</v>
      </c>
      <c r="B53" s="26" t="s">
        <v>111</v>
      </c>
      <c r="C53" s="6" t="s">
        <v>74</v>
      </c>
      <c r="D53" s="28" t="s">
        <v>7</v>
      </c>
      <c r="E53" s="28">
        <v>1</v>
      </c>
      <c r="F53" s="29"/>
      <c r="G53" s="93">
        <f t="shared" ref="G53:G66" si="2">IF(D53&lt;&gt;"",E53*F53,"")</f>
        <v>0</v>
      </c>
    </row>
    <row r="54" spans="1:7" x14ac:dyDescent="0.25">
      <c r="A54" s="2">
        <f>IF(E54="","",MAX($A$1:$A53)+1)</f>
        <v>26</v>
      </c>
      <c r="B54" s="26" t="s">
        <v>111</v>
      </c>
      <c r="C54" s="15" t="s">
        <v>67</v>
      </c>
      <c r="D54" s="28" t="s">
        <v>1</v>
      </c>
      <c r="E54" s="28">
        <v>1</v>
      </c>
      <c r="F54" s="29"/>
      <c r="G54" s="93">
        <f t="shared" si="2"/>
        <v>0</v>
      </c>
    </row>
    <row r="55" spans="1:7" x14ac:dyDescent="0.25">
      <c r="A55" s="2" t="str">
        <f>IF(E55="","",MAX($A$1:$A54)+1)</f>
        <v/>
      </c>
      <c r="B55" s="27"/>
      <c r="C55" s="6"/>
      <c r="D55" s="28"/>
      <c r="E55" s="28"/>
      <c r="F55" s="29"/>
      <c r="G55" s="93" t="str">
        <f t="shared" si="2"/>
        <v/>
      </c>
    </row>
    <row r="56" spans="1:7" x14ac:dyDescent="0.25">
      <c r="A56" s="2" t="str">
        <f>IF(E56="","",MAX($A$1:$A55)+1)</f>
        <v/>
      </c>
      <c r="B56" s="27"/>
      <c r="C56" s="48" t="s">
        <v>33</v>
      </c>
      <c r="D56" s="28"/>
      <c r="E56" s="28"/>
      <c r="F56" s="29"/>
      <c r="G56" s="93" t="str">
        <f t="shared" si="2"/>
        <v/>
      </c>
    </row>
    <row r="57" spans="1:7" x14ac:dyDescent="0.25">
      <c r="A57" s="2" t="str">
        <f>IF(E57="","",MAX($A$1:$A56)+1)</f>
        <v/>
      </c>
      <c r="B57" s="27"/>
      <c r="C57" s="5"/>
      <c r="D57" s="28"/>
      <c r="E57" s="28"/>
      <c r="F57" s="29"/>
      <c r="G57" s="93" t="str">
        <f t="shared" si="2"/>
        <v/>
      </c>
    </row>
    <row r="58" spans="1:7" s="12" customFormat="1" ht="33.75" x14ac:dyDescent="0.25">
      <c r="A58" s="95" t="str">
        <f>IF(E58="","",MAX($A$1:$A57)+1)</f>
        <v/>
      </c>
      <c r="B58" s="50"/>
      <c r="C58" s="5" t="s">
        <v>63</v>
      </c>
      <c r="D58" s="51"/>
      <c r="E58" s="51"/>
      <c r="F58" s="92"/>
      <c r="G58" s="94" t="str">
        <f t="shared" si="2"/>
        <v/>
      </c>
    </row>
    <row r="59" spans="1:7" x14ac:dyDescent="0.25">
      <c r="A59" s="2">
        <f>IF(E59="","",MAX($A$1:$A58)+1)</f>
        <v>27</v>
      </c>
      <c r="B59" s="26" t="s">
        <v>111</v>
      </c>
      <c r="C59" s="6" t="s">
        <v>29</v>
      </c>
      <c r="D59" s="28" t="s">
        <v>5</v>
      </c>
      <c r="E59" s="36">
        <v>1.5</v>
      </c>
      <c r="F59" s="29"/>
      <c r="G59" s="93">
        <f t="shared" si="2"/>
        <v>0</v>
      </c>
    </row>
    <row r="60" spans="1:7" x14ac:dyDescent="0.25">
      <c r="A60" s="2">
        <f>IF(E60="","",MAX($A$1:$A59)+1)</f>
        <v>28</v>
      </c>
      <c r="B60" s="26" t="s">
        <v>111</v>
      </c>
      <c r="C60" s="6" t="s">
        <v>17</v>
      </c>
      <c r="D60" s="28" t="s">
        <v>5</v>
      </c>
      <c r="E60" s="36">
        <v>15</v>
      </c>
      <c r="F60" s="29"/>
      <c r="G60" s="93">
        <f t="shared" si="2"/>
        <v>0</v>
      </c>
    </row>
    <row r="61" spans="1:7" x14ac:dyDescent="0.25">
      <c r="A61" s="2">
        <f>IF(E61="","",MAX($A$1:$A60)+1)</f>
        <v>29</v>
      </c>
      <c r="B61" s="26" t="s">
        <v>111</v>
      </c>
      <c r="C61" s="6" t="s">
        <v>18</v>
      </c>
      <c r="D61" s="28" t="s">
        <v>5</v>
      </c>
      <c r="E61" s="36">
        <v>6</v>
      </c>
      <c r="F61" s="29"/>
      <c r="G61" s="93">
        <f t="shared" si="2"/>
        <v>0</v>
      </c>
    </row>
    <row r="62" spans="1:7" x14ac:dyDescent="0.25">
      <c r="A62" s="2">
        <f>IF(E62="","",MAX($A$1:$A61)+1)</f>
        <v>30</v>
      </c>
      <c r="B62" s="26" t="s">
        <v>111</v>
      </c>
      <c r="C62" s="6" t="s">
        <v>31</v>
      </c>
      <c r="D62" s="28" t="s">
        <v>7</v>
      </c>
      <c r="E62" s="36">
        <v>4</v>
      </c>
      <c r="F62" s="29"/>
      <c r="G62" s="93">
        <f t="shared" si="2"/>
        <v>0</v>
      </c>
    </row>
    <row r="63" spans="1:7" x14ac:dyDescent="0.25">
      <c r="A63" s="2">
        <f>IF(E63="","",MAX($A$1:$A62)+1)</f>
        <v>31</v>
      </c>
      <c r="B63" s="26" t="s">
        <v>111</v>
      </c>
      <c r="C63" s="6" t="s">
        <v>74</v>
      </c>
      <c r="D63" s="28" t="s">
        <v>7</v>
      </c>
      <c r="E63" s="28">
        <v>2</v>
      </c>
      <c r="F63" s="29"/>
      <c r="G63" s="93">
        <f t="shared" si="2"/>
        <v>0</v>
      </c>
    </row>
    <row r="64" spans="1:7" x14ac:dyDescent="0.25">
      <c r="A64" s="2">
        <f>IF(E64="","",MAX($A$1:$A63)+1)</f>
        <v>32</v>
      </c>
      <c r="B64" s="26" t="s">
        <v>111</v>
      </c>
      <c r="C64" s="6" t="s">
        <v>73</v>
      </c>
      <c r="D64" s="28" t="s">
        <v>7</v>
      </c>
      <c r="E64" s="28">
        <v>2</v>
      </c>
      <c r="F64" s="29"/>
      <c r="G64" s="93">
        <f t="shared" si="2"/>
        <v>0</v>
      </c>
    </row>
    <row r="65" spans="1:14" x14ac:dyDescent="0.25">
      <c r="A65" s="2">
        <f>IF(E65="","",MAX($A$1:$A64)+1)</f>
        <v>33</v>
      </c>
      <c r="B65" s="26" t="s">
        <v>111</v>
      </c>
      <c r="C65" s="15" t="s">
        <v>67</v>
      </c>
      <c r="D65" s="28" t="s">
        <v>1</v>
      </c>
      <c r="E65" s="28">
        <v>6</v>
      </c>
      <c r="F65" s="29"/>
      <c r="G65" s="93">
        <f t="shared" si="2"/>
        <v>0</v>
      </c>
    </row>
    <row r="66" spans="1:14" x14ac:dyDescent="0.25">
      <c r="A66" s="2" t="str">
        <f>IF(E66="","",MAX($A$1:$A65)+1)</f>
        <v/>
      </c>
      <c r="B66" s="26"/>
      <c r="C66" s="27"/>
      <c r="D66" s="28"/>
      <c r="E66" s="28"/>
      <c r="F66" s="29"/>
      <c r="G66" s="93" t="str">
        <f t="shared" si="2"/>
        <v/>
      </c>
    </row>
    <row r="67" spans="1:14" x14ac:dyDescent="0.25">
      <c r="A67" s="2"/>
      <c r="B67" s="26"/>
      <c r="C67" s="6"/>
      <c r="D67" s="28"/>
      <c r="E67" s="28"/>
      <c r="F67" s="92"/>
      <c r="G67" s="93"/>
    </row>
    <row r="68" spans="1:14" x14ac:dyDescent="0.25">
      <c r="A68" s="2" t="str">
        <f>IF(E68="","",MAX($A$1:$A66)+1)</f>
        <v/>
      </c>
      <c r="B68" s="26"/>
      <c r="C68" s="42" t="s">
        <v>105</v>
      </c>
      <c r="D68" s="28"/>
      <c r="E68" s="28"/>
      <c r="F68" s="29"/>
      <c r="G68" s="93" t="str">
        <f t="shared" ref="G68:G83" si="3">IF(D68&lt;&gt;"",E68*F68,"")</f>
        <v/>
      </c>
    </row>
    <row r="69" spans="1:14" x14ac:dyDescent="0.25">
      <c r="A69" s="2" t="str">
        <f>IF(E69="","",MAX($A$1:$A68)+1)</f>
        <v/>
      </c>
      <c r="B69" s="26"/>
      <c r="C69" s="27"/>
      <c r="D69" s="28"/>
      <c r="E69" s="28"/>
      <c r="F69" s="29"/>
      <c r="G69" s="93" t="str">
        <f t="shared" si="3"/>
        <v/>
      </c>
    </row>
    <row r="70" spans="1:14" x14ac:dyDescent="0.25">
      <c r="A70" s="2">
        <f>IF(E70="","",MAX($A$1:$A69)+1)</f>
        <v>34</v>
      </c>
      <c r="B70" s="26" t="s">
        <v>112</v>
      </c>
      <c r="C70" s="38" t="s">
        <v>137</v>
      </c>
      <c r="D70" s="28" t="s">
        <v>4</v>
      </c>
      <c r="E70" s="28">
        <v>1</v>
      </c>
      <c r="F70" s="92"/>
      <c r="G70" s="93">
        <f t="shared" si="3"/>
        <v>0</v>
      </c>
    </row>
    <row r="71" spans="1:14" x14ac:dyDescent="0.25">
      <c r="A71" s="2" t="str">
        <f>IF(E71="","",MAX($A$1:$A70)+1)</f>
        <v/>
      </c>
      <c r="B71" s="26"/>
      <c r="C71" s="39" t="s">
        <v>22</v>
      </c>
      <c r="D71" s="28"/>
      <c r="E71" s="28"/>
      <c r="F71" s="29"/>
      <c r="G71" s="93" t="str">
        <f t="shared" si="3"/>
        <v/>
      </c>
    </row>
    <row r="72" spans="1:14" x14ac:dyDescent="0.25">
      <c r="A72" s="2" t="str">
        <f>IF(E72="","",MAX($A$1:$A71)+1)</f>
        <v/>
      </c>
      <c r="B72" s="26"/>
      <c r="C72" s="39" t="s">
        <v>88</v>
      </c>
      <c r="D72" s="28"/>
      <c r="E72" s="28"/>
      <c r="F72" s="29"/>
      <c r="G72" s="93" t="str">
        <f t="shared" si="3"/>
        <v/>
      </c>
    </row>
    <row r="73" spans="1:14" x14ac:dyDescent="0.25">
      <c r="A73" s="2" t="str">
        <f>IF(E73="","",MAX($A$1:$A72)+1)</f>
        <v/>
      </c>
      <c r="B73" s="26"/>
      <c r="C73" s="39" t="s">
        <v>23</v>
      </c>
      <c r="D73" s="28"/>
      <c r="E73" s="28"/>
      <c r="F73" s="29"/>
      <c r="G73" s="93" t="str">
        <f t="shared" si="3"/>
        <v/>
      </c>
    </row>
    <row r="74" spans="1:14" x14ac:dyDescent="0.25">
      <c r="A74" s="2" t="str">
        <f>IF(E74="","",MAX($A$1:$A73)+1)</f>
        <v/>
      </c>
      <c r="B74" s="26"/>
      <c r="C74" s="39" t="s">
        <v>84</v>
      </c>
      <c r="D74" s="28"/>
      <c r="E74" s="28"/>
      <c r="F74" s="29"/>
      <c r="G74" s="93" t="str">
        <f t="shared" si="3"/>
        <v/>
      </c>
    </row>
    <row r="75" spans="1:14" x14ac:dyDescent="0.25">
      <c r="A75" s="2" t="str">
        <f>IF(E75="","",MAX($A$1:$A74)+1)</f>
        <v/>
      </c>
      <c r="B75" s="26"/>
      <c r="C75" s="39" t="s">
        <v>86</v>
      </c>
      <c r="D75" s="28"/>
      <c r="E75" s="28"/>
      <c r="F75" s="29"/>
      <c r="G75" s="93" t="str">
        <f t="shared" si="3"/>
        <v/>
      </c>
    </row>
    <row r="76" spans="1:14" ht="40.5" customHeight="1" x14ac:dyDescent="0.25">
      <c r="A76" s="2" t="str">
        <f>IF(E76="","",MAX($A$1:$A75)+1)</f>
        <v/>
      </c>
      <c r="B76" s="26"/>
      <c r="C76" s="40"/>
      <c r="D76" s="28"/>
      <c r="E76" s="28"/>
      <c r="F76" s="29"/>
      <c r="G76" s="93" t="str">
        <f t="shared" si="3"/>
        <v/>
      </c>
    </row>
    <row r="77" spans="1:14" x14ac:dyDescent="0.25">
      <c r="A77" s="2">
        <f>IF(K77="","",MAX($A$1:$A76)+1)</f>
        <v>35</v>
      </c>
      <c r="B77" s="26" t="s">
        <v>102</v>
      </c>
      <c r="C77" s="75" t="s">
        <v>106</v>
      </c>
      <c r="D77" s="28" t="s">
        <v>4</v>
      </c>
      <c r="E77" s="28">
        <v>1</v>
      </c>
      <c r="F77" s="77"/>
      <c r="G77" s="93">
        <f t="shared" si="3"/>
        <v>0</v>
      </c>
      <c r="H77" s="77"/>
      <c r="I77" s="77"/>
      <c r="J77" s="77"/>
      <c r="K77" s="28" t="s">
        <v>4</v>
      </c>
      <c r="L77" s="28">
        <v>1</v>
      </c>
      <c r="M77" s="29"/>
      <c r="N77" s="30">
        <f>M77*L77</f>
        <v>0</v>
      </c>
    </row>
    <row r="78" spans="1:14" x14ac:dyDescent="0.25">
      <c r="A78" s="2"/>
      <c r="B78" s="26"/>
      <c r="C78" s="39"/>
      <c r="D78" s="76"/>
      <c r="E78" s="77"/>
      <c r="F78" s="77"/>
      <c r="G78" s="77"/>
      <c r="H78" s="105"/>
      <c r="I78" s="105"/>
      <c r="J78" s="105"/>
      <c r="K78" s="106"/>
      <c r="L78" s="106"/>
      <c r="M78" s="107"/>
      <c r="N78" s="108"/>
    </row>
    <row r="79" spans="1:14" x14ac:dyDescent="0.25">
      <c r="A79" s="2">
        <f>IF(K79="","",MAX($A$1:$A78)+1)</f>
        <v>36</v>
      </c>
      <c r="B79" s="26" t="s">
        <v>103</v>
      </c>
      <c r="C79" s="39" t="s">
        <v>138</v>
      </c>
      <c r="D79" s="28" t="s">
        <v>4</v>
      </c>
      <c r="E79" s="28">
        <v>1</v>
      </c>
      <c r="F79" s="77"/>
      <c r="G79" s="93">
        <f t="shared" ref="G79" si="4">IF(D79&lt;&gt;"",E79*F79,"")</f>
        <v>0</v>
      </c>
      <c r="H79" s="77"/>
      <c r="I79" s="77"/>
      <c r="J79" s="77"/>
      <c r="K79" s="28" t="s">
        <v>4</v>
      </c>
      <c r="L79" s="28">
        <v>1</v>
      </c>
      <c r="M79" s="29"/>
      <c r="N79" s="30">
        <f>M79*L79</f>
        <v>0</v>
      </c>
    </row>
    <row r="80" spans="1:14" x14ac:dyDescent="0.25">
      <c r="A80" s="2" t="str">
        <f>IF(E80="","",MAX($A$1:$A79)+1)</f>
        <v/>
      </c>
      <c r="B80" s="26"/>
      <c r="C80" s="27"/>
      <c r="D80" s="28"/>
      <c r="E80" s="28"/>
      <c r="F80" s="29"/>
      <c r="G80" s="93" t="str">
        <f t="shared" si="3"/>
        <v/>
      </c>
    </row>
    <row r="81" spans="1:7" x14ac:dyDescent="0.25">
      <c r="A81" s="26"/>
      <c r="B81" s="26"/>
      <c r="C81" s="27"/>
      <c r="D81" s="28"/>
      <c r="E81" s="28"/>
      <c r="F81" s="29"/>
      <c r="G81" s="93" t="str">
        <f t="shared" si="3"/>
        <v/>
      </c>
    </row>
    <row r="82" spans="1:7" x14ac:dyDescent="0.25">
      <c r="A82" s="26"/>
      <c r="B82" s="26"/>
      <c r="C82" s="27"/>
      <c r="D82" s="28"/>
      <c r="E82" s="28"/>
      <c r="F82" s="29"/>
      <c r="G82" s="93" t="str">
        <f t="shared" si="3"/>
        <v/>
      </c>
    </row>
    <row r="83" spans="1:7" x14ac:dyDescent="0.25">
      <c r="A83" s="26"/>
      <c r="B83" s="26"/>
      <c r="C83" s="27"/>
      <c r="D83" s="28"/>
      <c r="E83" s="28"/>
      <c r="F83" s="29"/>
      <c r="G83" s="93" t="str">
        <f t="shared" si="3"/>
        <v/>
      </c>
    </row>
    <row r="84" spans="1:7" x14ac:dyDescent="0.25">
      <c r="A84" s="26"/>
      <c r="B84" s="26"/>
      <c r="C84" s="27"/>
      <c r="D84" s="28"/>
      <c r="E84" s="28"/>
      <c r="F84" s="28"/>
      <c r="G84" s="26"/>
    </row>
    <row r="85" spans="1:7" x14ac:dyDescent="0.25">
      <c r="A85" s="26"/>
      <c r="B85" s="26"/>
      <c r="C85" s="110" t="s">
        <v>125</v>
      </c>
      <c r="D85" s="111"/>
      <c r="E85" s="111"/>
      <c r="F85" s="112"/>
      <c r="G85" s="43">
        <f>SUM(G10:G83)</f>
        <v>0</v>
      </c>
    </row>
    <row r="86" spans="1:7" x14ac:dyDescent="0.25">
      <c r="A86" s="26"/>
      <c r="B86" s="26"/>
      <c r="C86" s="113" t="s">
        <v>26</v>
      </c>
      <c r="D86" s="114"/>
      <c r="E86" s="114"/>
      <c r="F86" s="115"/>
      <c r="G86" s="44">
        <f>0.2*G85</f>
        <v>0</v>
      </c>
    </row>
    <row r="87" spans="1:7" x14ac:dyDescent="0.25">
      <c r="A87" s="55"/>
      <c r="B87" s="55"/>
      <c r="C87" s="119" t="s">
        <v>126</v>
      </c>
      <c r="D87" s="120"/>
      <c r="E87" s="120"/>
      <c r="F87" s="121"/>
      <c r="G87" s="46">
        <f>G86+G85</f>
        <v>0</v>
      </c>
    </row>
    <row r="88" spans="1:7" x14ac:dyDescent="0.25">
      <c r="A88" s="99"/>
      <c r="B88" s="99"/>
      <c r="C88" s="102"/>
      <c r="D88" s="103"/>
      <c r="E88" s="103"/>
      <c r="F88" s="103"/>
    </row>
    <row r="205" spans="13:13" x14ac:dyDescent="0.25">
      <c r="M205">
        <v>150</v>
      </c>
    </row>
  </sheetData>
  <mergeCells count="3">
    <mergeCell ref="C85:F85"/>
    <mergeCell ref="C86:F86"/>
    <mergeCell ref="C87:F87"/>
  </mergeCells>
  <printOptions horizontalCentered="1"/>
  <pageMargins left="0.59055118110236227" right="0.39370078740157483" top="0.78740157480314965" bottom="1.1023622047244095" header="0.39370078740157483" footer="0.59055118110236227"/>
  <pageSetup paperSize="9" scale="83" fitToHeight="0" orientation="portrait" r:id="rId1"/>
  <headerFooter alignWithMargins="0">
    <oddHeader xml:space="preserve">&amp;L&amp;"Arial,Normal"&amp;8Edifice : Paris - Sénat
Travaux : Restauration des façades et couvertures de l'aile Nord et des pavillons Nord-Est et Nord-Ouest du Palais du Luxembourg&amp;U
</oddHeader>
    <oddFooter>&amp;R
&amp;"Arial,Normal"&amp;9Page :&amp;P sur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429D18-1A9D-4DC4-8830-C0C13097B773}">
  <sheetPr>
    <tabColor theme="5"/>
    <pageSetUpPr fitToPage="1"/>
  </sheetPr>
  <dimension ref="A1:N203"/>
  <sheetViews>
    <sheetView showGridLines="0" view="pageBreakPreview" zoomScaleNormal="100" zoomScaleSheetLayoutView="100" workbookViewId="0">
      <selection activeCell="B38" sqref="B38"/>
    </sheetView>
  </sheetViews>
  <sheetFormatPr baseColWidth="10" defaultRowHeight="15" outlineLevelRow="1" outlineLevelCol="1" x14ac:dyDescent="0.25"/>
  <cols>
    <col min="1" max="1" width="5.85546875" style="7" customWidth="1"/>
    <col min="2" max="2" width="5.85546875" style="8" customWidth="1"/>
    <col min="3" max="3" width="58.7109375" style="8" customWidth="1"/>
    <col min="4" max="4" width="22.42578125" style="16" hidden="1" customWidth="1" outlineLevel="1"/>
    <col min="5" max="5" width="3.85546875" style="17" hidden="1" customWidth="1" outlineLevel="1"/>
    <col min="6" max="6" width="13.5703125" style="17" hidden="1" customWidth="1" outlineLevel="1"/>
    <col min="7" max="7" width="4" style="17" hidden="1" customWidth="1" outlineLevel="1"/>
    <col min="8" max="8" width="13.5703125" style="17" hidden="1" customWidth="1" outlineLevel="1"/>
    <col min="9" max="9" width="3.42578125" style="17" hidden="1" customWidth="1" outlineLevel="1"/>
    <col min="10" max="10" width="13.5703125" style="18" hidden="1" customWidth="1" outlineLevel="1"/>
    <col min="11" max="11" width="8" style="9" customWidth="1" collapsed="1"/>
    <col min="12" max="12" width="8.5703125" style="9" customWidth="1"/>
    <col min="13" max="13" width="11.42578125" style="10"/>
    <col min="14" max="14" width="14.85546875" style="11" customWidth="1"/>
  </cols>
  <sheetData>
    <row r="1" spans="1:14" s="3" customFormat="1" ht="12" x14ac:dyDescent="0.2">
      <c r="A1" s="1" t="s">
        <v>6</v>
      </c>
      <c r="B1" s="1" t="s">
        <v>9</v>
      </c>
      <c r="C1" s="1" t="s">
        <v>0</v>
      </c>
      <c r="D1" s="1" t="s">
        <v>35</v>
      </c>
      <c r="E1" s="1"/>
      <c r="F1" s="1"/>
      <c r="G1" s="1"/>
      <c r="H1" s="1"/>
      <c r="I1" s="1"/>
      <c r="J1" s="1"/>
      <c r="K1" s="1" t="s">
        <v>1</v>
      </c>
      <c r="L1" s="1" t="s">
        <v>2</v>
      </c>
      <c r="M1" s="1" t="s">
        <v>3</v>
      </c>
      <c r="N1" s="1" t="s">
        <v>10</v>
      </c>
    </row>
    <row r="2" spans="1:14" x14ac:dyDescent="0.25">
      <c r="A2" s="26"/>
      <c r="B2" s="26"/>
      <c r="C2" s="26"/>
      <c r="D2" s="56"/>
      <c r="E2" s="57"/>
      <c r="F2" s="57"/>
      <c r="G2" s="57"/>
      <c r="H2" s="57"/>
      <c r="I2" s="57"/>
      <c r="J2" s="57"/>
      <c r="K2" s="28"/>
      <c r="L2" s="28"/>
      <c r="M2" s="29"/>
      <c r="N2" s="30"/>
    </row>
    <row r="3" spans="1:14" x14ac:dyDescent="0.25">
      <c r="A3" s="26"/>
      <c r="B3" s="26"/>
      <c r="C3" s="26"/>
      <c r="D3" s="56"/>
      <c r="E3" s="57"/>
      <c r="F3" s="57"/>
      <c r="G3" s="57"/>
      <c r="H3" s="57"/>
      <c r="I3" s="57"/>
      <c r="J3" s="57"/>
      <c r="K3" s="28"/>
      <c r="L3" s="28"/>
      <c r="M3" s="29"/>
      <c r="N3" s="30"/>
    </row>
    <row r="4" spans="1:14" ht="22.5" x14ac:dyDescent="0.25">
      <c r="A4" s="26"/>
      <c r="B4" s="26"/>
      <c r="C4" s="31" t="s">
        <v>129</v>
      </c>
      <c r="D4" s="58"/>
      <c r="E4" s="59"/>
      <c r="F4" s="59"/>
      <c r="G4" s="59"/>
      <c r="H4" s="59"/>
      <c r="I4" s="59"/>
      <c r="J4" s="59"/>
      <c r="K4" s="28"/>
      <c r="L4" s="28"/>
      <c r="M4" s="29"/>
      <c r="N4" s="30"/>
    </row>
    <row r="5" spans="1:14" x14ac:dyDescent="0.25">
      <c r="A5" s="26"/>
      <c r="B5" s="26"/>
      <c r="C5" s="26"/>
      <c r="D5" s="56"/>
      <c r="E5" s="57"/>
      <c r="F5" s="57"/>
      <c r="G5" s="57"/>
      <c r="H5" s="57"/>
      <c r="I5" s="57"/>
      <c r="J5" s="57"/>
      <c r="K5" s="28"/>
      <c r="L5" s="28"/>
      <c r="M5" s="29"/>
      <c r="N5" s="30"/>
    </row>
    <row r="6" spans="1:14" x14ac:dyDescent="0.25">
      <c r="A6" s="2" t="str">
        <f>IF(E6="","",MAX($A$1:$A5)+1)</f>
        <v/>
      </c>
      <c r="B6" s="26"/>
      <c r="C6" s="60" t="s">
        <v>36</v>
      </c>
      <c r="D6" s="56"/>
      <c r="E6" s="57"/>
      <c r="F6" s="57"/>
      <c r="G6" s="57"/>
      <c r="H6" s="57"/>
      <c r="I6" s="57"/>
      <c r="J6" s="57"/>
      <c r="K6" s="28"/>
      <c r="L6" s="28"/>
      <c r="M6" s="29"/>
      <c r="N6" s="30"/>
    </row>
    <row r="7" spans="1:14" x14ac:dyDescent="0.25">
      <c r="A7" s="2" t="str">
        <f>IF(E7="","",MAX($A$1:$A6)+1)</f>
        <v/>
      </c>
      <c r="B7" s="26"/>
      <c r="C7" s="26"/>
      <c r="D7" s="56"/>
      <c r="E7" s="57"/>
      <c r="F7" s="57"/>
      <c r="G7" s="57"/>
      <c r="H7" s="57"/>
      <c r="I7" s="57"/>
      <c r="J7" s="57"/>
      <c r="K7" s="28"/>
      <c r="L7" s="28"/>
      <c r="M7" s="29"/>
      <c r="N7" s="30"/>
    </row>
    <row r="8" spans="1:14" x14ac:dyDescent="0.25">
      <c r="A8" s="2" t="str">
        <f>IF(K8="","",MAX($A$1:$A7)+1)</f>
        <v/>
      </c>
      <c r="B8" s="26"/>
      <c r="C8" s="26"/>
      <c r="D8" s="56"/>
      <c r="E8" s="57"/>
      <c r="F8" s="57"/>
      <c r="G8" s="57"/>
      <c r="H8" s="57"/>
      <c r="I8" s="57"/>
      <c r="J8" s="61"/>
      <c r="K8" s="28"/>
      <c r="L8" s="28"/>
      <c r="M8" s="29"/>
      <c r="N8" s="30"/>
    </row>
    <row r="9" spans="1:14" x14ac:dyDescent="0.25">
      <c r="A9" s="2" t="str">
        <f>IF(K9="","",MAX($A$1:$A8)+1)</f>
        <v/>
      </c>
      <c r="B9" s="26" t="s">
        <v>92</v>
      </c>
      <c r="C9" s="62" t="s">
        <v>37</v>
      </c>
      <c r="D9" s="63"/>
      <c r="E9" s="64"/>
      <c r="F9" s="64"/>
      <c r="G9" s="64"/>
      <c r="H9" s="64"/>
      <c r="I9" s="64"/>
      <c r="J9" s="65"/>
      <c r="K9" s="28"/>
      <c r="L9" s="28"/>
      <c r="M9" s="29"/>
      <c r="N9" s="30"/>
    </row>
    <row r="10" spans="1:14" x14ac:dyDescent="0.25">
      <c r="A10" s="2" t="str">
        <f>IF(K10="","",MAX($A$1:$A9)+1)</f>
        <v/>
      </c>
      <c r="B10" s="26"/>
      <c r="C10" s="66"/>
      <c r="D10" s="67"/>
      <c r="E10" s="68"/>
      <c r="F10" s="68"/>
      <c r="G10" s="68"/>
      <c r="H10" s="68"/>
      <c r="I10" s="68"/>
      <c r="J10" s="69"/>
      <c r="K10" s="28"/>
      <c r="L10" s="28"/>
      <c r="M10" s="29"/>
      <c r="N10" s="30"/>
    </row>
    <row r="11" spans="1:14" x14ac:dyDescent="0.25">
      <c r="A11" s="2">
        <f>IF(K11="","",MAX($A$1:$A10)+1)</f>
        <v>1</v>
      </c>
      <c r="B11" s="26" t="s">
        <v>92</v>
      </c>
      <c r="C11" s="20" t="s">
        <v>91</v>
      </c>
      <c r="D11" s="70"/>
      <c r="E11" s="71"/>
      <c r="F11" s="71"/>
      <c r="G11" s="71"/>
      <c r="H11" s="71"/>
      <c r="I11" s="71"/>
      <c r="J11" s="72"/>
      <c r="K11" s="28" t="s">
        <v>4</v>
      </c>
      <c r="L11" s="28">
        <v>1</v>
      </c>
      <c r="M11" s="29"/>
      <c r="N11" s="30">
        <f>M11*L11</f>
        <v>0</v>
      </c>
    </row>
    <row r="12" spans="1:14" x14ac:dyDescent="0.25">
      <c r="A12" s="2">
        <f>IF(K12="","",MAX($A$1:$A11)+1)</f>
        <v>2</v>
      </c>
      <c r="B12" s="26" t="s">
        <v>114</v>
      </c>
      <c r="C12" s="20" t="s">
        <v>38</v>
      </c>
      <c r="D12" s="70"/>
      <c r="E12" s="71"/>
      <c r="F12" s="71"/>
      <c r="G12" s="71"/>
      <c r="H12" s="71"/>
      <c r="I12" s="71"/>
      <c r="J12" s="72"/>
      <c r="K12" s="28" t="s">
        <v>8</v>
      </c>
      <c r="L12" s="36">
        <f>J13</f>
        <v>51</v>
      </c>
      <c r="M12" s="29"/>
      <c r="N12" s="30">
        <f>M12*L12</f>
        <v>0</v>
      </c>
    </row>
    <row r="13" spans="1:14" ht="22.5" outlineLevel="1" x14ac:dyDescent="0.25">
      <c r="A13" s="2" t="str">
        <f>IF(K13="","",MAX($A$1:$A12)+1)</f>
        <v/>
      </c>
      <c r="B13" s="26"/>
      <c r="C13" s="20"/>
      <c r="D13" s="70" t="s">
        <v>39</v>
      </c>
      <c r="E13" s="71" t="s">
        <v>40</v>
      </c>
      <c r="F13" s="71">
        <v>50.27</v>
      </c>
      <c r="G13" s="71" t="s">
        <v>41</v>
      </c>
      <c r="H13" s="71">
        <v>0.73</v>
      </c>
      <c r="I13" s="71" t="s">
        <v>40</v>
      </c>
      <c r="J13" s="72">
        <f>SUM(F13:H13)</f>
        <v>51</v>
      </c>
      <c r="K13" s="28"/>
      <c r="L13" s="28"/>
      <c r="M13" s="29"/>
      <c r="N13" s="30"/>
    </row>
    <row r="14" spans="1:14" outlineLevel="1" x14ac:dyDescent="0.25">
      <c r="A14" s="2" t="str">
        <f>IF(K14="","",MAX($A$1:$A13)+1)</f>
        <v/>
      </c>
      <c r="B14" s="26"/>
      <c r="C14" s="20"/>
      <c r="D14" s="70"/>
      <c r="E14" s="71"/>
      <c r="F14" s="71"/>
      <c r="G14" s="71"/>
      <c r="H14" s="71"/>
      <c r="I14" s="71"/>
      <c r="J14" s="72"/>
      <c r="K14" s="28"/>
      <c r="L14" s="28"/>
      <c r="M14" s="29"/>
      <c r="N14" s="30"/>
    </row>
    <row r="15" spans="1:14" outlineLevel="1" x14ac:dyDescent="0.25">
      <c r="A15" s="2" t="str">
        <f>IF(K15="","",MAX($A$1:$A14)+1)</f>
        <v/>
      </c>
      <c r="B15" s="26"/>
      <c r="C15" s="20"/>
      <c r="D15" s="70"/>
      <c r="E15" s="71"/>
      <c r="F15" s="71"/>
      <c r="G15" s="71"/>
      <c r="H15" s="71"/>
      <c r="I15" s="71"/>
      <c r="J15" s="72"/>
      <c r="K15" s="28"/>
      <c r="L15" s="28"/>
      <c r="M15" s="29"/>
      <c r="N15" s="30"/>
    </row>
    <row r="16" spans="1:14" x14ac:dyDescent="0.25">
      <c r="A16" s="2" t="str">
        <f>IF(K16="","",MAX($A$1:$A15)+1)</f>
        <v/>
      </c>
      <c r="B16" s="26"/>
      <c r="C16" s="66"/>
      <c r="D16" s="67"/>
      <c r="E16" s="68"/>
      <c r="F16" s="68"/>
      <c r="G16" s="68"/>
      <c r="H16" s="68"/>
      <c r="I16" s="68"/>
      <c r="J16" s="69"/>
      <c r="K16" s="28"/>
      <c r="L16" s="28"/>
      <c r="M16" s="29"/>
      <c r="N16" s="30"/>
    </row>
    <row r="17" spans="1:14" x14ac:dyDescent="0.25">
      <c r="A17" s="2" t="str">
        <f>IF(K17="","",MAX($A$1:$A16)+1)</f>
        <v/>
      </c>
      <c r="B17" s="26"/>
      <c r="C17" s="62" t="s">
        <v>15</v>
      </c>
      <c r="D17" s="63"/>
      <c r="E17" s="64"/>
      <c r="F17" s="64"/>
      <c r="G17" s="64"/>
      <c r="H17" s="64"/>
      <c r="I17" s="64"/>
      <c r="J17" s="65"/>
      <c r="K17" s="28"/>
      <c r="L17" s="28"/>
      <c r="M17" s="29"/>
      <c r="N17" s="30"/>
    </row>
    <row r="18" spans="1:14" x14ac:dyDescent="0.25">
      <c r="A18" s="2" t="str">
        <f>IF(K18="","",MAX($A$1:$A17)+1)</f>
        <v/>
      </c>
      <c r="B18" s="26"/>
      <c r="C18" s="66"/>
      <c r="D18" s="67"/>
      <c r="E18" s="68"/>
      <c r="F18" s="68"/>
      <c r="G18" s="68"/>
      <c r="H18" s="68"/>
      <c r="I18" s="68"/>
      <c r="J18" s="69"/>
      <c r="K18" s="28"/>
      <c r="L18" s="28"/>
      <c r="M18" s="29"/>
      <c r="N18" s="30"/>
    </row>
    <row r="19" spans="1:14" x14ac:dyDescent="0.25">
      <c r="A19" s="2">
        <f>IF(K19="","",MAX($A$1:$A18)+1)</f>
        <v>3</v>
      </c>
      <c r="B19" s="26" t="s">
        <v>115</v>
      </c>
      <c r="C19" s="66" t="s">
        <v>42</v>
      </c>
      <c r="D19" s="67"/>
      <c r="E19" s="68"/>
      <c r="F19" s="68"/>
      <c r="G19" s="68"/>
      <c r="H19" s="68"/>
      <c r="I19" s="68"/>
      <c r="J19" s="69"/>
      <c r="K19" s="28" t="s">
        <v>5</v>
      </c>
      <c r="L19" s="36">
        <f>D20</f>
        <v>30</v>
      </c>
      <c r="M19" s="29"/>
      <c r="N19" s="30">
        <f>M19*L19</f>
        <v>0</v>
      </c>
    </row>
    <row r="20" spans="1:14" hidden="1" outlineLevel="1" x14ac:dyDescent="0.25">
      <c r="A20" s="2" t="str">
        <f>IF(K20="","",MAX($A$1:$A19)+1)</f>
        <v/>
      </c>
      <c r="B20" s="26"/>
      <c r="C20" s="73" t="s">
        <v>43</v>
      </c>
      <c r="D20" s="67">
        <v>30</v>
      </c>
      <c r="E20" s="68"/>
      <c r="F20" s="68"/>
      <c r="G20" s="68"/>
      <c r="H20" s="68"/>
      <c r="I20" s="68"/>
      <c r="J20" s="69"/>
      <c r="K20" s="28"/>
      <c r="L20" s="28"/>
      <c r="M20" s="29"/>
      <c r="N20" s="30"/>
    </row>
    <row r="21" spans="1:14" hidden="1" outlineLevel="1" x14ac:dyDescent="0.25">
      <c r="A21" s="2" t="str">
        <f>IF(K21="","",MAX($A$1:$A20)+1)</f>
        <v/>
      </c>
      <c r="B21" s="26"/>
      <c r="C21" s="66"/>
      <c r="D21" s="67"/>
      <c r="E21" s="68"/>
      <c r="F21" s="68"/>
      <c r="G21" s="68"/>
      <c r="H21" s="68"/>
      <c r="I21" s="68"/>
      <c r="J21" s="69"/>
      <c r="K21" s="28"/>
      <c r="L21" s="28"/>
      <c r="M21" s="29"/>
      <c r="N21" s="30"/>
    </row>
    <row r="22" spans="1:14" hidden="1" outlineLevel="1" x14ac:dyDescent="0.25">
      <c r="A22" s="2" t="str">
        <f>IF(K22="","",MAX($A$1:$A21)+1)</f>
        <v/>
      </c>
      <c r="B22" s="26"/>
      <c r="C22" s="66"/>
      <c r="D22" s="67"/>
      <c r="E22" s="68"/>
      <c r="F22" s="68"/>
      <c r="G22" s="68"/>
      <c r="H22" s="68"/>
      <c r="I22" s="68"/>
      <c r="J22" s="69"/>
      <c r="K22" s="28"/>
      <c r="L22" s="28"/>
      <c r="M22" s="29"/>
      <c r="N22" s="30"/>
    </row>
    <row r="23" spans="1:14" collapsed="1" x14ac:dyDescent="0.25">
      <c r="A23" s="2" t="str">
        <f>IF(K23="","",MAX($A$1:$A22)+1)</f>
        <v/>
      </c>
      <c r="B23" s="26"/>
      <c r="C23" s="66"/>
      <c r="D23" s="67"/>
      <c r="E23" s="68"/>
      <c r="F23" s="68"/>
      <c r="G23" s="68"/>
      <c r="H23" s="68"/>
      <c r="I23" s="68"/>
      <c r="J23" s="69"/>
      <c r="K23" s="28"/>
      <c r="L23" s="28"/>
      <c r="M23" s="29"/>
      <c r="N23" s="30"/>
    </row>
    <row r="24" spans="1:14" x14ac:dyDescent="0.25">
      <c r="A24" s="2" t="str">
        <f>IF(K24="","",MAX($A$1:$A23)+1)</f>
        <v/>
      </c>
      <c r="B24" s="26" t="s">
        <v>99</v>
      </c>
      <c r="C24" s="74" t="s">
        <v>44</v>
      </c>
      <c r="D24" s="67"/>
      <c r="E24" s="68"/>
      <c r="F24" s="68"/>
      <c r="G24" s="68"/>
      <c r="H24" s="68"/>
      <c r="I24" s="68"/>
      <c r="J24" s="69"/>
      <c r="K24" s="28"/>
      <c r="L24" s="28"/>
      <c r="M24" s="29"/>
      <c r="N24" s="30"/>
    </row>
    <row r="25" spans="1:14" x14ac:dyDescent="0.25">
      <c r="A25" s="2" t="str">
        <f>IF(K25="","",MAX($A$1:$A24)+1)</f>
        <v/>
      </c>
      <c r="B25" s="26"/>
      <c r="C25" s="66"/>
      <c r="D25" s="67"/>
      <c r="E25" s="68"/>
      <c r="F25" s="68"/>
      <c r="G25" s="68"/>
      <c r="H25" s="68"/>
      <c r="I25" s="68"/>
      <c r="J25" s="69"/>
      <c r="K25" s="28"/>
      <c r="L25" s="28"/>
      <c r="M25" s="29"/>
      <c r="N25" s="30"/>
    </row>
    <row r="26" spans="1:14" x14ac:dyDescent="0.25">
      <c r="A26" s="2" t="str">
        <f>IF(K26="","",MAX($A$1:$A25)+1)</f>
        <v/>
      </c>
      <c r="B26" s="26"/>
      <c r="C26" s="75" t="s">
        <v>45</v>
      </c>
      <c r="D26" s="76"/>
      <c r="E26" s="77"/>
      <c r="F26" s="77"/>
      <c r="G26" s="77"/>
      <c r="H26" s="77"/>
      <c r="I26" s="77"/>
      <c r="J26" s="77"/>
      <c r="K26" s="28"/>
      <c r="L26" s="28"/>
      <c r="M26" s="29"/>
      <c r="N26" s="30"/>
    </row>
    <row r="27" spans="1:14" x14ac:dyDescent="0.25">
      <c r="A27" s="2">
        <f>IF(K27="","",MAX($A$1:$A26)+1)</f>
        <v>4</v>
      </c>
      <c r="B27" s="26" t="s">
        <v>99</v>
      </c>
      <c r="C27" s="75" t="s">
        <v>46</v>
      </c>
      <c r="D27" s="76"/>
      <c r="E27" s="77"/>
      <c r="F27" s="77"/>
      <c r="G27" s="77"/>
      <c r="H27" s="77"/>
      <c r="I27" s="77"/>
      <c r="J27" s="77"/>
      <c r="K27" s="28" t="s">
        <v>1</v>
      </c>
      <c r="L27" s="28">
        <v>4</v>
      </c>
      <c r="M27" s="29"/>
      <c r="N27" s="30">
        <f>M27*L27</f>
        <v>0</v>
      </c>
    </row>
    <row r="28" spans="1:14" hidden="1" outlineLevel="1" x14ac:dyDescent="0.25">
      <c r="A28" s="2" t="str">
        <f>IF(K28="","",MAX($A$1:$A27)+1)</f>
        <v/>
      </c>
      <c r="B28" s="26"/>
      <c r="C28" s="78" t="s">
        <v>8</v>
      </c>
      <c r="D28" s="76"/>
      <c r="E28" s="77" t="s">
        <v>40</v>
      </c>
      <c r="F28" s="77">
        <f>4*3</f>
        <v>12</v>
      </c>
      <c r="G28" s="77"/>
      <c r="H28" s="77"/>
      <c r="I28" s="77"/>
      <c r="J28" s="77"/>
      <c r="K28" s="28"/>
      <c r="L28" s="28"/>
      <c r="M28" s="29"/>
      <c r="N28" s="30"/>
    </row>
    <row r="29" spans="1:14" hidden="1" outlineLevel="1" x14ac:dyDescent="0.25">
      <c r="A29" s="2" t="str">
        <f>IF(K29="","",MAX($A$1:$A28)+1)</f>
        <v/>
      </c>
      <c r="B29" s="26"/>
      <c r="C29" s="75"/>
      <c r="D29" s="76"/>
      <c r="E29" s="77"/>
      <c r="F29" s="77"/>
      <c r="G29" s="77"/>
      <c r="H29" s="77"/>
      <c r="I29" s="77"/>
      <c r="J29" s="79"/>
      <c r="K29" s="28"/>
      <c r="L29" s="28"/>
      <c r="M29" s="29"/>
      <c r="N29" s="30"/>
    </row>
    <row r="30" spans="1:14" collapsed="1" x14ac:dyDescent="0.25">
      <c r="A30" s="2">
        <f>IF(K30="","",MAX($A$1:$A29)+1)</f>
        <v>5</v>
      </c>
      <c r="B30" s="26" t="s">
        <v>99</v>
      </c>
      <c r="C30" s="75" t="s">
        <v>47</v>
      </c>
      <c r="D30" s="76"/>
      <c r="E30" s="77"/>
      <c r="F30" s="77"/>
      <c r="G30" s="77"/>
      <c r="H30" s="77"/>
      <c r="I30" s="77"/>
      <c r="J30" s="77"/>
      <c r="K30" s="28" t="s">
        <v>1</v>
      </c>
      <c r="L30" s="28">
        <v>8</v>
      </c>
      <c r="M30" s="29"/>
      <c r="N30" s="30">
        <f>M30*L30</f>
        <v>0</v>
      </c>
    </row>
    <row r="31" spans="1:14" hidden="1" outlineLevel="1" x14ac:dyDescent="0.25">
      <c r="A31" s="2" t="str">
        <f>IF(K31="","",MAX($A$1:$A30)+1)</f>
        <v/>
      </c>
      <c r="B31" s="26"/>
      <c r="C31" s="78" t="s">
        <v>48</v>
      </c>
      <c r="D31" s="76" t="s">
        <v>8</v>
      </c>
      <c r="E31" s="77" t="s">
        <v>40</v>
      </c>
      <c r="F31" s="77">
        <f>8*0.1*0.75*0.75+0.1*(8*3*0.75)</f>
        <v>2.25</v>
      </c>
      <c r="G31" s="77"/>
      <c r="H31" s="77"/>
      <c r="I31" s="77"/>
      <c r="J31" s="77"/>
      <c r="K31" s="28"/>
      <c r="L31" s="28"/>
      <c r="M31" s="29"/>
      <c r="N31" s="30"/>
    </row>
    <row r="32" spans="1:14" hidden="1" outlineLevel="1" x14ac:dyDescent="0.25">
      <c r="A32" s="2" t="str">
        <f>IF(K32="","",MAX($A$1:$A31)+1)</f>
        <v/>
      </c>
      <c r="B32" s="26"/>
      <c r="C32" s="80" t="s">
        <v>49</v>
      </c>
      <c r="D32" s="76"/>
      <c r="E32" s="77"/>
      <c r="F32" s="77"/>
      <c r="G32" s="77"/>
      <c r="H32" s="77"/>
      <c r="I32" s="77"/>
      <c r="J32" s="77"/>
      <c r="K32" s="28"/>
      <c r="L32" s="28"/>
      <c r="M32" s="29"/>
      <c r="N32" s="30"/>
    </row>
    <row r="33" spans="1:14" hidden="1" outlineLevel="1" x14ac:dyDescent="0.25">
      <c r="A33" s="2" t="str">
        <f>IF(K33="","",MAX($A$1:$A32)+1)</f>
        <v/>
      </c>
      <c r="B33" s="26"/>
      <c r="C33" s="75"/>
      <c r="D33" s="76"/>
      <c r="E33" s="77"/>
      <c r="F33" s="77"/>
      <c r="G33" s="77"/>
      <c r="H33" s="77"/>
      <c r="I33" s="77"/>
      <c r="J33" s="77"/>
      <c r="K33" s="28"/>
      <c r="L33" s="28"/>
      <c r="M33" s="29"/>
      <c r="N33" s="30"/>
    </row>
    <row r="34" spans="1:14" collapsed="1" x14ac:dyDescent="0.25">
      <c r="A34" s="2">
        <f>IF(K34="","",MAX($A$1:$A33)+1)</f>
        <v>6</v>
      </c>
      <c r="B34" s="26" t="s">
        <v>99</v>
      </c>
      <c r="C34" s="75" t="s">
        <v>50</v>
      </c>
      <c r="D34" s="76"/>
      <c r="E34" s="77"/>
      <c r="F34" s="77"/>
      <c r="G34" s="77"/>
      <c r="H34" s="77"/>
      <c r="I34" s="77"/>
      <c r="J34" s="77"/>
      <c r="K34" s="28" t="s">
        <v>1</v>
      </c>
      <c r="L34" s="28">
        <v>8</v>
      </c>
      <c r="M34" s="29"/>
      <c r="N34" s="30">
        <f>M34*L34</f>
        <v>0</v>
      </c>
    </row>
    <row r="35" spans="1:14" hidden="1" outlineLevel="1" x14ac:dyDescent="0.25">
      <c r="A35" s="2" t="str">
        <f>IF(K35="","",MAX($A$1:$A34)+1)</f>
        <v/>
      </c>
      <c r="B35" s="26"/>
      <c r="C35" s="78" t="s">
        <v>8</v>
      </c>
      <c r="D35" s="76"/>
      <c r="E35" s="77" t="s">
        <v>40</v>
      </c>
      <c r="F35" s="79">
        <f>8*3.75*(PI()*0.65*0.65/4)</f>
        <v>9.9499999999999993</v>
      </c>
      <c r="G35" s="77"/>
      <c r="H35" s="77"/>
      <c r="I35" s="77"/>
      <c r="J35" s="77"/>
      <c r="K35" s="28"/>
      <c r="L35" s="28"/>
      <c r="M35" s="29"/>
      <c r="N35" s="30"/>
    </row>
    <row r="36" spans="1:14" hidden="1" outlineLevel="1" x14ac:dyDescent="0.25">
      <c r="A36" s="2" t="str">
        <f>IF(K36="","",MAX($A$1:$A35)+1)</f>
        <v/>
      </c>
      <c r="B36" s="26"/>
      <c r="C36" s="75"/>
      <c r="D36" s="76"/>
      <c r="E36" s="77"/>
      <c r="F36" s="79">
        <v>0.05</v>
      </c>
      <c r="G36" s="77" t="s">
        <v>40</v>
      </c>
      <c r="H36" s="79">
        <f>SUM(F35:F36)</f>
        <v>10</v>
      </c>
      <c r="I36" s="77"/>
      <c r="J36" s="77"/>
      <c r="K36" s="28"/>
      <c r="L36" s="28"/>
      <c r="M36" s="29"/>
      <c r="N36" s="30"/>
    </row>
    <row r="37" spans="1:14" hidden="1" outlineLevel="1" x14ac:dyDescent="0.25">
      <c r="A37" s="2" t="str">
        <f>IF(K37="","",MAX($A$1:$A36)+1)</f>
        <v/>
      </c>
      <c r="B37" s="26"/>
      <c r="C37" s="75"/>
      <c r="D37" s="76"/>
      <c r="E37" s="77"/>
      <c r="F37" s="77"/>
      <c r="G37" s="77"/>
      <c r="H37" s="77"/>
      <c r="I37" s="77"/>
      <c r="J37" s="77"/>
      <c r="K37" s="28"/>
      <c r="L37" s="28"/>
      <c r="M37" s="29"/>
      <c r="N37" s="30"/>
    </row>
    <row r="38" spans="1:14" collapsed="1" x14ac:dyDescent="0.25">
      <c r="A38" s="2">
        <f>IF(K38="","",MAX($A$1:$A37)+1)</f>
        <v>7</v>
      </c>
      <c r="B38" s="26" t="s">
        <v>99</v>
      </c>
      <c r="C38" s="75" t="s">
        <v>51</v>
      </c>
      <c r="D38" s="76"/>
      <c r="E38" s="77"/>
      <c r="F38" s="77"/>
      <c r="G38" s="77"/>
      <c r="H38" s="77"/>
      <c r="I38" s="77"/>
      <c r="J38" s="77"/>
      <c r="K38" s="28" t="s">
        <v>8</v>
      </c>
      <c r="L38" s="36">
        <f>H41</f>
        <v>64</v>
      </c>
      <c r="M38" s="29"/>
      <c r="N38" s="30">
        <f>M38*L38</f>
        <v>0</v>
      </c>
    </row>
    <row r="39" spans="1:14" hidden="1" outlineLevel="1" x14ac:dyDescent="0.25">
      <c r="A39" s="2" t="str">
        <f>IF(K39="","",MAX($A$1:$A38)+1)</f>
        <v/>
      </c>
      <c r="B39" s="26"/>
      <c r="C39" s="78" t="s">
        <v>8</v>
      </c>
      <c r="D39" s="76" t="s">
        <v>52</v>
      </c>
      <c r="E39" s="77" t="s">
        <v>40</v>
      </c>
      <c r="F39" s="79">
        <f>PI()*4*4</f>
        <v>50.27</v>
      </c>
      <c r="G39" s="77"/>
      <c r="H39" s="77"/>
      <c r="I39" s="77"/>
      <c r="J39" s="77"/>
      <c r="K39" s="28"/>
      <c r="L39" s="28"/>
      <c r="M39" s="29"/>
      <c r="N39" s="30"/>
    </row>
    <row r="40" spans="1:14" hidden="1" outlineLevel="1" x14ac:dyDescent="0.25">
      <c r="A40" s="2" t="str">
        <f>IF(K40="","",MAX($A$1:$A39)+1)</f>
        <v/>
      </c>
      <c r="B40" s="26"/>
      <c r="C40" s="75"/>
      <c r="D40" s="76" t="s">
        <v>53</v>
      </c>
      <c r="E40" s="77"/>
      <c r="F40" s="57">
        <f>4*1.25*2.65</f>
        <v>13.25</v>
      </c>
      <c r="G40" s="57"/>
      <c r="H40" s="57"/>
      <c r="I40" s="77"/>
      <c r="J40" s="77"/>
      <c r="K40" s="28"/>
      <c r="L40" s="28"/>
      <c r="M40" s="29"/>
      <c r="N40" s="30"/>
    </row>
    <row r="41" spans="1:14" hidden="1" outlineLevel="1" x14ac:dyDescent="0.25">
      <c r="A41" s="2" t="str">
        <f>IF(K41="","",MAX($A$1:$A40)+1)</f>
        <v/>
      </c>
      <c r="B41" s="26"/>
      <c r="C41" s="75"/>
      <c r="D41" s="76"/>
      <c r="E41" s="77"/>
      <c r="F41" s="77">
        <v>0.48</v>
      </c>
      <c r="G41" s="77" t="s">
        <v>40</v>
      </c>
      <c r="H41" s="79">
        <f>SUM(F39:F41)</f>
        <v>64</v>
      </c>
      <c r="I41" s="77"/>
      <c r="J41" s="77"/>
      <c r="K41" s="28"/>
      <c r="L41" s="28"/>
      <c r="M41" s="29"/>
      <c r="N41" s="30"/>
    </row>
    <row r="42" spans="1:14" collapsed="1" x14ac:dyDescent="0.25">
      <c r="A42" s="2" t="str">
        <f>IF(K42="","",MAX($A$1:$A41)+1)</f>
        <v/>
      </c>
      <c r="B42" s="26"/>
      <c r="C42" s="75"/>
      <c r="D42" s="76"/>
      <c r="E42" s="77"/>
      <c r="F42" s="77"/>
      <c r="G42" s="77"/>
      <c r="H42" s="77"/>
      <c r="I42" s="77"/>
      <c r="J42" s="77"/>
      <c r="K42" s="28"/>
      <c r="L42" s="28"/>
      <c r="M42" s="29"/>
      <c r="N42" s="30"/>
    </row>
    <row r="43" spans="1:14" x14ac:dyDescent="0.25">
      <c r="A43" s="2" t="str">
        <f>IF(K43="","",MAX($A$1:$A42)+1)</f>
        <v/>
      </c>
      <c r="B43" s="26" t="s">
        <v>100</v>
      </c>
      <c r="C43" s="74" t="s">
        <v>54</v>
      </c>
      <c r="D43" s="81"/>
      <c r="E43" s="82"/>
      <c r="F43" s="82"/>
      <c r="G43" s="82"/>
      <c r="H43" s="82"/>
      <c r="I43" s="82"/>
      <c r="J43" s="83"/>
      <c r="K43" s="28"/>
      <c r="L43" s="28"/>
      <c r="M43" s="29"/>
      <c r="N43" s="30"/>
    </row>
    <row r="44" spans="1:14" x14ac:dyDescent="0.25">
      <c r="A44" s="2" t="str">
        <f>IF(K44="","",MAX($A$1:$A43)+1)</f>
        <v/>
      </c>
      <c r="B44" s="26"/>
      <c r="C44" s="66"/>
      <c r="D44" s="67"/>
      <c r="E44" s="68"/>
      <c r="F44" s="68"/>
      <c r="G44" s="68"/>
      <c r="H44" s="68"/>
      <c r="I44" s="68"/>
      <c r="J44" s="69"/>
      <c r="K44" s="28"/>
      <c r="L44" s="28"/>
      <c r="M44" s="29"/>
      <c r="N44" s="30"/>
    </row>
    <row r="45" spans="1:14" x14ac:dyDescent="0.25">
      <c r="A45" s="2">
        <f>IF(K45="","",MAX($A$1:$A44)+1)</f>
        <v>8</v>
      </c>
      <c r="B45" s="26" t="s">
        <v>116</v>
      </c>
      <c r="C45" s="19" t="s">
        <v>55</v>
      </c>
      <c r="D45" s="70"/>
      <c r="E45" s="71"/>
      <c r="F45" s="71"/>
      <c r="G45" s="71"/>
      <c r="H45" s="71"/>
      <c r="I45" s="71"/>
      <c r="J45" s="72"/>
      <c r="K45" s="28" t="s">
        <v>8</v>
      </c>
      <c r="L45" s="36">
        <f>H47</f>
        <v>37</v>
      </c>
      <c r="M45" s="29"/>
      <c r="N45" s="30">
        <f>M45*L45</f>
        <v>0</v>
      </c>
    </row>
    <row r="46" spans="1:14" hidden="1" outlineLevel="1" x14ac:dyDescent="0.25">
      <c r="A46" s="2" t="str">
        <f>IF(K46="","",MAX($A$1:$A45)+1)</f>
        <v/>
      </c>
      <c r="B46" s="26"/>
      <c r="C46" s="26"/>
      <c r="D46" s="70" t="s">
        <v>56</v>
      </c>
      <c r="E46" s="71" t="s">
        <v>40</v>
      </c>
      <c r="F46" s="84">
        <f>2*PI()*11.64*0.5</f>
        <v>36.57</v>
      </c>
      <c r="G46" s="71"/>
      <c r="H46" s="71"/>
      <c r="I46" s="71"/>
      <c r="J46" s="72"/>
      <c r="K46" s="28"/>
      <c r="L46" s="28"/>
      <c r="M46" s="29"/>
      <c r="N46" s="30"/>
    </row>
    <row r="47" spans="1:14" hidden="1" outlineLevel="1" x14ac:dyDescent="0.25">
      <c r="A47" s="2" t="str">
        <f>IF(K47="","",MAX($A$1:$A46)+1)</f>
        <v/>
      </c>
      <c r="B47" s="26"/>
      <c r="C47" s="20"/>
      <c r="D47" s="70"/>
      <c r="E47" s="71"/>
      <c r="F47" s="71">
        <v>0.43</v>
      </c>
      <c r="G47" s="71" t="s">
        <v>40</v>
      </c>
      <c r="H47" s="84">
        <f>SUM(F46:F47)</f>
        <v>37</v>
      </c>
      <c r="I47" s="71"/>
      <c r="J47" s="72"/>
      <c r="K47" s="28"/>
      <c r="L47" s="28"/>
      <c r="M47" s="29"/>
      <c r="N47" s="30"/>
    </row>
    <row r="48" spans="1:14" hidden="1" outlineLevel="1" x14ac:dyDescent="0.25">
      <c r="A48" s="2" t="str">
        <f>IF(K48="","",MAX($A$1:$A47)+1)</f>
        <v/>
      </c>
      <c r="B48" s="26"/>
      <c r="C48" s="20"/>
      <c r="D48" s="19"/>
      <c r="E48" s="71"/>
      <c r="F48" s="71"/>
      <c r="G48" s="71"/>
      <c r="H48" s="71"/>
      <c r="I48" s="71"/>
      <c r="J48" s="72"/>
      <c r="K48" s="28"/>
      <c r="L48" s="28"/>
      <c r="M48" s="29"/>
      <c r="N48" s="30"/>
    </row>
    <row r="49" spans="1:14" collapsed="1" x14ac:dyDescent="0.25">
      <c r="A49" s="2">
        <f>IF(K49="","",MAX($A$1:$A48)+1)</f>
        <v>9</v>
      </c>
      <c r="B49" s="26" t="s">
        <v>117</v>
      </c>
      <c r="C49" s="19" t="s">
        <v>57</v>
      </c>
      <c r="D49" s="70"/>
      <c r="E49" s="71"/>
      <c r="F49" s="71"/>
      <c r="G49" s="71"/>
      <c r="H49" s="71"/>
      <c r="I49" s="71"/>
      <c r="J49" s="72"/>
      <c r="K49" s="28" t="s">
        <v>4</v>
      </c>
      <c r="L49" s="28">
        <v>1</v>
      </c>
      <c r="M49" s="29"/>
      <c r="N49" s="30">
        <f>M49*L49</f>
        <v>0</v>
      </c>
    </row>
    <row r="50" spans="1:14" x14ac:dyDescent="0.25">
      <c r="A50" s="2" t="str">
        <f>IF(K50="","",MAX($A$1:$A49)+1)</f>
        <v/>
      </c>
      <c r="B50" s="26"/>
      <c r="C50" s="19" t="s">
        <v>139</v>
      </c>
      <c r="D50" s="70"/>
      <c r="E50" s="71"/>
      <c r="F50" s="71"/>
      <c r="G50" s="71"/>
      <c r="H50" s="71"/>
      <c r="I50" s="71"/>
      <c r="J50" s="72"/>
      <c r="K50" s="28"/>
      <c r="L50" s="54"/>
      <c r="M50" s="29"/>
      <c r="N50" s="30"/>
    </row>
    <row r="51" spans="1:14" x14ac:dyDescent="0.25">
      <c r="A51" s="2" t="str">
        <f>IF(K51="","",MAX($A$1:$A50)+1)</f>
        <v/>
      </c>
      <c r="B51" s="26"/>
      <c r="C51" s="19" t="s">
        <v>140</v>
      </c>
      <c r="D51" s="70"/>
      <c r="E51" s="71"/>
      <c r="F51" s="71"/>
      <c r="G51" s="71"/>
      <c r="H51" s="71"/>
      <c r="I51" s="71"/>
      <c r="J51" s="72"/>
      <c r="K51" s="28"/>
      <c r="L51" s="54"/>
      <c r="M51" s="29"/>
      <c r="N51" s="30"/>
    </row>
    <row r="52" spans="1:14" x14ac:dyDescent="0.25">
      <c r="A52" s="2" t="str">
        <f>IF(K52="","",MAX($A$1:$A51)+1)</f>
        <v/>
      </c>
      <c r="B52" s="26"/>
      <c r="C52" s="19" t="s">
        <v>141</v>
      </c>
      <c r="D52" s="70"/>
      <c r="E52" s="71"/>
      <c r="F52" s="71"/>
      <c r="G52" s="71"/>
      <c r="H52" s="71"/>
      <c r="I52" s="71"/>
      <c r="J52" s="72"/>
      <c r="K52" s="28"/>
      <c r="L52" s="28"/>
      <c r="M52" s="29"/>
      <c r="N52" s="30"/>
    </row>
    <row r="53" spans="1:14" x14ac:dyDescent="0.25">
      <c r="A53" s="2" t="str">
        <f>IF(K53="","",MAX($A$1:$A52)+1)</f>
        <v/>
      </c>
      <c r="B53" s="26"/>
      <c r="C53" s="85" t="s">
        <v>142</v>
      </c>
      <c r="D53" s="76"/>
      <c r="E53" s="77"/>
      <c r="F53" s="77"/>
      <c r="G53" s="77"/>
      <c r="H53" s="77"/>
      <c r="I53" s="77"/>
      <c r="J53" s="77"/>
      <c r="K53" s="28"/>
      <c r="L53" s="28"/>
      <c r="M53" s="29"/>
      <c r="N53" s="30"/>
    </row>
    <row r="54" spans="1:14" x14ac:dyDescent="0.25">
      <c r="A54" s="2" t="str">
        <f>IF(K54="","",MAX($A$1:$A53)+1)</f>
        <v/>
      </c>
      <c r="B54" s="26"/>
      <c r="C54" s="26"/>
      <c r="D54" s="56"/>
      <c r="E54" s="57"/>
      <c r="F54" s="57"/>
      <c r="G54" s="57"/>
      <c r="H54" s="57"/>
      <c r="I54" s="57"/>
      <c r="J54" s="57"/>
      <c r="K54" s="28"/>
      <c r="L54" s="28"/>
      <c r="M54" s="29"/>
      <c r="N54" s="30"/>
    </row>
    <row r="55" spans="1:14" x14ac:dyDescent="0.25">
      <c r="A55" s="2" t="str">
        <f>IF(K55="","",MAX($A$1:$A54)+1)</f>
        <v/>
      </c>
      <c r="B55" s="26" t="s">
        <v>101</v>
      </c>
      <c r="C55" s="86" t="s">
        <v>58</v>
      </c>
      <c r="D55" s="87"/>
      <c r="E55" s="88"/>
      <c r="F55" s="88"/>
      <c r="G55" s="88"/>
      <c r="H55" s="88"/>
      <c r="I55" s="88"/>
      <c r="J55" s="88"/>
      <c r="K55" s="28"/>
      <c r="L55" s="28"/>
      <c r="M55" s="29"/>
      <c r="N55" s="30"/>
    </row>
    <row r="56" spans="1:14" x14ac:dyDescent="0.25">
      <c r="A56" s="2" t="str">
        <f>IF(K56="","",MAX($A$1:$A55)+1)</f>
        <v/>
      </c>
      <c r="B56" s="26"/>
      <c r="C56" s="26"/>
      <c r="D56" s="56"/>
      <c r="E56" s="57"/>
      <c r="F56" s="57"/>
      <c r="G56" s="57"/>
      <c r="H56" s="57"/>
      <c r="I56" s="57"/>
      <c r="J56" s="57"/>
      <c r="K56" s="28"/>
      <c r="L56" s="28"/>
      <c r="M56" s="29"/>
      <c r="N56" s="30"/>
    </row>
    <row r="57" spans="1:14" x14ac:dyDescent="0.25">
      <c r="A57" s="2">
        <f>IF(K57="","",MAX($A$1:$A56)+1)</f>
        <v>10</v>
      </c>
      <c r="B57" s="26" t="s">
        <v>118</v>
      </c>
      <c r="C57" s="75" t="s">
        <v>119</v>
      </c>
      <c r="D57" s="76"/>
      <c r="E57" s="77"/>
      <c r="F57" s="77"/>
      <c r="G57" s="77"/>
      <c r="H57" s="77"/>
      <c r="I57" s="77"/>
      <c r="J57" s="77"/>
      <c r="K57" s="28" t="s">
        <v>4</v>
      </c>
      <c r="L57" s="28">
        <v>1</v>
      </c>
      <c r="M57" s="29"/>
      <c r="N57" s="30">
        <f>M57*L57</f>
        <v>0</v>
      </c>
    </row>
    <row r="58" spans="1:14" x14ac:dyDescent="0.25">
      <c r="A58" s="2">
        <f>IF(K58="","",MAX($A$1:$A57)+1)</f>
        <v>11</v>
      </c>
      <c r="B58" s="26" t="s">
        <v>120</v>
      </c>
      <c r="C58" s="75" t="s">
        <v>65</v>
      </c>
      <c r="D58" s="76"/>
      <c r="E58" s="77"/>
      <c r="F58" s="77"/>
      <c r="G58" s="77"/>
      <c r="H58" s="77"/>
      <c r="I58" s="77"/>
      <c r="J58" s="77"/>
      <c r="K58" s="28" t="s">
        <v>8</v>
      </c>
      <c r="L58" s="36">
        <f>H62</f>
        <v>150</v>
      </c>
      <c r="M58" s="29"/>
      <c r="N58" s="30">
        <f>M58*L58</f>
        <v>0</v>
      </c>
    </row>
    <row r="59" spans="1:14" hidden="1" outlineLevel="1" x14ac:dyDescent="0.25">
      <c r="A59" s="2" t="str">
        <f>IF(K59="","",MAX($A$1:$A58)+1)</f>
        <v/>
      </c>
      <c r="B59" s="26"/>
      <c r="C59" s="75"/>
      <c r="D59" s="89" t="s">
        <v>59</v>
      </c>
      <c r="E59" s="77" t="s">
        <v>40</v>
      </c>
      <c r="F59" s="79">
        <f>4*2*(3.5*1.5)+4*1.5*(PI()*2.9/2)</f>
        <v>69.33</v>
      </c>
      <c r="G59" s="77"/>
      <c r="H59" s="77"/>
      <c r="I59" s="77"/>
      <c r="J59" s="77"/>
      <c r="K59" s="28"/>
      <c r="L59" s="28"/>
      <c r="M59" s="29"/>
      <c r="N59" s="30"/>
    </row>
    <row r="60" spans="1:14" hidden="1" outlineLevel="1" x14ac:dyDescent="0.25">
      <c r="A60" s="2" t="str">
        <f>IF(K60="","",MAX($A$1:$A59)+1)</f>
        <v/>
      </c>
      <c r="B60" s="26"/>
      <c r="C60" s="75"/>
      <c r="D60" s="76" t="s">
        <v>60</v>
      </c>
      <c r="E60" s="77" t="s">
        <v>40</v>
      </c>
      <c r="F60" s="79">
        <f>4*((PI()*0.5)/2*3.35+4*PI()*0.5*0.5/4)</f>
        <v>13.67</v>
      </c>
      <c r="G60" s="77"/>
      <c r="H60" s="79"/>
      <c r="I60" s="77"/>
      <c r="J60" s="77"/>
      <c r="K60" s="28"/>
      <c r="L60" s="28"/>
      <c r="M60" s="29"/>
      <c r="N60" s="30"/>
    </row>
    <row r="61" spans="1:14" hidden="1" outlineLevel="1" x14ac:dyDescent="0.25">
      <c r="A61" s="2" t="str">
        <f>IF(K61="","",MAX($A$1:$A60)+1)</f>
        <v/>
      </c>
      <c r="B61" s="26"/>
      <c r="C61" s="75"/>
      <c r="D61" s="76" t="s">
        <v>61</v>
      </c>
      <c r="E61" s="77" t="s">
        <v>40</v>
      </c>
      <c r="F61" s="79">
        <f>(PI()*8/2)*6.78-(4*2.25*0.75+4*1*3.5)</f>
        <v>64.45</v>
      </c>
      <c r="G61" s="77"/>
      <c r="H61" s="77"/>
      <c r="I61" s="77"/>
      <c r="J61" s="77"/>
      <c r="K61" s="28"/>
      <c r="L61" s="28"/>
      <c r="M61" s="29"/>
      <c r="N61" s="30"/>
    </row>
    <row r="62" spans="1:14" hidden="1" outlineLevel="1" x14ac:dyDescent="0.25">
      <c r="A62" s="2" t="str">
        <f>IF(K62="","",MAX($A$1:$A61)+1)</f>
        <v/>
      </c>
      <c r="B62" s="26"/>
      <c r="C62" s="75"/>
      <c r="D62" s="76"/>
      <c r="E62" s="77"/>
      <c r="F62" s="77">
        <v>2.5499999999999998</v>
      </c>
      <c r="G62" s="77" t="s">
        <v>40</v>
      </c>
      <c r="H62" s="79">
        <f>SUM(F59:F62)</f>
        <v>150</v>
      </c>
      <c r="I62" s="77"/>
      <c r="J62" s="77"/>
      <c r="K62" s="28"/>
      <c r="L62" s="28"/>
      <c r="M62" s="29"/>
      <c r="N62" s="30"/>
    </row>
    <row r="63" spans="1:14" hidden="1" outlineLevel="1" x14ac:dyDescent="0.25">
      <c r="A63" s="2" t="str">
        <f>IF(K63="","",MAX($A$1:$A62)+1)</f>
        <v/>
      </c>
      <c r="B63" s="26"/>
      <c r="C63" s="75"/>
      <c r="D63" s="76"/>
      <c r="E63" s="77"/>
      <c r="F63" s="77"/>
      <c r="G63" s="77"/>
      <c r="H63" s="77"/>
      <c r="I63" s="77"/>
      <c r="J63" s="77"/>
      <c r="K63" s="28"/>
      <c r="L63" s="28"/>
      <c r="M63" s="29"/>
      <c r="N63" s="30"/>
    </row>
    <row r="64" spans="1:14" collapsed="1" x14ac:dyDescent="0.25">
      <c r="A64" s="2" t="str">
        <f>IF(K64="","",MAX($A$1:$A63)+1)</f>
        <v/>
      </c>
      <c r="B64" s="26"/>
      <c r="C64" s="26"/>
      <c r="D64" s="56"/>
      <c r="E64" s="57"/>
      <c r="F64" s="57"/>
      <c r="G64" s="57"/>
      <c r="H64" s="57"/>
      <c r="I64" s="57"/>
      <c r="J64" s="57"/>
      <c r="K64" s="28"/>
      <c r="L64" s="28"/>
      <c r="M64" s="29"/>
      <c r="N64" s="30"/>
    </row>
    <row r="65" spans="1:14" x14ac:dyDescent="0.25">
      <c r="A65" s="2">
        <f>IF(K65="","",MAX($A$1:$A64)+1)</f>
        <v>12</v>
      </c>
      <c r="B65" s="26" t="s">
        <v>102</v>
      </c>
      <c r="C65" s="75" t="s">
        <v>106</v>
      </c>
      <c r="D65" s="76"/>
      <c r="E65" s="77"/>
      <c r="F65" s="77"/>
      <c r="G65" s="77"/>
      <c r="H65" s="77"/>
      <c r="I65" s="77"/>
      <c r="J65" s="77"/>
      <c r="K65" s="28" t="s">
        <v>4</v>
      </c>
      <c r="L65" s="28">
        <v>1</v>
      </c>
      <c r="M65" s="29"/>
      <c r="N65" s="30">
        <f>M65*L65</f>
        <v>0</v>
      </c>
    </row>
    <row r="66" spans="1:14" x14ac:dyDescent="0.25">
      <c r="A66" s="2" t="str">
        <f>IF(K66="","",MAX($A$1:$A65)+1)</f>
        <v/>
      </c>
      <c r="B66" s="26"/>
      <c r="C66" s="26"/>
      <c r="D66" s="56"/>
      <c r="E66" s="57"/>
      <c r="F66" s="57"/>
      <c r="G66" s="57"/>
      <c r="H66" s="57"/>
      <c r="I66" s="57"/>
      <c r="J66" s="57"/>
      <c r="K66" s="28"/>
      <c r="L66" s="28"/>
      <c r="M66" s="29"/>
      <c r="N66" s="30"/>
    </row>
    <row r="67" spans="1:14" x14ac:dyDescent="0.25">
      <c r="A67" s="2">
        <f>IF(K67="","",MAX($A$1:$A66)+1)</f>
        <v>13</v>
      </c>
      <c r="B67" s="26" t="s">
        <v>103</v>
      </c>
      <c r="C67" s="75" t="s">
        <v>62</v>
      </c>
      <c r="D67" s="76"/>
      <c r="E67" s="77"/>
      <c r="F67" s="77"/>
      <c r="G67" s="77"/>
      <c r="H67" s="77"/>
      <c r="I67" s="77"/>
      <c r="J67" s="77"/>
      <c r="K67" s="28" t="s">
        <v>4</v>
      </c>
      <c r="L67" s="28">
        <v>1</v>
      </c>
      <c r="M67" s="29"/>
      <c r="N67" s="30">
        <f>M67*L67</f>
        <v>0</v>
      </c>
    </row>
    <row r="68" spans="1:14" x14ac:dyDescent="0.25">
      <c r="A68" s="2" t="str">
        <f>IF(K68="","",MAX($A$1:$A67)+1)</f>
        <v/>
      </c>
      <c r="B68" s="26"/>
      <c r="C68" s="26"/>
      <c r="D68" s="56"/>
      <c r="E68" s="57"/>
      <c r="F68" s="57"/>
      <c r="G68" s="57"/>
      <c r="H68" s="57"/>
      <c r="I68" s="57"/>
      <c r="J68" s="57"/>
      <c r="K68" s="28"/>
      <c r="L68" s="28"/>
      <c r="M68" s="29"/>
      <c r="N68" s="30"/>
    </row>
    <row r="69" spans="1:14" x14ac:dyDescent="0.25">
      <c r="A69" s="2" t="str">
        <f>IF(K69="","",MAX($A$1:$A68)+1)</f>
        <v/>
      </c>
      <c r="B69" s="26"/>
      <c r="C69" s="26"/>
      <c r="D69" s="56"/>
      <c r="E69" s="57"/>
      <c r="F69" s="57"/>
      <c r="G69" s="57"/>
      <c r="H69" s="57"/>
      <c r="I69" s="57"/>
      <c r="J69" s="57"/>
      <c r="K69" s="28"/>
      <c r="L69" s="28"/>
      <c r="M69" s="29"/>
      <c r="N69" s="30"/>
    </row>
    <row r="70" spans="1:14" x14ac:dyDescent="0.25">
      <c r="A70" s="2" t="str">
        <f>IF(K70="","",MAX($A$1:$A69)+1)</f>
        <v/>
      </c>
      <c r="B70" s="26"/>
      <c r="C70" s="122" t="s">
        <v>127</v>
      </c>
      <c r="D70" s="123"/>
      <c r="E70" s="123"/>
      <c r="F70" s="123"/>
      <c r="G70" s="123"/>
      <c r="H70" s="123"/>
      <c r="I70" s="123"/>
      <c r="J70" s="123"/>
      <c r="K70" s="123"/>
      <c r="L70" s="123"/>
      <c r="M70" s="124"/>
      <c r="N70" s="43">
        <f>SUM(N11:N68)</f>
        <v>0</v>
      </c>
    </row>
    <row r="71" spans="1:14" x14ac:dyDescent="0.25">
      <c r="A71" s="2" t="str">
        <f>IF(K71="","",MAX($A$1:$A70)+1)</f>
        <v/>
      </c>
      <c r="B71" s="26"/>
      <c r="C71" s="125" t="s">
        <v>26</v>
      </c>
      <c r="D71" s="126"/>
      <c r="E71" s="126"/>
      <c r="F71" s="126"/>
      <c r="G71" s="126"/>
      <c r="H71" s="126"/>
      <c r="I71" s="126"/>
      <c r="J71" s="126"/>
      <c r="K71" s="126"/>
      <c r="L71" s="126"/>
      <c r="M71" s="127"/>
      <c r="N71" s="44">
        <f>0.2*N70</f>
        <v>0</v>
      </c>
    </row>
    <row r="72" spans="1:14" x14ac:dyDescent="0.25">
      <c r="A72" s="2" t="str">
        <f>IF(K72="","",MAX($A$1:$A71)+1)</f>
        <v/>
      </c>
      <c r="B72" s="45"/>
      <c r="C72" s="128" t="s">
        <v>128</v>
      </c>
      <c r="D72" s="129"/>
      <c r="E72" s="129"/>
      <c r="F72" s="129"/>
      <c r="G72" s="129"/>
      <c r="H72" s="129"/>
      <c r="I72" s="129"/>
      <c r="J72" s="129"/>
      <c r="K72" s="129"/>
      <c r="L72" s="129"/>
      <c r="M72" s="130"/>
      <c r="N72" s="46">
        <f>N71+N70</f>
        <v>0</v>
      </c>
    </row>
    <row r="73" spans="1:14" x14ac:dyDescent="0.25">
      <c r="A73" s="100"/>
    </row>
    <row r="203" spans="13:13" x14ac:dyDescent="0.25">
      <c r="M203" s="10">
        <v>150</v>
      </c>
    </row>
  </sheetData>
  <mergeCells count="3">
    <mergeCell ref="C70:M70"/>
    <mergeCell ref="C71:M71"/>
    <mergeCell ref="C72:M72"/>
  </mergeCells>
  <phoneticPr fontId="10" type="noConversion"/>
  <printOptions horizontalCentered="1"/>
  <pageMargins left="0.59055118110236227" right="0.39370078740157483" top="0.78740157480314965" bottom="1.1023622047244095" header="0.39370078740157483" footer="0.59055118110236227"/>
  <pageSetup paperSize="9" scale="81" fitToHeight="0" orientation="portrait" r:id="rId1"/>
  <headerFooter alignWithMargins="0">
    <oddHeader xml:space="preserve">&amp;L&amp;"Arial,Normal"&amp;8Edifice : Paris - Sénat
Travaux : Restauration des façades et couvertures de l'aile Nord et des pavillons Nord-Est et Nord-Ouest du Palais du Luxembourg&amp;U
</oddHeader>
    <oddFooter>&amp;R
&amp;"Arial,Normal"&amp;9Page :&amp;P sur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4</vt:i4>
      </vt:variant>
    </vt:vector>
  </HeadingPairs>
  <TitlesOfParts>
    <vt:vector size="9" baseType="lpstr">
      <vt:lpstr>PG</vt:lpstr>
      <vt:lpstr>LOT 02 - TF </vt:lpstr>
      <vt:lpstr>LOT 02 -T01 </vt:lpstr>
      <vt:lpstr>LOT 02 -TO2  </vt:lpstr>
      <vt:lpstr>LOT 2 -TO 3  </vt:lpstr>
      <vt:lpstr>'LOT 02 - TF '!Zone_d_impression</vt:lpstr>
      <vt:lpstr>'LOT 02 -T01 '!Zone_d_impression</vt:lpstr>
      <vt:lpstr>'LOT 02 -TO2  '!Zone_d_impression</vt:lpstr>
      <vt:lpstr>'LOT 2 -TO 3  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Amélia Soria</dc:creator>
  <cp:lastModifiedBy>Isabelle SALORD</cp:lastModifiedBy>
  <cp:lastPrinted>2024-12-24T16:37:46Z</cp:lastPrinted>
  <dcterms:created xsi:type="dcterms:W3CDTF">2023-04-06T06:45:18Z</dcterms:created>
  <dcterms:modified xsi:type="dcterms:W3CDTF">2025-01-16T10:43:35Z</dcterms:modified>
</cp:coreProperties>
</file>