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_OPERATIONS\SENAT\23_200_SALLE_D_ACCUEIL_DU_15\08_CONSULTATIONS\01_DCE\000_Pour_publication\"/>
    </mc:Choice>
  </mc:AlternateContent>
  <xr:revisionPtr revIDLastSave="0" documentId="13_ncr:1_{B61A43D3-85A3-40B4-8B4C-91C6283B6F1A}" xr6:coauthVersionLast="47" xr6:coauthVersionMax="47" xr10:uidLastSave="{00000000-0000-0000-0000-000000000000}"/>
  <bookViews>
    <workbookView xWindow="-28920" yWindow="-120" windowWidth="29040" windowHeight="17640" activeTab="1" xr2:uid="{00000000-000D-0000-FFFF-FFFF00000000}"/>
  </bookViews>
  <sheets>
    <sheet name="Page de garde" sheetId="8" r:id="rId1"/>
    <sheet name="DPGF" sheetId="4" r:id="rId2"/>
    <sheet name="Feuil1" sheetId="9" r:id="rId3"/>
  </sheets>
  <definedNames>
    <definedName name="_xlnm.Print_Titles" localSheetId="1">DPGF!$1:$3</definedName>
    <definedName name="OLE_LINK1" localSheetId="0">'Page de garde'!$A$1</definedName>
    <definedName name="_xlnm.Print_Area" localSheetId="1">DPGF!$A$1:$G$254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3" i="4" l="1"/>
  <c r="G252" i="4"/>
  <c r="G248" i="4"/>
  <c r="G250" i="4"/>
  <c r="G244" i="4"/>
  <c r="G241" i="4"/>
  <c r="G236" i="4"/>
  <c r="G232" i="4"/>
  <c r="G230" i="4"/>
  <c r="G226" i="4"/>
  <c r="G222" i="4"/>
  <c r="G218" i="4"/>
  <c r="G214" i="4"/>
  <c r="G211" i="4"/>
  <c r="G206" i="4"/>
  <c r="G204" i="4"/>
  <c r="G200" i="4"/>
  <c r="G196" i="4"/>
  <c r="G192" i="4"/>
  <c r="G188" i="4"/>
  <c r="G181" i="4"/>
  <c r="G175" i="4"/>
  <c r="G171" i="4"/>
  <c r="G165" i="4"/>
  <c r="G163" i="4"/>
  <c r="G158" i="4"/>
  <c r="G156" i="4"/>
  <c r="G149" i="4"/>
  <c r="G145" i="4"/>
  <c r="G141" i="4"/>
  <c r="G133" i="4"/>
  <c r="G128" i="4"/>
  <c r="G126" i="4"/>
  <c r="G122" i="4"/>
  <c r="G118" i="4"/>
  <c r="G114" i="4"/>
  <c r="G110" i="4"/>
  <c r="G106" i="4"/>
  <c r="G102" i="4"/>
  <c r="G98" i="4"/>
  <c r="G94" i="4"/>
  <c r="G90" i="4"/>
  <c r="G86" i="4"/>
  <c r="G80" i="4"/>
  <c r="G78" i="4"/>
  <c r="G74" i="4"/>
  <c r="G68" i="4"/>
  <c r="G64" i="4"/>
  <c r="G60" i="4"/>
  <c r="G15" i="4"/>
  <c r="G13" i="4"/>
  <c r="G9" i="4"/>
  <c r="E179" i="4"/>
  <c r="G179" i="4" s="1"/>
  <c r="E178" i="4"/>
  <c r="G178" i="4" s="1"/>
  <c r="E239" i="4"/>
  <c r="G239" i="4"/>
  <c r="E240" i="4"/>
  <c r="G240" i="4"/>
  <c r="E241" i="4"/>
  <c r="E242" i="4"/>
  <c r="G242" i="4"/>
  <c r="E234" i="4"/>
  <c r="G234" i="4"/>
  <c r="E211" i="4"/>
  <c r="E212" i="4"/>
  <c r="G212" i="4" s="1"/>
  <c r="E216" i="4"/>
  <c r="G216" i="4"/>
  <c r="E220" i="4"/>
  <c r="G220" i="4"/>
  <c r="E224" i="4"/>
  <c r="G224" i="4"/>
  <c r="E228" i="4"/>
  <c r="G228" i="4"/>
  <c r="G162" i="4"/>
  <c r="E163" i="4"/>
  <c r="G167" i="4"/>
  <c r="E168" i="4"/>
  <c r="G168" i="4" s="1"/>
  <c r="E169" i="4"/>
  <c r="G169" i="4"/>
  <c r="E173" i="4"/>
  <c r="G173" i="4" s="1"/>
  <c r="E184" i="4"/>
  <c r="G184" i="4" s="1"/>
  <c r="E185" i="4"/>
  <c r="G185" i="4" s="1"/>
  <c r="E186" i="4"/>
  <c r="G186" i="4" s="1"/>
  <c r="E190" i="4"/>
  <c r="G190" i="4" s="1"/>
  <c r="E194" i="4"/>
  <c r="G194" i="4" s="1"/>
  <c r="E198" i="4"/>
  <c r="G198" i="4"/>
  <c r="E202" i="4"/>
  <c r="G202" i="4" s="1"/>
  <c r="E154" i="4"/>
  <c r="G154" i="4" s="1"/>
  <c r="E153" i="4"/>
  <c r="G153" i="4"/>
  <c r="E152" i="4"/>
  <c r="G152" i="4"/>
  <c r="E133" i="4"/>
  <c r="E134" i="4"/>
  <c r="G134" i="4" s="1"/>
  <c r="E135" i="4"/>
  <c r="G135" i="4"/>
  <c r="E136" i="4"/>
  <c r="G136" i="4" s="1"/>
  <c r="E137" i="4"/>
  <c r="G137" i="4" s="1"/>
  <c r="E138" i="4"/>
  <c r="G138" i="4" s="1"/>
  <c r="E139" i="4"/>
  <c r="G139" i="4" s="1"/>
  <c r="E143" i="4"/>
  <c r="G143" i="4" s="1"/>
  <c r="E147" i="4"/>
  <c r="G147" i="4" s="1"/>
  <c r="G151" i="4"/>
  <c r="F145" i="4"/>
  <c r="E84" i="4"/>
  <c r="G84" i="4" s="1"/>
  <c r="E88" i="4"/>
  <c r="G88" i="4"/>
  <c r="E92" i="4"/>
  <c r="G92" i="4"/>
  <c r="D96" i="4"/>
  <c r="E96" i="4"/>
  <c r="G96" i="4" s="1"/>
  <c r="E100" i="4"/>
  <c r="G100" i="4"/>
  <c r="E104" i="4"/>
  <c r="G104" i="4" s="1"/>
  <c r="E108" i="4"/>
  <c r="G108" i="4" s="1"/>
  <c r="E112" i="4"/>
  <c r="G112" i="4" s="1"/>
  <c r="E116" i="4"/>
  <c r="G116" i="4"/>
  <c r="E120" i="4"/>
  <c r="G120" i="4" s="1"/>
  <c r="E124" i="4"/>
  <c r="G124" i="4" s="1"/>
  <c r="E13" i="4"/>
  <c r="G17" i="4"/>
  <c r="E18" i="4"/>
  <c r="G18" i="4"/>
  <c r="G21" i="4" s="1"/>
  <c r="E19" i="4"/>
  <c r="G19" i="4"/>
  <c r="E24" i="4"/>
  <c r="G24" i="4" s="1"/>
  <c r="E25" i="4"/>
  <c r="G25" i="4" s="1"/>
  <c r="E26" i="4"/>
  <c r="G26" i="4"/>
  <c r="E30" i="4"/>
  <c r="G30" i="4"/>
  <c r="G32" i="4" s="1"/>
  <c r="E34" i="4"/>
  <c r="G34" i="4" s="1"/>
  <c r="G36" i="4" s="1"/>
  <c r="E38" i="4"/>
  <c r="G38" i="4" s="1"/>
  <c r="G40" i="4" s="1"/>
  <c r="E42" i="4"/>
  <c r="G42" i="4" s="1"/>
  <c r="G44" i="4" s="1"/>
  <c r="D46" i="4"/>
  <c r="E46" i="4"/>
  <c r="G46" i="4" s="1"/>
  <c r="G48" i="4" s="1"/>
  <c r="E54" i="4"/>
  <c r="G54" i="4"/>
  <c r="G56" i="4" s="1"/>
  <c r="E58" i="4"/>
  <c r="G58" i="4"/>
  <c r="E62" i="4"/>
  <c r="G62" i="4"/>
  <c r="E66" i="4"/>
  <c r="G66" i="4" s="1"/>
  <c r="E71" i="4"/>
  <c r="G71" i="4"/>
  <c r="E72" i="4"/>
  <c r="G72" i="4"/>
  <c r="E76" i="4"/>
  <c r="G76" i="4" s="1"/>
  <c r="F250" i="4"/>
  <c r="F244" i="4"/>
  <c r="F236" i="4"/>
  <c r="F204" i="4"/>
  <c r="F200" i="4"/>
  <c r="F48" i="4"/>
  <c r="F9" i="4"/>
  <c r="F78" i="4"/>
  <c r="F102" i="4"/>
  <c r="F126" i="4"/>
  <c r="E248" i="4"/>
  <c r="F230" i="4"/>
  <c r="F188" i="4"/>
  <c r="F196" i="4"/>
  <c r="F232" i="4"/>
  <c r="F226" i="4"/>
  <c r="F222" i="4"/>
  <c r="F218" i="4"/>
  <c r="F206" i="4"/>
  <c r="F214" i="4"/>
  <c r="F192" i="4"/>
  <c r="F181" i="4"/>
  <c r="F44" i="4"/>
  <c r="F175" i="4"/>
  <c r="F171" i="4"/>
  <c r="F165" i="4"/>
  <c r="F158" i="4"/>
  <c r="F156" i="4"/>
  <c r="F149" i="4"/>
  <c r="F141" i="4"/>
  <c r="F128" i="4"/>
  <c r="F122" i="4"/>
  <c r="F118" i="4"/>
  <c r="F114" i="4"/>
  <c r="F110" i="4"/>
  <c r="F106" i="4"/>
  <c r="F98" i="4"/>
  <c r="F94" i="4"/>
  <c r="F74" i="4"/>
  <c r="F90" i="4"/>
  <c r="F86" i="4"/>
  <c r="F68" i="4"/>
  <c r="F80" i="4"/>
  <c r="F50" i="4"/>
  <c r="F64" i="4"/>
  <c r="F60" i="4"/>
  <c r="F56" i="4"/>
  <c r="F40" i="4"/>
  <c r="F36" i="4"/>
  <c r="F32" i="4"/>
  <c r="F28" i="4"/>
  <c r="F21" i="4"/>
  <c r="F15" i="4"/>
  <c r="G28" i="4" l="1"/>
  <c r="G50" i="4"/>
  <c r="G254" i="4" l="1"/>
</calcChain>
</file>

<file path=xl/sharedStrings.xml><?xml version="1.0" encoding="utf-8"?>
<sst xmlns="http://schemas.openxmlformats.org/spreadsheetml/2006/main" count="228" uniqueCount="162">
  <si>
    <t>N°</t>
  </si>
  <si>
    <t>Désignation des ouvrages</t>
  </si>
  <si>
    <t>U</t>
  </si>
  <si>
    <t xml:space="preserve">DIRECTION DE L'ARCHITECTURE,  </t>
  </si>
  <si>
    <t>DU PATRIMOINE ET DES JARDINS</t>
  </si>
  <si>
    <t>PALAIS DU LUXEMBOURG</t>
  </si>
  <si>
    <t xml:space="preserve">DECOMPOSITION DU PRIX  GLOBAL FORFAITAIRE
(D.P.G.F.)
</t>
  </si>
  <si>
    <t>Montants
(en € HT)</t>
  </si>
  <si>
    <t>P.U.
(en € HT)</t>
  </si>
  <si>
    <t>Montant TOTAL H.T.</t>
  </si>
  <si>
    <t>ml</t>
  </si>
  <si>
    <t>Q. 
Maitrise d'OEuvre</t>
  </si>
  <si>
    <t>Q.
Entr</t>
  </si>
  <si>
    <t>TVA 20 %</t>
  </si>
  <si>
    <t>Montant TOTAL T.T.C</t>
  </si>
  <si>
    <t>DESCRIPTION DES PRESTATIONS ATTENDUES</t>
  </si>
  <si>
    <t>Ens</t>
  </si>
  <si>
    <t>m²</t>
  </si>
  <si>
    <t>Cloisons en plaques de plâtre hydrofuges 98/48</t>
  </si>
  <si>
    <t>Structure autoportante en plaques de plâtre 126/90</t>
  </si>
  <si>
    <t>Cloisons en plaques de plâtre 98/48</t>
  </si>
  <si>
    <t>Faux-plafond</t>
  </si>
  <si>
    <t>Faux-plafonds autoportants en plaques de plâtre hydrofuges</t>
  </si>
  <si>
    <t>Faux-plafonds autoportants en plaques de plâtre</t>
  </si>
  <si>
    <t>Faux-plafonds en dalles de fibres minérales 60x60 cm</t>
  </si>
  <si>
    <t>Corniches en staff</t>
  </si>
  <si>
    <t>Enduits, peintures</t>
  </si>
  <si>
    <t>Rebouchages</t>
  </si>
  <si>
    <t>Enduit neutralisant de sels</t>
  </si>
  <si>
    <t>Enduit garnissant</t>
  </si>
  <si>
    <t>Enduit décoratif "stuc pierre"</t>
  </si>
  <si>
    <t>Peinture sur supports verticaux</t>
  </si>
  <si>
    <t>Peinture sur supports horizontaux</t>
  </si>
  <si>
    <t>Peinture sur supports bois</t>
  </si>
  <si>
    <t>Nb</t>
  </si>
  <si>
    <t>Menuiseries intérieures</t>
  </si>
  <si>
    <t>Blocs portes</t>
  </si>
  <si>
    <t>Chambranles et socles</t>
  </si>
  <si>
    <t>Plinthes</t>
  </si>
  <si>
    <t>Serrurerie</t>
  </si>
  <si>
    <t>Cloisons en plaques de plâtre 98/48, EI 60</t>
  </si>
  <si>
    <t>Grilles de ventilation en laiton</t>
  </si>
  <si>
    <t>Supports rideaux d’air chaud apparents</t>
  </si>
  <si>
    <t>Mobilier</t>
  </si>
  <si>
    <t>Stores intérieurs</t>
  </si>
  <si>
    <t>Signalétique</t>
  </si>
  <si>
    <t>Cloison cintrée grande hauteur</t>
  </si>
  <si>
    <t>Trappes de visites</t>
  </si>
  <si>
    <t>Garde-corps et main courantes de l'escalier</t>
  </si>
  <si>
    <t>Banque d’accueil PMR en corian A0038</t>
  </si>
  <si>
    <t>Mobilier fixe en corian A0038</t>
  </si>
  <si>
    <t>Équipements divers</t>
  </si>
  <si>
    <t>Meuble d'appoint pour commodités</t>
  </si>
  <si>
    <t>Garde-corps vitrés entre tripodes et maçonneries</t>
  </si>
  <si>
    <t>Peinture des plafonds et des murs des locaux techniques</t>
  </si>
  <si>
    <t>Peinture des sols des locaux techniques</t>
  </si>
  <si>
    <t>Trappes métalliques</t>
  </si>
  <si>
    <t>Trappes à carreler</t>
  </si>
  <si>
    <t>Garde-corps acier</t>
  </si>
  <si>
    <t>- Parois verticales</t>
  </si>
  <si>
    <t xml:space="preserve">- Double plafond suspendus cintrés </t>
  </si>
  <si>
    <t>- Cloison en plaques de plâtre grande hauteur 150/100</t>
  </si>
  <si>
    <t>- Intégrant une niche technique cintrée</t>
  </si>
  <si>
    <t>- Doublage en plaques de plâtre 96/70</t>
  </si>
  <si>
    <t>- Corniches en staff</t>
  </si>
  <si>
    <t>- Prototype</t>
  </si>
  <si>
    <t>Soffites et retombées</t>
  </si>
  <si>
    <t>- Garde-corps</t>
  </si>
  <si>
    <t>- Main courantes</t>
  </si>
  <si>
    <t>- Nettoyage de grilles existantes</t>
  </si>
  <si>
    <t>- Plaque extérieure 57 x 57 cm</t>
  </si>
  <si>
    <t>- Plaque 27 x 27 cm</t>
  </si>
  <si>
    <t>- Plaque 15 x 12 cm</t>
  </si>
  <si>
    <t>- Pictogrammes WC</t>
  </si>
  <si>
    <t>- Grilles soufflage coté entrée sas neuves en laiton 240x20cm</t>
  </si>
  <si>
    <t>Échafaudages / Étaiements / Moyens de levage</t>
  </si>
  <si>
    <t>2.1</t>
  </si>
  <si>
    <t>PM</t>
  </si>
  <si>
    <t>2.2</t>
  </si>
  <si>
    <t>Cloisonnements</t>
  </si>
  <si>
    <t>Contre-cloisons en plaques de plâtre hydrofuge 74/48 pour passages de réseaux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</si>
  <si>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</si>
  <si>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</si>
  <si>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</si>
  <si>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</si>
  <si>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</si>
  <si>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</si>
  <si>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</si>
  <si>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</si>
  <si>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Habillage des tableaux menuiseries</t>
  </si>
  <si>
    <t>2.3</t>
  </si>
  <si>
    <t>2.3.1</t>
  </si>
  <si>
    <t>2.3.2</t>
  </si>
  <si>
    <t>2.3.3</t>
  </si>
  <si>
    <t>2.3.4</t>
  </si>
  <si>
    <t>2.3.5</t>
  </si>
  <si>
    <t>2.3.6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</si>
  <si>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</si>
  <si>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</si>
  <si>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</si>
  <si>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</si>
  <si>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</si>
  <si>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</si>
  <si>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</si>
  <si>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</si>
  <si>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</si>
  <si>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</si>
  <si>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</si>
  <si>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Peinture sur réseaux de plomberie apparents</t>
  </si>
  <si>
    <t>2.4.11</t>
  </si>
  <si>
    <t>2.5</t>
  </si>
  <si>
    <t>2.5.1</t>
  </si>
  <si>
    <t>2.5.2</t>
  </si>
  <si>
    <t>2.5.3</t>
  </si>
  <si>
    <t>2.5.4</t>
  </si>
  <si>
    <t>Trappes LT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</si>
  <si>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</si>
  <si>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</si>
  <si>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</si>
  <si>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</si>
  <si>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</si>
  <si>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</si>
  <si>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</si>
  <si>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</si>
  <si>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</si>
  <si>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 xml:space="preserve">Adaptation et mise en peinture de grilles extérieures et de couvercles de regards </t>
  </si>
  <si>
    <t xml:space="preserve">Échelles  </t>
  </si>
  <si>
    <t>2.6.9</t>
  </si>
  <si>
    <t>2.7</t>
  </si>
  <si>
    <t>2.7.1</t>
  </si>
  <si>
    <t>2.7.2</t>
  </si>
  <si>
    <t>2.7.3</t>
  </si>
  <si>
    <t>2.7.4</t>
  </si>
  <si>
    <t>2.7.5</t>
  </si>
  <si>
    <t>2.8</t>
  </si>
  <si>
    <t>2.9</t>
  </si>
  <si>
    <t>2.10</t>
  </si>
  <si>
    <t>Garde-corps vitrés</t>
  </si>
  <si>
    <t>en A0039</t>
  </si>
  <si>
    <t>en A0038</t>
  </si>
  <si>
    <t>- Grilles reprise au sol neuves en laiton 260x30cm</t>
  </si>
  <si>
    <t>Corniche en stuc pierre (provision 1 ml par menuiserie)</t>
  </si>
  <si>
    <t xml:space="preserve"> Adaptation de la protection de la banque de contrôle en bois A0039</t>
  </si>
  <si>
    <t xml:space="preserve">
RÉNOVATION DE LA SALLE D'ACCUEIL DU 15 RUE DE VAUGIRARD
</t>
  </si>
  <si>
    <t xml:space="preserve">
LOT N° 2 
Cloisonnement, faux plafond, enduit, peinture, menuiseries intérieures, serrurerie, mobilier, signalétique
</t>
  </si>
  <si>
    <t>Rénovation de la salle d'accueil du 15 rue de Vaugirard
- Lot n° 02 - Décomposition du prix global et forfaitaire</t>
  </si>
  <si>
    <t>Contre-cloisons en plaques de plâtre hydrofuges dans les sanitaires 74/48</t>
  </si>
  <si>
    <t>Banques d’accueil pivotantes en corian A0038</t>
  </si>
  <si>
    <t>- Banques d’accueil  pivotantes en corian A0038</t>
  </si>
  <si>
    <t>Post de sécurité en corian A0038</t>
  </si>
  <si>
    <t>Revêtement acoustique</t>
  </si>
  <si>
    <t>Garde-corps amovible pour accès guérite</t>
  </si>
  <si>
    <t>Profilé de rattrapage borne anti-bélier</t>
  </si>
  <si>
    <t>15, RUE DE VAUGIRARD - 75291 PARIS CEDEX 06</t>
  </si>
  <si>
    <t>TELEPHONE : 01 42 34 22 10                              marches-apj@senat.fr</t>
  </si>
  <si>
    <t>BP 01</t>
  </si>
  <si>
    <t>BP 02, BP 03</t>
  </si>
  <si>
    <t>BP 04</t>
  </si>
  <si>
    <t>BP 05</t>
  </si>
  <si>
    <t xml:space="preserve">BP 06, BP07, BP08 </t>
  </si>
  <si>
    <t>BP 09</t>
  </si>
  <si>
    <t>BP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</si>
</sst>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,##0.00\ &quot;€&quot;"/>
  </numFmts>
  <fonts count="7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12"/>
      <name val="Times New Roman"/>
      <family val="1"/>
    </font>
    <font>
      <b/>
      <sz val="10"/>
      <color indexed="8"/>
      <name val="Times New Roman"/>
      <family val="1"/>
    </font>
    <font>
      <b/>
      <i/>
      <sz val="12"/>
      <name val="Times New Roman"/>
      <family val="1"/>
    </font>
    <font>
      <b/>
      <sz val="10"/>
      <color indexed="12"/>
      <name val="Times New Roman"/>
      <family val="1"/>
    </font>
    <font>
      <i/>
      <sz val="10"/>
      <color indexed="8"/>
      <name val="Times New Roman"/>
      <family val="1"/>
    </font>
    <font>
      <b/>
      <sz val="11"/>
      <name val="Arial"/>
      <family val="2"/>
    </font>
    <font>
      <sz val="11"/>
      <color indexed="8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24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i/>
      <sz val="18"/>
      <color indexed="23"/>
      <name val="Times New Roman"/>
      <family val="1"/>
    </font>
    <font>
      <b/>
      <sz val="16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2"/>
      <color indexed="18"/>
      <name val="Times New Roman"/>
      <family val="1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b/>
      <sz val="18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Arial"/>
      <family val="2"/>
    </font>
    <font>
      <b/>
      <sz val="22"/>
      <name val="Arial"/>
      <family val="2"/>
    </font>
    <font>
      <sz val="10"/>
      <color rgb="FF0000FF"/>
      <name val="Times New Roman"/>
      <family val="1"/>
    </font>
    <font>
      <b/>
      <sz val="10"/>
      <color rgb="FF0000FF"/>
      <name val="Times New Roman"/>
      <family val="1"/>
    </font>
    <font>
      <sz val="10"/>
      <color rgb="FF0000FF"/>
      <name val="Arial"/>
      <family val="2"/>
    </font>
    <font>
      <b/>
      <sz val="10"/>
      <color rgb="FF006600"/>
      <name val="Times New Roman"/>
      <family val="1"/>
    </font>
    <font>
      <b/>
      <sz val="10"/>
      <color rgb="FF006600"/>
      <name val="Arial"/>
      <family val="2"/>
    </font>
    <font>
      <b/>
      <sz val="9"/>
      <name val="Times New Roman"/>
      <family val="1"/>
    </font>
    <font>
      <b/>
      <sz val="9"/>
      <color rgb="FF006600"/>
      <name val="Times New Roman"/>
      <family val="1"/>
    </font>
    <font>
      <sz val="9"/>
      <color rgb="FF0000FF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sz val="9"/>
      <color indexed="12"/>
      <name val="Times New Roman"/>
      <family val="1"/>
    </font>
    <font>
      <b/>
      <i/>
      <u/>
      <sz val="12"/>
      <name val="Times New Roman"/>
      <family val="1"/>
    </font>
    <font>
      <b/>
      <i/>
      <u/>
      <sz val="12"/>
      <color rgb="FF006600"/>
      <name val="Times New Roman"/>
      <family val="1"/>
    </font>
    <font>
      <b/>
      <i/>
      <u/>
      <sz val="12"/>
      <color rgb="FF0000FF"/>
      <name val="Times New Roman"/>
      <family val="1"/>
    </font>
    <font>
      <sz val="14"/>
      <name val="Arial"/>
      <family val="2"/>
    </font>
    <font>
      <b/>
      <i/>
      <sz val="11"/>
      <name val="Times New Roman"/>
      <family val="1"/>
    </font>
    <font>
      <b/>
      <sz val="11"/>
      <color rgb="FF006600"/>
      <name val="Times New Roman"/>
      <family val="1"/>
    </font>
    <font>
      <b/>
      <i/>
      <u/>
      <sz val="11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u/>
      <sz val="14"/>
      <name val="Times New Roman"/>
      <family val="1"/>
    </font>
    <font>
      <b/>
      <u/>
      <sz val="14"/>
      <color rgb="FF006600"/>
      <name val="Times New Roman"/>
      <family val="1"/>
    </font>
    <font>
      <b/>
      <u/>
      <sz val="14"/>
      <color rgb="FF0000FF"/>
      <name val="Times New Roman"/>
      <family val="1"/>
    </font>
    <font>
      <i/>
      <sz val="14"/>
      <name val="Times New Roman"/>
      <family val="1"/>
    </font>
    <font>
      <sz val="14"/>
      <color indexed="12"/>
      <name val="Times New Roman"/>
      <family val="1"/>
    </font>
    <font>
      <sz val="14"/>
      <name val="Times New Roman"/>
      <family val="1"/>
    </font>
    <font>
      <b/>
      <sz val="11"/>
      <name val="Times New Roman"/>
      <family val="1"/>
    </font>
    <font>
      <b/>
      <sz val="10"/>
      <color rgb="FFFF0000"/>
      <name val="Times New Roman"/>
      <family val="1"/>
    </font>
    <font>
      <sz val="10"/>
      <color rgb="FF00B050"/>
      <name val="Times New Roman"/>
      <family val="1"/>
    </font>
    <font>
      <b/>
      <sz val="9"/>
      <color rgb="FF00B050"/>
      <name val="Times New Roman"/>
      <family val="1"/>
    </font>
    <font>
      <b/>
      <i/>
      <sz val="11"/>
      <color rgb="FF00B050"/>
      <name val="Times New Roman"/>
      <family val="1"/>
    </font>
    <font>
      <b/>
      <u/>
      <sz val="9"/>
      <name val="Times New Roman"/>
      <family val="1"/>
    </font>
    <font>
      <b/>
      <sz val="12"/>
      <name val="Times New Roman"/>
      <family val="1"/>
    </font>
    <font>
      <sz val="20"/>
      <color rgb="FFFF0000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27">
    <xf numFmtId="0" fontId="0" fillId="0" borderId="0"/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49" fontId="27" fillId="2" borderId="0">
      <alignment horizontal="left" vertical="top" wrapText="1"/>
    </xf>
    <xf numFmtId="49" fontId="28" fillId="2" borderId="0">
      <alignment horizontal="left" vertical="top" wrapText="1"/>
    </xf>
    <xf numFmtId="49" fontId="29" fillId="2" borderId="0">
      <alignment horizontal="left" vertical="top" wrapText="1"/>
    </xf>
    <xf numFmtId="49" fontId="30" fillId="2" borderId="0">
      <alignment horizontal="left" vertical="top" wrapText="1"/>
    </xf>
    <xf numFmtId="0" fontId="15" fillId="2" borderId="0">
      <alignment horizontal="left" vertical="top" wrapText="1"/>
    </xf>
    <xf numFmtId="49" fontId="31" fillId="2" borderId="0">
      <alignment horizontal="left" vertical="top"/>
    </xf>
    <xf numFmtId="49" fontId="32" fillId="2" borderId="0">
      <alignment horizontal="left" vertical="top"/>
    </xf>
    <xf numFmtId="0" fontId="33" fillId="2" borderId="0">
      <alignment horizontal="left" vertical="top" wrapText="1"/>
    </xf>
    <xf numFmtId="49" fontId="33" fillId="2" borderId="0">
      <alignment horizontal="left" vertical="top" wrapText="1"/>
    </xf>
    <xf numFmtId="49" fontId="34" fillId="2" borderId="0">
      <alignment horizontal="left" vertical="top"/>
    </xf>
    <xf numFmtId="0" fontId="16" fillId="0" borderId="0"/>
    <xf numFmtId="0" fontId="16" fillId="0" borderId="0">
      <alignment vertical="top"/>
    </xf>
    <xf numFmtId="49" fontId="32" fillId="2" borderId="0">
      <alignment vertical="top" wrapText="1"/>
    </xf>
    <xf numFmtId="0" fontId="15" fillId="2" borderId="0">
      <alignment horizontal="left" vertical="top" wrapText="1"/>
    </xf>
    <xf numFmtId="0" fontId="13" fillId="2" borderId="0">
      <alignment horizontal="left" vertical="top" wrapText="1"/>
    </xf>
    <xf numFmtId="49" fontId="15" fillId="2" borderId="0">
      <alignment horizontal="left" vertical="top" wrapText="1"/>
    </xf>
    <xf numFmtId="49" fontId="35" fillId="2" borderId="0">
      <alignment horizontal="left" vertical="top" wrapText="1"/>
    </xf>
    <xf numFmtId="49" fontId="36" fillId="2" borderId="0">
      <alignment horizontal="left" vertical="top"/>
    </xf>
    <xf numFmtId="0" fontId="3" fillId="0" borderId="0"/>
    <xf numFmtId="0" fontId="2" fillId="0" borderId="0"/>
    <xf numFmtId="0" fontId="1" fillId="0" borderId="0"/>
  </cellStyleXfs>
  <cellXfs count="161">
    <xf numFmtId="0" fontId="0" fillId="0" borderId="0" xfId="0"/>
    <xf numFmtId="0" fontId="9" fillId="0" borderId="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7" fillId="0" borderId="0" xfId="17" applyFont="1" applyAlignment="1">
      <alignment horizontal="center" vertical="top" wrapText="1"/>
    </xf>
    <xf numFmtId="0" fontId="16" fillId="0" borderId="0" xfId="17">
      <alignment vertical="top"/>
    </xf>
    <xf numFmtId="0" fontId="18" fillId="0" borderId="0" xfId="17" applyFont="1" applyAlignment="1">
      <alignment horizontal="centerContinuous" vertical="top"/>
    </xf>
    <xf numFmtId="0" fontId="16" fillId="0" borderId="0" xfId="17" applyAlignment="1">
      <alignment horizontal="centerContinuous" vertical="top"/>
    </xf>
    <xf numFmtId="0" fontId="19" fillId="0" borderId="0" xfId="17" applyFont="1" applyAlignment="1">
      <alignment horizontal="centerContinuous" vertical="top" wrapText="1"/>
    </xf>
    <xf numFmtId="0" fontId="20" fillId="0" borderId="0" xfId="17" applyFont="1" applyAlignment="1">
      <alignment horizontal="centerContinuous" vertical="top"/>
    </xf>
    <xf numFmtId="0" fontId="21" fillId="0" borderId="0" xfId="17" applyFont="1" applyAlignment="1">
      <alignment horizontal="centerContinuous" vertical="top"/>
    </xf>
    <xf numFmtId="0" fontId="22" fillId="0" borderId="0" xfId="17" applyFont="1" applyAlignment="1">
      <alignment horizontal="centerContinuous" vertical="top"/>
    </xf>
    <xf numFmtId="0" fontId="16" fillId="0" borderId="0" xfId="17" applyFont="1" applyAlignment="1">
      <alignment horizontal="center" vertical="top"/>
    </xf>
    <xf numFmtId="0" fontId="16" fillId="0" borderId="12" xfId="17" applyFont="1" applyBorder="1" applyAlignment="1">
      <alignment horizontal="centerContinuous" vertical="top"/>
    </xf>
    <xf numFmtId="0" fontId="16" fillId="0" borderId="13" xfId="17" applyBorder="1" applyAlignment="1">
      <alignment horizontal="centerContinuous" vertical="top"/>
    </xf>
    <xf numFmtId="0" fontId="16" fillId="0" borderId="14" xfId="17" applyBorder="1" applyAlignment="1">
      <alignment horizontal="centerContinuous" vertical="top"/>
    </xf>
    <xf numFmtId="0" fontId="16" fillId="0" borderId="15" xfId="17" applyFont="1" applyBorder="1" applyAlignment="1">
      <alignment horizontal="centerContinuous" vertical="top"/>
    </xf>
    <xf numFmtId="0" fontId="16" fillId="0" borderId="0" xfId="17" applyBorder="1" applyAlignment="1">
      <alignment horizontal="centerContinuous" vertical="top"/>
    </xf>
    <xf numFmtId="0" fontId="16" fillId="0" borderId="16" xfId="17" applyBorder="1" applyAlignment="1">
      <alignment horizontal="centerContinuous" vertical="top"/>
    </xf>
    <xf numFmtId="0" fontId="23" fillId="0" borderId="15" xfId="17" applyFont="1" applyBorder="1" applyAlignment="1">
      <alignment horizontal="centerContinuous" vertical="top"/>
    </xf>
    <xf numFmtId="0" fontId="16" fillId="0" borderId="17" xfId="17" applyFont="1" applyBorder="1" applyAlignment="1">
      <alignment horizontal="centerContinuous" vertical="top"/>
    </xf>
    <xf numFmtId="0" fontId="16" fillId="0" borderId="18" xfId="17" applyBorder="1" applyAlignment="1">
      <alignment horizontal="centerContinuous" vertical="top"/>
    </xf>
    <xf numFmtId="0" fontId="16" fillId="0" borderId="19" xfId="17" applyBorder="1" applyAlignment="1">
      <alignment horizontal="centerContinuous" vertical="top"/>
    </xf>
    <xf numFmtId="0" fontId="16" fillId="0" borderId="0" xfId="17" applyFont="1" applyAlignment="1">
      <alignment horizontal="centerContinuous" vertical="top"/>
    </xf>
    <xf numFmtId="0" fontId="24" fillId="0" borderId="20" xfId="17" applyFont="1" applyBorder="1" applyAlignment="1">
      <alignment horizontal="centerContinuous" vertical="top" wrapText="1"/>
    </xf>
    <xf numFmtId="0" fontId="16" fillId="0" borderId="21" xfId="17" applyBorder="1" applyAlignment="1">
      <alignment horizontal="centerContinuous" vertical="top"/>
    </xf>
    <xf numFmtId="0" fontId="16" fillId="0" borderId="22" xfId="17" applyBorder="1" applyAlignment="1">
      <alignment horizontal="centerContinuous" vertical="top"/>
    </xf>
    <xf numFmtId="0" fontId="16" fillId="0" borderId="0" xfId="17" applyFont="1" applyBorder="1" applyAlignment="1">
      <alignment horizontal="centerContinuous" vertical="top"/>
    </xf>
    <xf numFmtId="0" fontId="25" fillId="0" borderId="12" xfId="17" applyFont="1" applyBorder="1" applyAlignment="1">
      <alignment horizontal="centerContinuous" vertical="top"/>
    </xf>
    <xf numFmtId="0" fontId="25" fillId="0" borderId="15" xfId="17" applyFont="1" applyBorder="1" applyAlignment="1">
      <alignment horizontal="centerContinuous" vertical="top"/>
    </xf>
    <xf numFmtId="0" fontId="25" fillId="0" borderId="17" xfId="17" applyFont="1" applyBorder="1" applyAlignment="1">
      <alignment horizontal="centerContinuous" vertical="top"/>
    </xf>
    <xf numFmtId="17" fontId="26" fillId="0" borderId="0" xfId="17" applyNumberFormat="1" applyFont="1" applyAlignment="1">
      <alignment horizontal="center" vertical="top"/>
    </xf>
    <xf numFmtId="17" fontId="26" fillId="0" borderId="0" xfId="17" quotePrefix="1" applyNumberFormat="1" applyFont="1" applyAlignment="1">
      <alignment horizontal="right" vertical="top"/>
    </xf>
    <xf numFmtId="17" fontId="16" fillId="0" borderId="0" xfId="17" applyNumberFormat="1">
      <alignment vertical="top"/>
    </xf>
    <xf numFmtId="0" fontId="16" fillId="0" borderId="0" xfId="17" applyNumberFormat="1">
      <alignment vertical="top"/>
    </xf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right"/>
    </xf>
    <xf numFmtId="0" fontId="14" fillId="0" borderId="0" xfId="0" applyFont="1" applyAlignment="1">
      <alignment vertical="center"/>
    </xf>
    <xf numFmtId="0" fontId="0" fillId="0" borderId="0" xfId="0" applyBorder="1" applyAlignment="1"/>
    <xf numFmtId="0" fontId="9" fillId="0" borderId="0" xfId="0" applyNumberFormat="1" applyFont="1" applyFill="1" applyBorder="1" applyAlignment="1"/>
    <xf numFmtId="0" fontId="8" fillId="0" borderId="0" xfId="0" applyNumberFormat="1" applyFont="1" applyFill="1" applyBorder="1" applyAlignment="1"/>
    <xf numFmtId="0" fontId="5" fillId="0" borderId="0" xfId="0" applyFont="1" applyFill="1" applyAlignment="1"/>
    <xf numFmtId="0" fontId="0" fillId="0" borderId="0" xfId="0" applyFill="1" applyAlignment="1"/>
    <xf numFmtId="0" fontId="6" fillId="0" borderId="2" xfId="0" applyFont="1" applyFill="1" applyBorder="1" applyAlignment="1"/>
    <xf numFmtId="0" fontId="12" fillId="0" borderId="0" xfId="0" applyFont="1" applyFill="1" applyAlignment="1"/>
    <xf numFmtId="0" fontId="6" fillId="0" borderId="0" xfId="0" applyFont="1" applyFill="1" applyAlignment="1"/>
    <xf numFmtId="0" fontId="6" fillId="0" borderId="0" xfId="0" applyFont="1" applyAlignment="1"/>
    <xf numFmtId="0" fontId="11" fillId="0" borderId="0" xfId="0" applyFont="1" applyFill="1" applyAlignment="1"/>
    <xf numFmtId="0" fontId="11" fillId="0" borderId="0" xfId="0" applyFont="1" applyAlignment="1"/>
    <xf numFmtId="0" fontId="0" fillId="0" borderId="0" xfId="0" applyAlignment="1"/>
    <xf numFmtId="0" fontId="3" fillId="0" borderId="0" xfId="0" applyFont="1" applyAlignment="1"/>
    <xf numFmtId="165" fontId="0" fillId="0" borderId="0" xfId="0" applyNumberFormat="1" applyAlignment="1"/>
    <xf numFmtId="165" fontId="39" fillId="3" borderId="10" xfId="0" applyNumberFormat="1" applyFont="1" applyFill="1" applyBorder="1" applyAlignment="1">
      <alignment horizontal="center" vertical="center" wrapText="1"/>
    </xf>
    <xf numFmtId="165" fontId="39" fillId="0" borderId="2" xfId="0" applyNumberFormat="1" applyFont="1" applyFill="1" applyBorder="1" applyAlignment="1">
      <alignment horizontal="right"/>
    </xf>
    <xf numFmtId="165" fontId="38" fillId="0" borderId="1" xfId="0" applyNumberFormat="1" applyFont="1" applyFill="1" applyBorder="1" applyAlignment="1">
      <alignment horizontal="right"/>
    </xf>
    <xf numFmtId="165" fontId="40" fillId="0" borderId="0" xfId="0" applyNumberFormat="1" applyFont="1" applyAlignment="1"/>
    <xf numFmtId="0" fontId="41" fillId="0" borderId="1" xfId="0" applyFont="1" applyFill="1" applyBorder="1" applyAlignment="1">
      <alignment horizontal="center"/>
    </xf>
    <xf numFmtId="0" fontId="41" fillId="0" borderId="2" xfId="0" applyFont="1" applyFill="1" applyBorder="1" applyAlignment="1">
      <alignment horizontal="center"/>
    </xf>
    <xf numFmtId="0" fontId="42" fillId="0" borderId="0" xfId="0" applyFont="1" applyAlignment="1"/>
    <xf numFmtId="0" fontId="41" fillId="3" borderId="10" xfId="0" applyNumberFormat="1" applyFont="1" applyFill="1" applyBorder="1" applyAlignment="1">
      <alignment horizontal="center" vertical="center"/>
    </xf>
    <xf numFmtId="0" fontId="41" fillId="0" borderId="2" xfId="0" applyNumberFormat="1" applyFont="1" applyFill="1" applyBorder="1" applyAlignment="1">
      <alignment horizontal="center"/>
    </xf>
    <xf numFmtId="0" fontId="42" fillId="0" borderId="0" xfId="0" applyFont="1" applyAlignment="1">
      <alignment horizontal="center"/>
    </xf>
    <xf numFmtId="165" fontId="5" fillId="0" borderId="5" xfId="0" applyNumberFormat="1" applyFont="1" applyFill="1" applyBorder="1" applyAlignment="1">
      <alignment horizontal="right"/>
    </xf>
    <xf numFmtId="165" fontId="43" fillId="0" borderId="5" xfId="0" applyNumberFormat="1" applyFont="1" applyFill="1" applyBorder="1" applyAlignment="1">
      <alignment horizontal="right"/>
    </xf>
    <xf numFmtId="0" fontId="43" fillId="0" borderId="0" xfId="0" applyFont="1" applyFill="1" applyAlignment="1">
      <alignment horizontal="center"/>
    </xf>
    <xf numFmtId="0" fontId="43" fillId="0" borderId="0" xfId="0" applyFont="1" applyFill="1" applyAlignment="1"/>
    <xf numFmtId="0" fontId="43" fillId="0" borderId="0" xfId="0" applyFont="1" applyAlignment="1"/>
    <xf numFmtId="0" fontId="44" fillId="0" borderId="0" xfId="0" applyNumberFormat="1" applyFont="1" applyFill="1" applyBorder="1" applyAlignment="1">
      <alignment horizontal="center"/>
    </xf>
    <xf numFmtId="4" fontId="44" fillId="0" borderId="0" xfId="0" applyNumberFormat="1" applyFont="1" applyFill="1" applyBorder="1" applyAlignment="1">
      <alignment horizontal="center"/>
    </xf>
    <xf numFmtId="165" fontId="45" fillId="0" borderId="0" xfId="0" applyNumberFormat="1" applyFont="1" applyFill="1" applyBorder="1" applyAlignment="1">
      <alignment horizontal="right"/>
    </xf>
    <xf numFmtId="165" fontId="47" fillId="0" borderId="0" xfId="0" applyNumberFormat="1" applyFont="1" applyFill="1" applyBorder="1" applyAlignment="1">
      <alignment horizontal="right"/>
    </xf>
    <xf numFmtId="0" fontId="48" fillId="0" borderId="0" xfId="0" applyNumberFormat="1" applyFont="1" applyFill="1" applyBorder="1" applyAlignment="1">
      <alignment horizontal="center"/>
    </xf>
    <xf numFmtId="0" fontId="48" fillId="0" borderId="0" xfId="0" applyNumberFormat="1" applyFont="1" applyFill="1" applyBorder="1" applyAlignment="1"/>
    <xf numFmtId="0" fontId="47" fillId="0" borderId="0" xfId="0" applyNumberFormat="1" applyFont="1" applyFill="1" applyBorder="1" applyAlignment="1"/>
    <xf numFmtId="0" fontId="46" fillId="0" borderId="0" xfId="0" applyFont="1" applyFill="1" applyAlignment="1"/>
    <xf numFmtId="0" fontId="22" fillId="0" borderId="0" xfId="0" applyFont="1" applyFill="1" applyAlignment="1"/>
    <xf numFmtId="0" fontId="6" fillId="0" borderId="23" xfId="0" applyFont="1" applyFill="1" applyBorder="1" applyAlignment="1">
      <alignment horizontal="left" indent="1"/>
    </xf>
    <xf numFmtId="0" fontId="7" fillId="4" borderId="4" xfId="0" applyFont="1" applyFill="1" applyBorder="1" applyAlignment="1">
      <alignment horizontal="left" indent="1"/>
    </xf>
    <xf numFmtId="0" fontId="50" fillId="4" borderId="1" xfId="0" applyFont="1" applyFill="1" applyBorder="1" applyAlignment="1">
      <alignment horizontal="center"/>
    </xf>
    <xf numFmtId="165" fontId="51" fillId="4" borderId="1" xfId="0" applyNumberFormat="1" applyFont="1" applyFill="1" applyBorder="1" applyAlignment="1">
      <alignment horizontal="right"/>
    </xf>
    <xf numFmtId="165" fontId="49" fillId="4" borderId="5" xfId="0" applyNumberFormat="1" applyFont="1" applyFill="1" applyBorder="1" applyAlignment="1">
      <alignment horizontal="right"/>
    </xf>
    <xf numFmtId="0" fontId="26" fillId="0" borderId="0" xfId="17" quotePrefix="1" applyFont="1" applyAlignment="1">
      <alignment horizontal="left" vertical="top"/>
    </xf>
    <xf numFmtId="0" fontId="53" fillId="0" borderId="0" xfId="0" applyFont="1" applyFill="1" applyAlignment="1"/>
    <xf numFmtId="0" fontId="53" fillId="0" borderId="0" xfId="0" applyFont="1" applyAlignment="1"/>
    <xf numFmtId="0" fontId="49" fillId="4" borderId="1" xfId="0" applyFont="1" applyFill="1" applyBorder="1" applyAlignment="1">
      <alignment horizontal="left" indent="1"/>
    </xf>
    <xf numFmtId="0" fontId="6" fillId="0" borderId="8" xfId="0" applyFont="1" applyFill="1" applyBorder="1" applyAlignment="1">
      <alignment horizontal="center" vertical="top"/>
    </xf>
    <xf numFmtId="0" fontId="43" fillId="0" borderId="8" xfId="0" applyFont="1" applyFill="1" applyBorder="1" applyAlignment="1">
      <alignment horizontal="center" vertical="top"/>
    </xf>
    <xf numFmtId="0" fontId="57" fillId="0" borderId="0" xfId="17" applyFont="1" applyBorder="1" applyAlignment="1">
      <alignment horizontal="centerContinuous" vertical="top" wrapText="1"/>
    </xf>
    <xf numFmtId="0" fontId="3" fillId="0" borderId="0" xfId="17" applyFont="1" applyBorder="1" applyAlignment="1">
      <alignment horizontal="centerContinuous" vertical="top"/>
    </xf>
    <xf numFmtId="0" fontId="3" fillId="0" borderId="0" xfId="17" applyFont="1">
      <alignment vertical="top"/>
    </xf>
    <xf numFmtId="0" fontId="58" fillId="0" borderId="6" xfId="0" applyFont="1" applyFill="1" applyBorder="1" applyAlignment="1">
      <alignment horizontal="right" vertical="center" indent="1"/>
    </xf>
    <xf numFmtId="164" fontId="58" fillId="0" borderId="24" xfId="0" applyNumberFormat="1" applyFont="1" applyFill="1" applyBorder="1" applyAlignment="1" applyProtection="1">
      <alignment horizontal="center" vertical="center"/>
    </xf>
    <xf numFmtId="0" fontId="59" fillId="0" borderId="6" xfId="0" applyNumberFormat="1" applyFont="1" applyFill="1" applyBorder="1" applyAlignment="1">
      <alignment horizontal="center" vertical="center"/>
    </xf>
    <xf numFmtId="0" fontId="59" fillId="0" borderId="6" xfId="0" applyFont="1" applyFill="1" applyBorder="1" applyAlignment="1">
      <alignment horizontal="center" vertical="center"/>
    </xf>
    <xf numFmtId="165" fontId="60" fillId="0" borderId="6" xfId="0" applyNumberFormat="1" applyFont="1" applyFill="1" applyBorder="1" applyAlignment="1">
      <alignment horizontal="right" vertical="center"/>
    </xf>
    <xf numFmtId="165" fontId="29" fillId="0" borderId="7" xfId="0" applyNumberFormat="1" applyFont="1" applyFill="1" applyBorder="1" applyAlignment="1">
      <alignment horizontal="right" vertical="center"/>
    </xf>
    <xf numFmtId="1" fontId="61" fillId="0" borderId="0" xfId="0" applyNumberFormat="1" applyFont="1" applyFill="1" applyAlignment="1" applyProtection="1">
      <alignment horizontal="center"/>
      <protection locked="0"/>
    </xf>
    <xf numFmtId="0" fontId="62" fillId="0" borderId="0" xfId="0" applyFont="1" applyFill="1" applyAlignment="1"/>
    <xf numFmtId="0" fontId="63" fillId="0" borderId="0" xfId="0" applyFont="1" applyFill="1" applyAlignment="1"/>
    <xf numFmtId="0" fontId="52" fillId="0" borderId="0" xfId="0" applyFont="1" applyAlignment="1"/>
    <xf numFmtId="0" fontId="64" fillId="0" borderId="1" xfId="0" applyFont="1" applyFill="1" applyBorder="1" applyAlignment="1">
      <alignment vertical="top" wrapText="1"/>
    </xf>
    <xf numFmtId="4" fontId="41" fillId="3" borderId="10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top"/>
    </xf>
    <xf numFmtId="0" fontId="53" fillId="0" borderId="25" xfId="0" applyFont="1" applyFill="1" applyBorder="1" applyAlignment="1"/>
    <xf numFmtId="0" fontId="54" fillId="0" borderId="6" xfId="0" applyNumberFormat="1" applyFont="1" applyFill="1" applyBorder="1" applyAlignment="1">
      <alignment horizontal="center"/>
    </xf>
    <xf numFmtId="0" fontId="54" fillId="0" borderId="6" xfId="0" applyFont="1" applyFill="1" applyBorder="1" applyAlignment="1">
      <alignment horizontal="center"/>
    </xf>
    <xf numFmtId="0" fontId="55" fillId="0" borderId="6" xfId="0" applyFont="1" applyFill="1" applyBorder="1" applyAlignment="1">
      <alignment horizontal="right"/>
    </xf>
    <xf numFmtId="165" fontId="7" fillId="0" borderId="7" xfId="0" applyNumberFormat="1" applyFont="1" applyFill="1" applyBorder="1" applyAlignment="1">
      <alignment horizontal="right"/>
    </xf>
    <xf numFmtId="0" fontId="64" fillId="0" borderId="0" xfId="0" applyFont="1" applyFill="1" applyBorder="1" applyAlignment="1">
      <alignment vertical="top" wrapText="1"/>
    </xf>
    <xf numFmtId="0" fontId="37" fillId="0" borderId="20" xfId="17" applyFont="1" applyBorder="1" applyAlignment="1">
      <alignment horizontal="centerContinuous" vertical="top" wrapText="1"/>
    </xf>
    <xf numFmtId="0" fontId="46" fillId="0" borderId="8" xfId="0" applyFont="1" applyFill="1" applyBorder="1" applyAlignment="1">
      <alignment horizontal="center" vertical="top"/>
    </xf>
    <xf numFmtId="0" fontId="53" fillId="5" borderId="26" xfId="0" applyFont="1" applyFill="1" applyBorder="1" applyAlignment="1"/>
    <xf numFmtId="0" fontId="54" fillId="5" borderId="10" xfId="0" applyNumberFormat="1" applyFont="1" applyFill="1" applyBorder="1" applyAlignment="1">
      <alignment horizontal="center"/>
    </xf>
    <xf numFmtId="0" fontId="54" fillId="5" borderId="10" xfId="0" applyFont="1" applyFill="1" applyBorder="1" applyAlignment="1">
      <alignment horizontal="center"/>
    </xf>
    <xf numFmtId="0" fontId="55" fillId="5" borderId="10" xfId="0" applyFont="1" applyFill="1" applyBorder="1" applyAlignment="1">
      <alignment horizontal="right"/>
    </xf>
    <xf numFmtId="165" fontId="7" fillId="5" borderId="11" xfId="0" applyNumberFormat="1" applyFont="1" applyFill="1" applyBorder="1" applyAlignment="1">
      <alignment horizontal="right"/>
    </xf>
    <xf numFmtId="164" fontId="58" fillId="0" borderId="23" xfId="0" applyNumberFormat="1" applyFont="1" applyFill="1" applyBorder="1" applyAlignment="1" applyProtection="1">
      <alignment horizontal="center" vertical="center"/>
    </xf>
    <xf numFmtId="0" fontId="58" fillId="0" borderId="2" xfId="0" applyFont="1" applyFill="1" applyBorder="1" applyAlignment="1">
      <alignment horizontal="right" vertical="center" indent="1"/>
    </xf>
    <xf numFmtId="0" fontId="59" fillId="0" borderId="2" xfId="0" applyNumberFormat="1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horizontal="center" vertical="center"/>
    </xf>
    <xf numFmtId="165" fontId="60" fillId="0" borderId="2" xfId="0" applyNumberFormat="1" applyFont="1" applyFill="1" applyBorder="1" applyAlignment="1">
      <alignment horizontal="right" vertical="center"/>
    </xf>
    <xf numFmtId="165" fontId="29" fillId="0" borderId="3" xfId="0" applyNumberFormat="1" applyFont="1" applyFill="1" applyBorder="1" applyAlignment="1">
      <alignment horizontal="right" vertical="center"/>
    </xf>
    <xf numFmtId="0" fontId="56" fillId="0" borderId="1" xfId="0" quotePrefix="1" applyFont="1" applyFill="1" applyBorder="1" applyAlignment="1">
      <alignment vertical="top" wrapText="1"/>
    </xf>
    <xf numFmtId="0" fontId="53" fillId="0" borderId="0" xfId="0" applyFont="1" applyFill="1" applyBorder="1" applyAlignment="1"/>
    <xf numFmtId="0" fontId="54" fillId="0" borderId="1" xfId="0" applyNumberFormat="1" applyFont="1" applyFill="1" applyBorder="1" applyAlignment="1">
      <alignment horizontal="center"/>
    </xf>
    <xf numFmtId="0" fontId="54" fillId="0" borderId="1" xfId="0" applyFont="1" applyFill="1" applyBorder="1" applyAlignment="1">
      <alignment horizontal="center"/>
    </xf>
    <xf numFmtId="0" fontId="55" fillId="0" borderId="1" xfId="0" applyFont="1" applyFill="1" applyBorder="1" applyAlignment="1">
      <alignment horizontal="right"/>
    </xf>
    <xf numFmtId="165" fontId="7" fillId="0" borderId="5" xfId="0" applyNumberFormat="1" applyFont="1" applyFill="1" applyBorder="1" applyAlignment="1">
      <alignment horizontal="right"/>
    </xf>
    <xf numFmtId="0" fontId="53" fillId="0" borderId="27" xfId="0" applyFont="1" applyFill="1" applyBorder="1" applyAlignment="1"/>
    <xf numFmtId="0" fontId="43" fillId="0" borderId="1" xfId="0" applyNumberFormat="1" applyFont="1" applyFill="1" applyBorder="1" applyAlignment="1">
      <alignment horizontal="center"/>
    </xf>
    <xf numFmtId="0" fontId="43" fillId="0" borderId="1" xfId="0" applyFont="1" applyFill="1" applyBorder="1" applyAlignment="1">
      <alignment horizontal="center"/>
    </xf>
    <xf numFmtId="165" fontId="43" fillId="0" borderId="1" xfId="0" applyNumberFormat="1" applyFont="1" applyFill="1" applyBorder="1" applyAlignment="1">
      <alignment horizontal="right"/>
    </xf>
    <xf numFmtId="165" fontId="66" fillId="0" borderId="1" xfId="0" applyNumberFormat="1" applyFont="1" applyFill="1" applyBorder="1" applyAlignment="1">
      <alignment horizontal="right"/>
    </xf>
    <xf numFmtId="165" fontId="66" fillId="0" borderId="5" xfId="0" applyNumberFormat="1" applyFont="1" applyFill="1" applyBorder="1" applyAlignment="1">
      <alignment horizontal="right"/>
    </xf>
    <xf numFmtId="0" fontId="67" fillId="0" borderId="0" xfId="0" applyFont="1" applyFill="1" applyAlignment="1">
      <alignment horizontal="center"/>
    </xf>
    <xf numFmtId="0" fontId="67" fillId="0" borderId="0" xfId="0" applyFont="1" applyFill="1" applyAlignment="1"/>
    <xf numFmtId="0" fontId="67" fillId="0" borderId="0" xfId="0" applyFont="1" applyAlignment="1"/>
    <xf numFmtId="0" fontId="68" fillId="0" borderId="0" xfId="0" applyFont="1" applyFill="1" applyAlignment="1"/>
    <xf numFmtId="0" fontId="6" fillId="0" borderId="23" xfId="0" applyFont="1" applyFill="1" applyBorder="1" applyAlignment="1">
      <alignment horizontal="center" vertical="top"/>
    </xf>
    <xf numFmtId="0" fontId="53" fillId="0" borderId="28" xfId="0" applyFont="1" applyFill="1" applyBorder="1" applyAlignment="1"/>
    <xf numFmtId="0" fontId="54" fillId="0" borderId="2" xfId="0" applyNumberFormat="1" applyFont="1" applyFill="1" applyBorder="1" applyAlignment="1">
      <alignment horizontal="center"/>
    </xf>
    <xf numFmtId="0" fontId="54" fillId="0" borderId="2" xfId="0" applyFont="1" applyFill="1" applyBorder="1" applyAlignment="1">
      <alignment horizontal="center"/>
    </xf>
    <xf numFmtId="0" fontId="55" fillId="0" borderId="2" xfId="0" applyFont="1" applyFill="1" applyBorder="1" applyAlignment="1">
      <alignment horizontal="right"/>
    </xf>
    <xf numFmtId="165" fontId="7" fillId="0" borderId="3" xfId="0" applyNumberFormat="1" applyFont="1" applyFill="1" applyBorder="1" applyAlignment="1">
      <alignment horizontal="right"/>
    </xf>
    <xf numFmtId="0" fontId="56" fillId="0" borderId="0" xfId="0" applyFont="1" applyFill="1" applyBorder="1" applyAlignment="1">
      <alignment vertical="top" wrapText="1"/>
    </xf>
    <xf numFmtId="0" fontId="65" fillId="0" borderId="1" xfId="0" applyFont="1" applyFill="1" applyBorder="1" applyAlignment="1">
      <alignment horizontal="center"/>
    </xf>
    <xf numFmtId="0" fontId="43" fillId="0" borderId="0" xfId="0" applyNumberFormat="1" applyFont="1" applyFill="1" applyBorder="1" applyAlignment="1">
      <alignment horizontal="center"/>
    </xf>
    <xf numFmtId="0" fontId="69" fillId="0" borderId="0" xfId="0" applyNumberFormat="1" applyFont="1" applyFill="1" applyBorder="1" applyAlignment="1">
      <alignment horizontal="center"/>
    </xf>
    <xf numFmtId="0" fontId="6" fillId="3" borderId="9" xfId="0" applyNumberFormat="1" applyFont="1" applyFill="1" applyBorder="1" applyAlignment="1">
      <alignment horizontal="center" vertical="center"/>
    </xf>
    <xf numFmtId="0" fontId="70" fillId="3" borderId="10" xfId="0" applyNumberFormat="1" applyFont="1" applyFill="1" applyBorder="1" applyAlignment="1">
      <alignment horizontal="left" vertical="center" indent="1"/>
    </xf>
    <xf numFmtId="0" fontId="56" fillId="0" borderId="0" xfId="0" quotePrefix="1" applyFont="1" applyFill="1" applyBorder="1" applyAlignment="1">
      <alignment vertical="top" wrapText="1"/>
    </xf>
    <xf numFmtId="17" fontId="71" fillId="0" borderId="0" xfId="17" quotePrefix="1" applyNumberFormat="1" applyFont="1" applyAlignment="1">
      <alignment horizontal="right" vertical="top"/>
    </xf>
    <xf numFmtId="0" fontId="56" fillId="0" borderId="1" xfId="0" quotePrefix="1" applyFont="1" applyFill="1" applyBorder="1" applyAlignment="1">
      <alignment vertical="center" wrapText="1"/>
    </xf>
    <xf numFmtId="0" fontId="72" fillId="0" borderId="1" xfId="0" quotePrefix="1" applyFont="1" applyFill="1" applyBorder="1" applyAlignment="1">
      <alignment vertical="top" wrapText="1"/>
    </xf>
    <xf numFmtId="0" fontId="72" fillId="0" borderId="0" xfId="0" quotePrefix="1" applyFont="1" applyFill="1" applyBorder="1" applyAlignment="1">
      <alignment vertical="top" wrapText="1"/>
    </xf>
    <xf numFmtId="0" fontId="73" fillId="0" borderId="1" xfId="0" applyFont="1" applyFill="1" applyBorder="1" applyAlignment="1">
      <alignment horizontal="center"/>
    </xf>
    <xf numFmtId="0" fontId="5" fillId="0" borderId="0" xfId="17" applyFont="1" applyAlignment="1">
      <alignment vertical="top" wrapText="1"/>
    </xf>
    <xf numFmtId="0" fontId="24" fillId="0" borderId="15" xfId="17" applyFont="1" applyBorder="1" applyAlignment="1">
      <alignment horizontal="center" vertical="top" wrapText="1"/>
    </xf>
    <xf numFmtId="0" fontId="26" fillId="0" borderId="0" xfId="16" applyFont="1" applyAlignment="1">
      <alignment horizontal="center" vertical="top" wrapText="1"/>
    </xf>
    <xf numFmtId="0" fontId="26" fillId="0" borderId="16" xfId="16" applyFont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</cellXfs>
  <cellStyles count="27">
    <cellStyle name="Article note1" xfId="1" xr:uid="{00000000-0005-0000-0000-000000000000}"/>
    <cellStyle name="Article note2" xfId="2" xr:uid="{00000000-0005-0000-0000-000001000000}"/>
    <cellStyle name="Article note3" xfId="3" xr:uid="{00000000-0005-0000-0000-000002000000}"/>
    <cellStyle name="Article note4" xfId="4" xr:uid="{00000000-0005-0000-0000-000003000000}"/>
    <cellStyle name="Article note5" xfId="5" xr:uid="{00000000-0005-0000-0000-000004000000}"/>
    <cellStyle name="CE" xfId="6" xr:uid="{00000000-0005-0000-0000-000005000000}"/>
    <cellStyle name="Chap 1" xfId="7" xr:uid="{00000000-0005-0000-0000-000006000000}"/>
    <cellStyle name="Chap 2" xfId="8" xr:uid="{00000000-0005-0000-0000-000007000000}"/>
    <cellStyle name="Chap 3" xfId="9" xr:uid="{00000000-0005-0000-0000-000008000000}"/>
    <cellStyle name="Descr Article" xfId="10" xr:uid="{00000000-0005-0000-0000-000009000000}"/>
    <cellStyle name="Info Entete" xfId="11" xr:uid="{00000000-0005-0000-0000-00000A000000}"/>
    <cellStyle name="Inter Entete" xfId="12" xr:uid="{00000000-0005-0000-0000-00000B000000}"/>
    <cellStyle name="Loc Litteraire" xfId="13" xr:uid="{00000000-0005-0000-0000-00000C000000}"/>
    <cellStyle name="Loc Structuree" xfId="14" xr:uid="{00000000-0005-0000-0000-00000D000000}"/>
    <cellStyle name="Lot" xfId="15" xr:uid="{00000000-0005-0000-0000-00000E000000}"/>
    <cellStyle name="Normal" xfId="0" builtinId="0"/>
    <cellStyle name="Normal 2" xfId="16" xr:uid="{00000000-0005-0000-0000-000010000000}"/>
    <cellStyle name="Normal 3" xfId="24" xr:uid="{00000000-0005-0000-0000-000011000000}"/>
    <cellStyle name="Normal 4" xfId="25" xr:uid="{00000000-0005-0000-0000-000012000000}"/>
    <cellStyle name="Normal 5" xfId="26" xr:uid="{00000000-0005-0000-0000-000013000000}"/>
    <cellStyle name="Normal_2006 Menuiserie - BPU" xfId="17" xr:uid="{00000000-0005-0000-0000-000014000000}"/>
    <cellStyle name="Qte Structuree" xfId="18" xr:uid="{00000000-0005-0000-0000-000015000000}"/>
    <cellStyle name="Structure" xfId="19" xr:uid="{00000000-0005-0000-0000-000016000000}"/>
    <cellStyle name="Structure Note" xfId="20" xr:uid="{00000000-0005-0000-0000-000017000000}"/>
    <cellStyle name="Structure_BPU Peinture Edition2006 En cours" xfId="21" xr:uid="{00000000-0005-0000-0000-000018000000}"/>
    <cellStyle name="Titre Article" xfId="22" xr:uid="{00000000-0005-0000-0000-000019000000}"/>
    <cellStyle name="Titre Entete" xfId="23" xr:uid="{00000000-0005-0000-0000-00001A000000}"/>
  </cellStyles>
  <dxfs count="28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7194" name="Picture 1" descr="logoquadri_150dpi_25">
          <a:extLst>
            <a:ext uri="{FF2B5EF4-FFF2-40B4-BE49-F238E27FC236}">
              <a16:creationId xmlns:a16="http://schemas.microsoft.com/office/drawing/2014/main" id="{00000000-0008-0000-0000-00001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E37"/>
  <sheetViews>
    <sheetView showGridLines="0" zoomScaleNormal="100" workbookViewId="0">
      <selection activeCell="E13" sqref="E13"/>
    </sheetView>
  </sheetViews>
  <sheetFormatPr baseColWidth="10" defaultColWidth="11.42578125" defaultRowHeight="12.75" x14ac:dyDescent="0.2"/>
  <cols>
    <col min="1" max="2" width="16.7109375" style="5" customWidth="1"/>
    <col min="3" max="3" width="21.7109375" style="5" customWidth="1"/>
    <col min="4" max="5" width="16.7109375" style="5" customWidth="1"/>
    <col min="6" max="16384" width="11.42578125" style="5"/>
  </cols>
  <sheetData>
    <row r="1" spans="1:5" x14ac:dyDescent="0.2">
      <c r="A1" s="156"/>
      <c r="B1" s="4"/>
    </row>
    <row r="2" spans="1:5" ht="23.25" x14ac:dyDescent="0.2">
      <c r="A2" s="156"/>
      <c r="B2" s="6" t="s">
        <v>3</v>
      </c>
      <c r="C2" s="7"/>
      <c r="D2" s="7"/>
      <c r="E2" s="7"/>
    </row>
    <row r="3" spans="1:5" ht="23.25" x14ac:dyDescent="0.2">
      <c r="A3" s="156"/>
      <c r="B3" s="6" t="s">
        <v>4</v>
      </c>
      <c r="C3" s="7"/>
      <c r="D3" s="7"/>
      <c r="E3" s="7"/>
    </row>
    <row r="4" spans="1:5" ht="20.25" x14ac:dyDescent="0.2">
      <c r="A4" s="156"/>
      <c r="B4" s="8"/>
      <c r="C4" s="7"/>
      <c r="D4" s="7"/>
      <c r="E4" s="7"/>
    </row>
    <row r="5" spans="1:5" ht="15" x14ac:dyDescent="0.2">
      <c r="A5" s="156"/>
      <c r="B5" s="9" t="s">
        <v>153</v>
      </c>
      <c r="C5" s="7"/>
      <c r="D5" s="7"/>
      <c r="E5" s="7"/>
    </row>
    <row r="6" spans="1:5" x14ac:dyDescent="0.2">
      <c r="A6" s="156"/>
      <c r="B6" s="10"/>
      <c r="C6" s="7"/>
      <c r="D6" s="7"/>
      <c r="E6" s="7"/>
    </row>
    <row r="7" spans="1:5" x14ac:dyDescent="0.2">
      <c r="A7" s="156"/>
      <c r="B7" s="11" t="s">
        <v>154</v>
      </c>
      <c r="C7" s="7"/>
      <c r="D7" s="7"/>
      <c r="E7" s="7"/>
    </row>
    <row r="8" spans="1:5" x14ac:dyDescent="0.2">
      <c r="A8" s="12"/>
    </row>
    <row r="9" spans="1:5" x14ac:dyDescent="0.2">
      <c r="A9" s="12"/>
    </row>
    <row r="10" spans="1:5" ht="13.5" thickBot="1" x14ac:dyDescent="0.25">
      <c r="A10" s="12"/>
    </row>
    <row r="11" spans="1:5" ht="12" customHeight="1" thickTop="1" x14ac:dyDescent="0.2">
      <c r="A11" s="13"/>
      <c r="B11" s="14"/>
      <c r="C11" s="14"/>
      <c r="D11" s="14"/>
      <c r="E11" s="15"/>
    </row>
    <row r="12" spans="1:5" ht="12" customHeight="1" x14ac:dyDescent="0.2">
      <c r="A12" s="16"/>
      <c r="B12" s="17"/>
      <c r="C12" s="17"/>
      <c r="D12" s="17"/>
      <c r="E12" s="18"/>
    </row>
    <row r="13" spans="1:5" ht="30" x14ac:dyDescent="0.2">
      <c r="A13" s="19" t="s">
        <v>5</v>
      </c>
      <c r="B13" s="17"/>
      <c r="C13" s="17"/>
      <c r="D13" s="17"/>
      <c r="E13" s="18"/>
    </row>
    <row r="14" spans="1:5" ht="30" x14ac:dyDescent="0.2">
      <c r="A14" s="19"/>
      <c r="B14" s="17"/>
      <c r="C14" s="17"/>
      <c r="D14" s="17"/>
      <c r="E14" s="18"/>
    </row>
    <row r="15" spans="1:5" ht="12" customHeight="1" x14ac:dyDescent="0.2">
      <c r="A15" s="16"/>
      <c r="B15" s="17"/>
      <c r="C15" s="17"/>
      <c r="D15" s="17"/>
      <c r="E15" s="18"/>
    </row>
    <row r="16" spans="1:5" ht="12" customHeight="1" thickBot="1" x14ac:dyDescent="0.25">
      <c r="A16" s="20"/>
      <c r="B16" s="21"/>
      <c r="C16" s="21"/>
      <c r="D16" s="21"/>
      <c r="E16" s="22"/>
    </row>
    <row r="17" spans="1:5" ht="13.15" customHeight="1" thickTop="1" x14ac:dyDescent="0.2">
      <c r="A17" s="27"/>
      <c r="B17" s="17"/>
      <c r="C17" s="17"/>
      <c r="D17" s="17"/>
      <c r="E17" s="17"/>
    </row>
    <row r="18" spans="1:5" ht="111" x14ac:dyDescent="0.2">
      <c r="A18" s="109" t="s">
        <v>143</v>
      </c>
      <c r="B18" s="25"/>
      <c r="C18" s="25"/>
      <c r="D18" s="25"/>
      <c r="E18" s="26"/>
    </row>
    <row r="19" spans="1:5" ht="13.15" customHeight="1" x14ac:dyDescent="0.2">
      <c r="A19" s="23"/>
      <c r="B19" s="7"/>
      <c r="C19" s="7"/>
      <c r="D19" s="7"/>
      <c r="E19" s="7"/>
    </row>
    <row r="20" spans="1:5" ht="157.5" x14ac:dyDescent="0.2">
      <c r="A20" s="24" t="s">
        <v>144</v>
      </c>
      <c r="B20" s="25"/>
      <c r="C20" s="25"/>
      <c r="D20" s="25"/>
      <c r="E20" s="26"/>
    </row>
    <row r="21" spans="1:5" s="89" customFormat="1" x14ac:dyDescent="0.2">
      <c r="A21" s="87"/>
      <c r="B21" s="88"/>
      <c r="C21" s="88"/>
      <c r="D21" s="88"/>
      <c r="E21" s="88"/>
    </row>
    <row r="22" spans="1:5" ht="13.15" customHeight="1" thickBot="1" x14ac:dyDescent="0.25">
      <c r="A22" s="23"/>
      <c r="B22" s="7"/>
      <c r="C22" s="7"/>
      <c r="D22" s="7"/>
      <c r="E22" s="7"/>
    </row>
    <row r="23" spans="1:5" ht="12" customHeight="1" thickTop="1" x14ac:dyDescent="0.2">
      <c r="A23" s="28"/>
      <c r="B23" s="14"/>
      <c r="C23" s="14"/>
      <c r="D23" s="14"/>
      <c r="E23" s="15"/>
    </row>
    <row r="24" spans="1:5" ht="12" customHeight="1" x14ac:dyDescent="0.2">
      <c r="A24" s="29"/>
      <c r="B24" s="17"/>
      <c r="C24" s="17"/>
      <c r="D24" s="17"/>
      <c r="E24" s="18"/>
    </row>
    <row r="25" spans="1:5" ht="83.65" customHeight="1" x14ac:dyDescent="0.2">
      <c r="A25" s="157" t="s">
        <v>6</v>
      </c>
      <c r="B25" s="158"/>
      <c r="C25" s="158"/>
      <c r="D25" s="158"/>
      <c r="E25" s="159"/>
    </row>
    <row r="26" spans="1:5" ht="12" customHeight="1" x14ac:dyDescent="0.2">
      <c r="A26" s="29"/>
      <c r="B26" s="17"/>
      <c r="C26" s="17"/>
      <c r="D26" s="17"/>
      <c r="E26" s="18"/>
    </row>
    <row r="27" spans="1:5" ht="12" customHeight="1" thickBot="1" x14ac:dyDescent="0.25">
      <c r="A27" s="30"/>
      <c r="B27" s="21"/>
      <c r="C27" s="21"/>
      <c r="D27" s="21"/>
      <c r="E27" s="22"/>
    </row>
    <row r="28" spans="1:5" ht="13.5" thickTop="1" x14ac:dyDescent="0.2">
      <c r="A28" s="12"/>
    </row>
    <row r="29" spans="1:5" ht="25.5" x14ac:dyDescent="0.2">
      <c r="A29" s="12"/>
      <c r="D29" s="81"/>
      <c r="E29" s="151">
        <v>45658</v>
      </c>
    </row>
    <row r="30" spans="1:5" x14ac:dyDescent="0.2">
      <c r="A30" s="12"/>
      <c r="E30" s="34"/>
    </row>
    <row r="31" spans="1:5" x14ac:dyDescent="0.2">
      <c r="A31" s="12"/>
      <c r="E31" s="34"/>
    </row>
    <row r="32" spans="1:5" x14ac:dyDescent="0.2">
      <c r="A32" s="12"/>
      <c r="E32" s="33"/>
    </row>
    <row r="33" spans="1:5" x14ac:dyDescent="0.2">
      <c r="A33" s="12"/>
      <c r="E33" s="34"/>
    </row>
    <row r="34" spans="1:5" x14ac:dyDescent="0.2">
      <c r="A34" s="12"/>
      <c r="E34" s="34"/>
    </row>
    <row r="35" spans="1:5" x14ac:dyDescent="0.2">
      <c r="A35" s="12"/>
      <c r="E35" s="34"/>
    </row>
    <row r="36" spans="1:5" x14ac:dyDescent="0.2">
      <c r="A36" s="12"/>
    </row>
    <row r="37" spans="1:5" ht="25.5" x14ac:dyDescent="0.2">
      <c r="A37" s="31"/>
      <c r="E37" s="32"/>
    </row>
  </sheetData>
  <mergeCells count="2">
    <mergeCell ref="A1:A7"/>
    <mergeCell ref="A25:E25"/>
  </mergeCells>
  <printOptions horizontalCentered="1"/>
  <pageMargins left="0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254"/>
  <sheetViews>
    <sheetView showGridLines="0" tabSelected="1" view="pageBreakPreview" zoomScale="115" zoomScaleNormal="100" zoomScaleSheetLayoutView="115" workbookViewId="0">
      <selection activeCell="M138" sqref="M138"/>
    </sheetView>
  </sheetViews>
  <sheetFormatPr baseColWidth="10" defaultColWidth="11.28515625" defaultRowHeight="12.75" x14ac:dyDescent="0.2"/>
  <cols>
    <col min="1" max="1" width="7.7109375" style="50" customWidth="1"/>
    <col min="2" max="2" width="65" style="50" bestFit="1" customWidth="1"/>
    <col min="3" max="3" width="5.7109375" style="61" customWidth="1"/>
    <col min="4" max="4" width="9.28515625" style="58" customWidth="1"/>
    <col min="5" max="5" width="8" style="58" customWidth="1"/>
    <col min="6" max="6" width="12.5703125" style="55" customWidth="1"/>
    <col min="7" max="7" width="14.7109375" style="51" bestFit="1" customWidth="1"/>
    <col min="8" max="8" width="3.5703125" style="49" customWidth="1"/>
    <col min="9" max="16384" width="11.28515625" style="49"/>
  </cols>
  <sheetData>
    <row r="1" spans="1:255" s="38" customFormat="1" ht="58.5" customHeight="1" x14ac:dyDescent="0.2">
      <c r="A1" s="160" t="s">
        <v>145</v>
      </c>
      <c r="B1" s="160"/>
      <c r="C1" s="160"/>
      <c r="D1" s="160"/>
      <c r="E1" s="160"/>
      <c r="F1" s="160"/>
      <c r="G1" s="160"/>
      <c r="H1" s="37"/>
      <c r="I1" s="37"/>
    </row>
    <row r="2" spans="1:255" s="73" customFormat="1" thickBot="1" x14ac:dyDescent="0.25">
      <c r="A2" s="146"/>
      <c r="B2" s="147"/>
      <c r="C2" s="67"/>
      <c r="D2" s="68"/>
      <c r="E2" s="68"/>
      <c r="F2" s="69"/>
      <c r="G2" s="70"/>
      <c r="H2" s="71"/>
      <c r="I2" s="72"/>
      <c r="J2" s="72"/>
      <c r="IT2" s="74"/>
      <c r="IU2" s="75"/>
    </row>
    <row r="3" spans="1:255" s="40" customFormat="1" ht="39" thickBot="1" x14ac:dyDescent="0.25">
      <c r="A3" s="148" t="s">
        <v>0</v>
      </c>
      <c r="B3" s="149" t="s">
        <v>1</v>
      </c>
      <c r="C3" s="59" t="s">
        <v>2</v>
      </c>
      <c r="D3" s="101" t="s">
        <v>11</v>
      </c>
      <c r="E3" s="101" t="s">
        <v>12</v>
      </c>
      <c r="F3" s="52" t="s">
        <v>8</v>
      </c>
      <c r="G3" s="35" t="s">
        <v>7</v>
      </c>
      <c r="H3" s="1"/>
      <c r="I3" s="39"/>
      <c r="J3" s="39"/>
      <c r="IT3" s="41"/>
      <c r="IU3" s="42"/>
    </row>
    <row r="4" spans="1:255" s="45" customFormat="1" x14ac:dyDescent="0.2">
      <c r="A4" s="76"/>
      <c r="B4" s="43"/>
      <c r="C4" s="60"/>
      <c r="D4" s="57"/>
      <c r="E4" s="57"/>
      <c r="F4" s="53"/>
      <c r="G4" s="36"/>
      <c r="H4" s="2"/>
      <c r="I4" s="44"/>
      <c r="J4" s="44"/>
      <c r="IU4" s="46"/>
    </row>
    <row r="5" spans="1:255" s="47" customFormat="1" ht="15.75" x14ac:dyDescent="0.25">
      <c r="A5" s="77">
        <v>2</v>
      </c>
      <c r="B5" s="84" t="s">
        <v>15</v>
      </c>
      <c r="C5" s="78"/>
      <c r="D5" s="78"/>
      <c r="E5" s="78"/>
      <c r="F5" s="79"/>
      <c r="G5" s="80"/>
      <c r="H5" s="3"/>
      <c r="IU5" s="48"/>
    </row>
    <row r="6" spans="1:255" s="47" customFormat="1" ht="15.75" x14ac:dyDescent="0.25">
      <c r="A6" s="86"/>
      <c r="B6" s="108"/>
      <c r="C6" s="56"/>
      <c r="D6" s="56"/>
      <c r="E6" s="56"/>
      <c r="F6" s="54"/>
      <c r="G6" s="62"/>
      <c r="H6" s="3"/>
      <c r="IU6" s="48"/>
    </row>
    <row r="7" spans="1:255" s="65" customFormat="1" ht="14.25" x14ac:dyDescent="0.2">
      <c r="A7" s="85" t="s">
        <v>76</v>
      </c>
      <c r="B7" s="100" t="s">
        <v>75</v>
      </c>
      <c r="C7" s="129"/>
      <c r="D7" s="56" t="s">
        <v>77</v>
      </c>
      <c r="E7" s="130"/>
      <c r="F7" s="131"/>
      <c r="G7" s="63"/>
      <c r="H7" s="64"/>
      <c r="IU7" s="66"/>
    </row>
    <row r="8" spans="1:255" s="65" customFormat="1" ht="15" customHeight="1" thickBot="1" x14ac:dyDescent="0.25">
      <c r="A8" s="86"/>
      <c r="B8" s="108"/>
      <c r="C8" s="56"/>
      <c r="D8" s="56"/>
      <c r="E8" s="56"/>
      <c r="F8" s="54"/>
      <c r="G8" s="62"/>
      <c r="H8" s="64"/>
      <c r="IU8" s="66"/>
    </row>
    <row r="9" spans="1:255" s="82" customFormat="1" ht="18" customHeight="1" thickBot="1" x14ac:dyDescent="0.3">
      <c r="A9" s="102"/>
      <c r="B9" s="111"/>
      <c r="C9" s="112"/>
      <c r="D9" s="113"/>
      <c r="E9" s="113"/>
      <c r="F9" s="114" t="str">
        <f>"Total"&amp;" - "&amp;B7</f>
        <v>Total - Échafaudages / Étaiements / Moyens de levage</v>
      </c>
      <c r="G9" s="115">
        <f>SUBTOTAL(9,G7:G8)</f>
        <v>0</v>
      </c>
      <c r="IS9" s="83"/>
    </row>
    <row r="10" spans="1:255" s="47" customFormat="1" ht="15.75" x14ac:dyDescent="0.25">
      <c r="A10" s="86"/>
      <c r="B10" s="108"/>
      <c r="C10" s="56"/>
      <c r="D10" s="56"/>
      <c r="E10" s="56"/>
      <c r="F10" s="54"/>
      <c r="G10" s="62"/>
      <c r="H10" s="3"/>
      <c r="IU10" s="48"/>
    </row>
    <row r="11" spans="1:255" s="65" customFormat="1" ht="14.25" x14ac:dyDescent="0.2">
      <c r="A11" s="85" t="s">
        <v>78</v>
      </c>
      <c r="B11" s="100" t="s">
        <v>79</v>
      </c>
      <c r="C11" s="129"/>
      <c r="D11" s="130"/>
      <c r="E11" s="130"/>
      <c r="F11" s="131"/>
      <c r="G11" s="63"/>
      <c r="H11" s="64"/>
      <c r="IU11" s="66"/>
    </row>
    <row r="12" spans="1:255" s="82" customFormat="1" ht="15" customHeight="1" x14ac:dyDescent="0.25">
      <c r="A12" s="85"/>
      <c r="B12" s="123"/>
      <c r="C12" s="124"/>
      <c r="D12" s="125"/>
      <c r="E12" s="125"/>
      <c r="F12" s="126"/>
      <c r="G12" s="127"/>
      <c r="IS12" s="83"/>
    </row>
    <row r="13" spans="1:255" s="135" customFormat="1" ht="28.5" customHeight="1" x14ac:dyDescent="0.2">
      <c r="A13" s="110" t="s">
        <v>81</v>
      </c>
      <c r="B13" s="152" t="s">
        <v>80</v>
      </c>
      <c r="C13" s="56" t="s">
        <v>17</v>
      </c>
      <c r="D13" s="56">
        <v>41</v>
      </c>
      <c r="E13" s="56">
        <f>D13</f>
        <v>41</v>
      </c>
      <c r="F13" s="132"/>
      <c r="G13" s="133">
        <f>+IF(E13=0,D13*F13,E13*F13)</f>
        <v>0</v>
      </c>
      <c r="H13" s="134"/>
      <c r="IU13" s="136"/>
    </row>
    <row r="14" spans="1:255" s="65" customFormat="1" ht="15" customHeight="1" x14ac:dyDescent="0.2">
      <c r="A14" s="86"/>
      <c r="B14" s="108"/>
      <c r="C14" s="56"/>
      <c r="D14" s="56"/>
      <c r="E14" s="56"/>
      <c r="F14" s="54"/>
      <c r="G14" s="62"/>
      <c r="H14" s="64"/>
      <c r="IU14" s="66"/>
    </row>
    <row r="15" spans="1:255" s="82" customFormat="1" ht="15" customHeight="1" thickBot="1" x14ac:dyDescent="0.3">
      <c r="A15" s="102"/>
      <c r="B15" s="103"/>
      <c r="C15" s="104"/>
      <c r="D15" s="105"/>
      <c r="E15" s="105"/>
      <c r="F15" s="106" t="str">
        <f>"Sous-total"&amp;" - "&amp;B13</f>
        <v>Sous-total - Contre-cloisons en plaques de plâtre hydrofuge 74/48 pour passages de réseaux</v>
      </c>
      <c r="G15" s="107">
        <f>SUBTOTAL(9,G13:G14)</f>
        <v>0</v>
      </c>
      <c r="IS15" s="83"/>
    </row>
    <row r="16" spans="1:255" s="82" customFormat="1" ht="15" customHeight="1" x14ac:dyDescent="0.25">
      <c r="A16" s="85"/>
      <c r="B16" s="123"/>
      <c r="C16" s="124"/>
      <c r="D16" s="125"/>
      <c r="E16" s="125"/>
      <c r="F16" s="126"/>
      <c r="G16" s="127"/>
      <c r="IS16" s="83"/>
    </row>
    <row r="17" spans="1:255" s="137" customFormat="1" ht="15" customHeight="1" x14ac:dyDescent="0.25">
      <c r="A17" s="110" t="s">
        <v>82</v>
      </c>
      <c r="B17" s="122" t="s">
        <v>19</v>
      </c>
      <c r="C17" s="56"/>
      <c r="D17" s="56"/>
      <c r="E17" s="56"/>
      <c r="F17" s="132"/>
      <c r="G17" s="133">
        <f t="shared" ref="G17" si="0">+IF(E17=0,D17*F17,E17*F17)</f>
        <v>0</v>
      </c>
    </row>
    <row r="18" spans="1:255" s="137" customFormat="1" ht="15" customHeight="1" x14ac:dyDescent="0.25">
      <c r="A18" s="110"/>
      <c r="B18" s="154" t="s">
        <v>59</v>
      </c>
      <c r="C18" s="155" t="s">
        <v>17</v>
      </c>
      <c r="D18" s="155">
        <v>28</v>
      </c>
      <c r="E18" s="155">
        <f>D18</f>
        <v>28</v>
      </c>
      <c r="F18" s="132"/>
      <c r="G18" s="133">
        <f t="shared" ref="G18" si="1">+IF(E18=0,D18*F18,E18*F18)</f>
        <v>0</v>
      </c>
    </row>
    <row r="19" spans="1:255" s="137" customFormat="1" ht="15" customHeight="1" x14ac:dyDescent="0.25">
      <c r="A19" s="110"/>
      <c r="B19" s="154" t="s">
        <v>60</v>
      </c>
      <c r="C19" s="155" t="s">
        <v>17</v>
      </c>
      <c r="D19" s="155">
        <v>5.3</v>
      </c>
      <c r="E19" s="155">
        <f>D19</f>
        <v>5.3</v>
      </c>
      <c r="F19" s="132"/>
      <c r="G19" s="133">
        <f t="shared" ref="G19" si="2">+IF(E19=0,D19*F19,E19*F19)</f>
        <v>0</v>
      </c>
    </row>
    <row r="20" spans="1:255" s="65" customFormat="1" ht="15" customHeight="1" x14ac:dyDescent="0.2">
      <c r="A20" s="86"/>
      <c r="B20" s="108"/>
      <c r="C20" s="56"/>
      <c r="D20" s="56"/>
      <c r="E20" s="56"/>
      <c r="F20" s="54"/>
      <c r="G20" s="62"/>
      <c r="H20" s="64"/>
      <c r="IU20" s="66"/>
    </row>
    <row r="21" spans="1:255" s="82" customFormat="1" ht="15" customHeight="1" thickBot="1" x14ac:dyDescent="0.3">
      <c r="A21" s="102"/>
      <c r="B21" s="103"/>
      <c r="C21" s="104"/>
      <c r="D21" s="105"/>
      <c r="E21" s="105"/>
      <c r="F21" s="106" t="str">
        <f>"Sous-total"&amp;" - "&amp;B17</f>
        <v>Sous-total - Structure autoportante en plaques de plâtre 126/90</v>
      </c>
      <c r="G21" s="107">
        <f>SUBTOTAL(9,G17:G20)</f>
        <v>0</v>
      </c>
      <c r="IS21" s="83"/>
    </row>
    <row r="22" spans="1:255" s="82" customFormat="1" ht="15" customHeight="1" x14ac:dyDescent="0.25">
      <c r="A22" s="85"/>
      <c r="B22" s="123"/>
      <c r="C22" s="124"/>
      <c r="D22" s="125"/>
      <c r="E22" s="125"/>
      <c r="F22" s="126"/>
      <c r="G22" s="127"/>
      <c r="IS22" s="83"/>
    </row>
    <row r="23" spans="1:255" s="65" customFormat="1" ht="15" customHeight="1" x14ac:dyDescent="0.2">
      <c r="A23" s="110" t="s">
        <v>83</v>
      </c>
      <c r="B23" s="122" t="s">
        <v>46</v>
      </c>
      <c r="C23" s="56"/>
      <c r="D23" s="56"/>
      <c r="E23" s="56"/>
      <c r="F23" s="54"/>
      <c r="G23" s="62"/>
      <c r="H23" s="64"/>
      <c r="IU23" s="66"/>
    </row>
    <row r="24" spans="1:255" s="65" customFormat="1" ht="15" customHeight="1" x14ac:dyDescent="0.2">
      <c r="A24" s="110"/>
      <c r="B24" s="154" t="s">
        <v>61</v>
      </c>
      <c r="C24" s="155" t="s">
        <v>17</v>
      </c>
      <c r="D24" s="155">
        <v>55</v>
      </c>
      <c r="E24" s="155">
        <f>D24</f>
        <v>55</v>
      </c>
      <c r="F24" s="54"/>
      <c r="G24" s="62">
        <f t="shared" ref="G24" si="3">+IF(E24=0,D24*F24,E24*F24)</f>
        <v>0</v>
      </c>
      <c r="H24" s="64"/>
      <c r="IU24" s="66"/>
    </row>
    <row r="25" spans="1:255" s="65" customFormat="1" ht="15" customHeight="1" x14ac:dyDescent="0.2">
      <c r="A25" s="110"/>
      <c r="B25" s="154" t="s">
        <v>63</v>
      </c>
      <c r="C25" s="155" t="s">
        <v>17</v>
      </c>
      <c r="D25" s="155">
        <v>20</v>
      </c>
      <c r="E25" s="155">
        <f>D25</f>
        <v>20</v>
      </c>
      <c r="F25" s="54"/>
      <c r="G25" s="62">
        <f t="shared" ref="G25" si="4">+IF(E25=0,D25*F25,E25*F25)</f>
        <v>0</v>
      </c>
      <c r="H25" s="64"/>
      <c r="IU25" s="66"/>
    </row>
    <row r="26" spans="1:255" s="65" customFormat="1" ht="15" customHeight="1" x14ac:dyDescent="0.2">
      <c r="A26" s="110"/>
      <c r="B26" s="154" t="s">
        <v>62</v>
      </c>
      <c r="C26" s="155" t="s">
        <v>10</v>
      </c>
      <c r="D26" s="155">
        <v>16</v>
      </c>
      <c r="E26" s="155">
        <f>D26</f>
        <v>16</v>
      </c>
      <c r="F26" s="54"/>
      <c r="G26" s="62">
        <f t="shared" ref="G26" si="5">+IF(E26=0,D26*F26,E26*F26)</f>
        <v>0</v>
      </c>
      <c r="H26" s="64"/>
      <c r="IU26" s="66"/>
    </row>
    <row r="27" spans="1:255" s="65" customFormat="1" ht="15" customHeight="1" x14ac:dyDescent="0.2">
      <c r="A27" s="86"/>
      <c r="B27" s="144"/>
      <c r="C27" s="145"/>
      <c r="D27" s="145"/>
      <c r="E27" s="145"/>
      <c r="F27" s="54"/>
      <c r="G27" s="62"/>
      <c r="H27" s="64"/>
      <c r="IU27" s="66"/>
    </row>
    <row r="28" spans="1:255" s="82" customFormat="1" ht="15" customHeight="1" thickBot="1" x14ac:dyDescent="0.3">
      <c r="A28" s="102"/>
      <c r="B28" s="103"/>
      <c r="C28" s="104"/>
      <c r="D28" s="105"/>
      <c r="E28" s="105"/>
      <c r="F28" s="106" t="str">
        <f>"Sous-total"&amp;" - "&amp;B23</f>
        <v>Sous-total - Cloison cintrée grande hauteur</v>
      </c>
      <c r="G28" s="107">
        <f>SUBTOTAL(9,G23:G27)</f>
        <v>0</v>
      </c>
      <c r="IS28" s="83"/>
    </row>
    <row r="29" spans="1:255" s="82" customFormat="1" ht="15" customHeight="1" x14ac:dyDescent="0.25">
      <c r="A29" s="85"/>
      <c r="B29" s="123"/>
      <c r="C29" s="124"/>
      <c r="D29" s="125"/>
      <c r="E29" s="125"/>
      <c r="F29" s="126"/>
      <c r="G29" s="127"/>
      <c r="IS29" s="83"/>
    </row>
    <row r="30" spans="1:255" s="65" customFormat="1" ht="15" customHeight="1" x14ac:dyDescent="0.2">
      <c r="A30" s="110" t="s">
        <v>84</v>
      </c>
      <c r="B30" s="122" t="s">
        <v>18</v>
      </c>
      <c r="C30" s="56" t="s">
        <v>17</v>
      </c>
      <c r="D30" s="56">
        <v>25</v>
      </c>
      <c r="E30" s="56">
        <f>D30</f>
        <v>25</v>
      </c>
      <c r="F30" s="54"/>
      <c r="G30" s="62">
        <f>+IF(E30=0,D30*F30,E30*F30)</f>
        <v>0</v>
      </c>
      <c r="H30" s="64"/>
      <c r="IU30" s="66"/>
    </row>
    <row r="31" spans="1:255" s="65" customFormat="1" ht="15" customHeight="1" x14ac:dyDescent="0.2">
      <c r="A31" s="86"/>
      <c r="B31" s="108"/>
      <c r="C31" s="56"/>
      <c r="D31" s="56"/>
      <c r="E31" s="56"/>
      <c r="F31" s="54"/>
      <c r="G31" s="62"/>
      <c r="H31" s="64"/>
      <c r="IU31" s="66"/>
    </row>
    <row r="32" spans="1:255" s="82" customFormat="1" ht="15" customHeight="1" thickBot="1" x14ac:dyDescent="0.3">
      <c r="A32" s="102"/>
      <c r="B32" s="103"/>
      <c r="C32" s="104"/>
      <c r="D32" s="105"/>
      <c r="E32" s="105"/>
      <c r="F32" s="106" t="str">
        <f>"Sous-total"&amp;" - "&amp;B30</f>
        <v>Sous-total - Cloisons en plaques de plâtre hydrofuges 98/48</v>
      </c>
      <c r="G32" s="107">
        <f>SUBTOTAL(9,G30:G31)</f>
        <v>0</v>
      </c>
      <c r="IS32" s="83"/>
    </row>
    <row r="33" spans="1:255" s="82" customFormat="1" ht="15" customHeight="1" x14ac:dyDescent="0.25">
      <c r="A33" s="85"/>
      <c r="B33" s="123"/>
      <c r="C33" s="124"/>
      <c r="D33" s="125"/>
      <c r="E33" s="125"/>
      <c r="F33" s="126"/>
      <c r="G33" s="127"/>
      <c r="IS33" s="83"/>
    </row>
    <row r="34" spans="1:255" s="82" customFormat="1" ht="15.75" customHeight="1" x14ac:dyDescent="0.25">
      <c r="A34" s="110" t="s">
        <v>85</v>
      </c>
      <c r="B34" s="122" t="s">
        <v>146</v>
      </c>
      <c r="C34" s="56" t="s">
        <v>17</v>
      </c>
      <c r="D34" s="56">
        <v>15</v>
      </c>
      <c r="E34" s="56">
        <f>D34</f>
        <v>15</v>
      </c>
      <c r="F34" s="54"/>
      <c r="G34" s="62">
        <f t="shared" ref="G34" si="6">+IF(E34=0,D34*F34,E34*F34)</f>
        <v>0</v>
      </c>
      <c r="IS34" s="83"/>
    </row>
    <row r="35" spans="1:255" s="65" customFormat="1" ht="15" customHeight="1" x14ac:dyDescent="0.2">
      <c r="A35" s="86"/>
      <c r="B35" s="108"/>
      <c r="C35" s="56"/>
      <c r="D35" s="56"/>
      <c r="E35" s="56"/>
      <c r="F35" s="54"/>
      <c r="G35" s="62"/>
      <c r="H35" s="64"/>
      <c r="IU35" s="66"/>
    </row>
    <row r="36" spans="1:255" s="82" customFormat="1" ht="15" customHeight="1" thickBot="1" x14ac:dyDescent="0.3">
      <c r="A36" s="102"/>
      <c r="B36" s="103"/>
      <c r="C36" s="104"/>
      <c r="D36" s="105"/>
      <c r="E36" s="105"/>
      <c r="F36" s="106" t="str">
        <f>"Sous-total"&amp;" - "&amp;B34</f>
        <v>Sous-total - Contre-cloisons en plaques de plâtre hydrofuges dans les sanitaires 74/48</v>
      </c>
      <c r="G36" s="107">
        <f>SUBTOTAL(9,G34:G35)</f>
        <v>0</v>
      </c>
      <c r="IS36" s="83"/>
    </row>
    <row r="37" spans="1:255" s="82" customFormat="1" ht="15" customHeight="1" x14ac:dyDescent="0.25">
      <c r="A37" s="85"/>
      <c r="B37" s="123"/>
      <c r="C37" s="124"/>
      <c r="D37" s="125"/>
      <c r="E37" s="125"/>
      <c r="F37" s="126"/>
      <c r="G37" s="127"/>
      <c r="IS37" s="83"/>
    </row>
    <row r="38" spans="1:255" s="65" customFormat="1" ht="15" customHeight="1" x14ac:dyDescent="0.2">
      <c r="A38" s="110" t="s">
        <v>86</v>
      </c>
      <c r="B38" s="122" t="s">
        <v>20</v>
      </c>
      <c r="C38" s="56" t="s">
        <v>17</v>
      </c>
      <c r="D38" s="56">
        <v>16</v>
      </c>
      <c r="E38" s="56">
        <f t="shared" ref="E38" si="7">D38</f>
        <v>16</v>
      </c>
      <c r="F38" s="54"/>
      <c r="G38" s="62">
        <f>+IF(E38=0,D38*F38,E38*F38)</f>
        <v>0</v>
      </c>
      <c r="H38" s="64"/>
      <c r="IU38" s="66"/>
    </row>
    <row r="39" spans="1:255" s="65" customFormat="1" ht="15" customHeight="1" x14ac:dyDescent="0.2">
      <c r="A39" s="86"/>
      <c r="B39" s="108"/>
      <c r="C39" s="56"/>
      <c r="D39" s="56"/>
      <c r="E39" s="56"/>
      <c r="F39" s="54"/>
      <c r="G39" s="62"/>
      <c r="H39" s="64"/>
      <c r="IU39" s="66"/>
    </row>
    <row r="40" spans="1:255" s="82" customFormat="1" ht="15" customHeight="1" thickBot="1" x14ac:dyDescent="0.3">
      <c r="A40" s="102"/>
      <c r="B40" s="103"/>
      <c r="C40" s="104"/>
      <c r="D40" s="105"/>
      <c r="E40" s="105"/>
      <c r="F40" s="106" t="str">
        <f>"Sous-total"&amp;" - "&amp;B38</f>
        <v>Sous-total - Cloisons en plaques de plâtre 98/48</v>
      </c>
      <c r="G40" s="107">
        <f>SUBTOTAL(9,G38:G39)</f>
        <v>0</v>
      </c>
      <c r="IS40" s="83"/>
    </row>
    <row r="41" spans="1:255" s="82" customFormat="1" ht="15" customHeight="1" x14ac:dyDescent="0.25">
      <c r="A41" s="85"/>
      <c r="B41" s="123"/>
      <c r="C41" s="124"/>
      <c r="D41" s="125"/>
      <c r="E41" s="125"/>
      <c r="F41" s="126"/>
      <c r="G41" s="127"/>
      <c r="IS41" s="83"/>
    </row>
    <row r="42" spans="1:255" s="65" customFormat="1" ht="15" customHeight="1" x14ac:dyDescent="0.2">
      <c r="A42" s="110" t="s">
        <v>87</v>
      </c>
      <c r="B42" s="122" t="s">
        <v>40</v>
      </c>
      <c r="C42" s="56" t="s">
        <v>17</v>
      </c>
      <c r="D42" s="56">
        <v>13</v>
      </c>
      <c r="E42" s="56">
        <f t="shared" ref="E42" si="8">D42</f>
        <v>13</v>
      </c>
      <c r="F42" s="54"/>
      <c r="G42" s="62">
        <f>+IF(E42=0,D42*F42,E42*F42)</f>
        <v>0</v>
      </c>
      <c r="H42" s="64"/>
      <c r="IU42" s="66"/>
    </row>
    <row r="43" spans="1:255" s="65" customFormat="1" ht="15" customHeight="1" x14ac:dyDescent="0.2">
      <c r="A43" s="86"/>
      <c r="B43" s="108"/>
      <c r="C43" s="56"/>
      <c r="D43" s="56"/>
      <c r="E43" s="56"/>
      <c r="F43" s="54"/>
      <c r="G43" s="62"/>
      <c r="H43" s="64"/>
      <c r="IU43" s="66"/>
    </row>
    <row r="44" spans="1:255" s="82" customFormat="1" ht="15" customHeight="1" thickBot="1" x14ac:dyDescent="0.3">
      <c r="A44" s="102"/>
      <c r="B44" s="103"/>
      <c r="C44" s="104"/>
      <c r="D44" s="105"/>
      <c r="E44" s="105"/>
      <c r="F44" s="106" t="str">
        <f>"Sous-total"&amp;" - "&amp;B42</f>
        <v>Sous-total - Cloisons en plaques de plâtre 98/48, EI 60</v>
      </c>
      <c r="G44" s="107">
        <f>SUBTOTAL(9,G42:G43)</f>
        <v>0</v>
      </c>
      <c r="IS44" s="83"/>
    </row>
    <row r="45" spans="1:255" s="82" customFormat="1" ht="15" customHeight="1" x14ac:dyDescent="0.25">
      <c r="A45" s="85"/>
      <c r="B45" s="123"/>
      <c r="C45" s="124"/>
      <c r="D45" s="125"/>
      <c r="E45" s="125"/>
      <c r="F45" s="126"/>
      <c r="G45" s="127"/>
      <c r="IS45" s="83"/>
    </row>
    <row r="46" spans="1:255" s="65" customFormat="1" ht="15" customHeight="1" x14ac:dyDescent="0.2">
      <c r="A46" s="110" t="s">
        <v>88</v>
      </c>
      <c r="B46" s="122" t="s">
        <v>89</v>
      </c>
      <c r="C46" s="56" t="s">
        <v>10</v>
      </c>
      <c r="D46" s="56">
        <f>4*(12+9)</f>
        <v>84</v>
      </c>
      <c r="E46" s="56">
        <f t="shared" ref="E46" si="9">D46</f>
        <v>84</v>
      </c>
      <c r="F46" s="54"/>
      <c r="G46" s="62">
        <f>+IF(E46=0,D46*F46,E46*F46)</f>
        <v>0</v>
      </c>
      <c r="H46" s="64"/>
      <c r="IU46" s="66"/>
    </row>
    <row r="47" spans="1:255" s="65" customFormat="1" ht="15" customHeight="1" x14ac:dyDescent="0.2">
      <c r="A47" s="86"/>
      <c r="B47" s="108"/>
      <c r="C47" s="56"/>
      <c r="D47" s="56"/>
      <c r="E47" s="56"/>
      <c r="F47" s="54"/>
      <c r="G47" s="62"/>
      <c r="H47" s="64"/>
      <c r="IU47" s="66"/>
    </row>
    <row r="48" spans="1:255" s="82" customFormat="1" ht="15" customHeight="1" thickBot="1" x14ac:dyDescent="0.3">
      <c r="A48" s="102"/>
      <c r="B48" s="103"/>
      <c r="C48" s="104"/>
      <c r="D48" s="105"/>
      <c r="E48" s="105"/>
      <c r="F48" s="106" t="str">
        <f>"Sous-total"&amp;" - "&amp;B46</f>
        <v>Sous-total - Habillage des tableaux menuiseries</v>
      </c>
      <c r="G48" s="107">
        <f>SUBTOTAL(9,G46:G47)</f>
        <v>0</v>
      </c>
      <c r="IS48" s="83"/>
    </row>
    <row r="49" spans="1:255" s="65" customFormat="1" ht="15" customHeight="1" thickBot="1" x14ac:dyDescent="0.25">
      <c r="A49" s="86"/>
      <c r="B49" s="108"/>
      <c r="C49" s="56"/>
      <c r="D49" s="56"/>
      <c r="E49" s="56"/>
      <c r="F49" s="54"/>
      <c r="G49" s="62"/>
      <c r="H49" s="64"/>
      <c r="IU49" s="66"/>
    </row>
    <row r="50" spans="1:255" s="82" customFormat="1" ht="18" customHeight="1" thickBot="1" x14ac:dyDescent="0.3">
      <c r="A50" s="102"/>
      <c r="B50" s="111"/>
      <c r="C50" s="112"/>
      <c r="D50" s="113"/>
      <c r="E50" s="113"/>
      <c r="F50" s="114" t="str">
        <f>"Total"&amp;" - "&amp;B11</f>
        <v>Total - Cloisonnements</v>
      </c>
      <c r="G50" s="115">
        <f>SUBTOTAL(9,G11:G49)</f>
        <v>0</v>
      </c>
      <c r="IS50" s="83"/>
    </row>
    <row r="51" spans="1:255" s="82" customFormat="1" ht="15" customHeight="1" x14ac:dyDescent="0.25">
      <c r="A51" s="85"/>
      <c r="B51" s="128"/>
      <c r="C51" s="124"/>
      <c r="D51" s="125"/>
      <c r="E51" s="125"/>
      <c r="F51" s="126"/>
      <c r="G51" s="127"/>
      <c r="IS51" s="83"/>
    </row>
    <row r="52" spans="1:255" s="65" customFormat="1" ht="15" customHeight="1" x14ac:dyDescent="0.2">
      <c r="A52" s="85" t="s">
        <v>90</v>
      </c>
      <c r="B52" s="100" t="s">
        <v>21</v>
      </c>
      <c r="C52" s="56"/>
      <c r="D52" s="56"/>
      <c r="E52" s="56"/>
      <c r="F52" s="54"/>
      <c r="G52" s="62"/>
      <c r="H52" s="64"/>
      <c r="IU52" s="66"/>
    </row>
    <row r="53" spans="1:255" s="65" customFormat="1" ht="15" customHeight="1" x14ac:dyDescent="0.2">
      <c r="A53" s="85"/>
      <c r="B53" s="100"/>
      <c r="C53" s="56"/>
      <c r="D53" s="56"/>
      <c r="E53" s="56"/>
      <c r="F53" s="54"/>
      <c r="G53" s="62"/>
      <c r="H53" s="64"/>
      <c r="IU53" s="66"/>
    </row>
    <row r="54" spans="1:255" s="82" customFormat="1" ht="15" customHeight="1" x14ac:dyDescent="0.25">
      <c r="A54" s="110" t="s">
        <v>91</v>
      </c>
      <c r="B54" s="122" t="s">
        <v>22</v>
      </c>
      <c r="C54" s="56" t="s">
        <v>17</v>
      </c>
      <c r="D54" s="56">
        <v>24.5</v>
      </c>
      <c r="E54" s="56">
        <f t="shared" ref="E54" si="10">D54</f>
        <v>24.5</v>
      </c>
      <c r="F54" s="54"/>
      <c r="G54" s="62">
        <f t="shared" ref="G54" si="11">+IF(E54=0,D54*F54,E54*F54)</f>
        <v>0</v>
      </c>
      <c r="IS54" s="83"/>
    </row>
    <row r="55" spans="1:255" s="65" customFormat="1" ht="15" customHeight="1" x14ac:dyDescent="0.2">
      <c r="A55" s="86"/>
      <c r="B55" s="108"/>
      <c r="C55" s="56"/>
      <c r="D55" s="56"/>
      <c r="E55" s="56"/>
      <c r="F55" s="54"/>
      <c r="G55" s="62"/>
      <c r="H55" s="64"/>
      <c r="IU55" s="66"/>
    </row>
    <row r="56" spans="1:255" s="82" customFormat="1" ht="15" customHeight="1" thickBot="1" x14ac:dyDescent="0.3">
      <c r="A56" s="102"/>
      <c r="B56" s="103"/>
      <c r="C56" s="104"/>
      <c r="D56" s="105"/>
      <c r="E56" s="105"/>
      <c r="F56" s="106" t="str">
        <f>"Sous-total"&amp;" - "&amp;B54</f>
        <v>Sous-total - Faux-plafonds autoportants en plaques de plâtre hydrofuges</v>
      </c>
      <c r="G56" s="107">
        <f>SUBTOTAL(9,G54:G55)</f>
        <v>0</v>
      </c>
      <c r="IS56" s="83"/>
    </row>
    <row r="57" spans="1:255" s="82" customFormat="1" ht="15" customHeight="1" x14ac:dyDescent="0.25">
      <c r="A57" s="85"/>
      <c r="B57" s="123"/>
      <c r="C57" s="124"/>
      <c r="D57" s="125"/>
      <c r="E57" s="125"/>
      <c r="F57" s="126"/>
      <c r="G57" s="127"/>
      <c r="IS57" s="83"/>
    </row>
    <row r="58" spans="1:255" s="82" customFormat="1" ht="15" customHeight="1" x14ac:dyDescent="0.25">
      <c r="A58" s="110" t="s">
        <v>92</v>
      </c>
      <c r="B58" s="122" t="s">
        <v>23</v>
      </c>
      <c r="C58" s="56" t="s">
        <v>17</v>
      </c>
      <c r="D58" s="56">
        <v>17.5</v>
      </c>
      <c r="E58" s="56">
        <f t="shared" ref="E58" si="12">D58</f>
        <v>17.5</v>
      </c>
      <c r="F58" s="54"/>
      <c r="G58" s="62">
        <f t="shared" ref="G58" si="13">+IF(E58=0,D58*F58,E58*F58)</f>
        <v>0</v>
      </c>
      <c r="IS58" s="83"/>
    </row>
    <row r="59" spans="1:255" s="65" customFormat="1" ht="15" customHeight="1" x14ac:dyDescent="0.2">
      <c r="A59" s="86"/>
      <c r="B59" s="108"/>
      <c r="C59" s="56"/>
      <c r="D59" s="56"/>
      <c r="E59" s="56"/>
      <c r="F59" s="54"/>
      <c r="G59" s="62"/>
      <c r="H59" s="64"/>
      <c r="IU59" s="66"/>
    </row>
    <row r="60" spans="1:255" s="82" customFormat="1" ht="15" customHeight="1" thickBot="1" x14ac:dyDescent="0.3">
      <c r="A60" s="102"/>
      <c r="B60" s="103"/>
      <c r="C60" s="104"/>
      <c r="D60" s="105"/>
      <c r="E60" s="105"/>
      <c r="F60" s="106" t="str">
        <f>"Sous-total"&amp;" - "&amp;B58</f>
        <v>Sous-total - Faux-plafonds autoportants en plaques de plâtre</v>
      </c>
      <c r="G60" s="107">
        <f>SUBTOTAL(9,G58:G59)</f>
        <v>0</v>
      </c>
      <c r="IS60" s="83"/>
    </row>
    <row r="61" spans="1:255" s="82" customFormat="1" ht="15" customHeight="1" x14ac:dyDescent="0.25">
      <c r="A61" s="85"/>
      <c r="B61" s="123"/>
      <c r="C61" s="124"/>
      <c r="D61" s="125"/>
      <c r="E61" s="125"/>
      <c r="F61" s="126"/>
      <c r="G61" s="127"/>
      <c r="IS61" s="83"/>
    </row>
    <row r="62" spans="1:255" s="82" customFormat="1" ht="15" customHeight="1" x14ac:dyDescent="0.25">
      <c r="A62" s="110" t="s">
        <v>93</v>
      </c>
      <c r="B62" s="122" t="s">
        <v>24</v>
      </c>
      <c r="C62" s="56" t="s">
        <v>17</v>
      </c>
      <c r="D62" s="56">
        <v>95</v>
      </c>
      <c r="E62" s="56">
        <f t="shared" ref="E62" si="14">D62</f>
        <v>95</v>
      </c>
      <c r="F62" s="54"/>
      <c r="G62" s="62">
        <f>+IF(E62=0,D62*F62,E62*F62)</f>
        <v>0</v>
      </c>
      <c r="IS62" s="83"/>
    </row>
    <row r="63" spans="1:255" s="65" customFormat="1" ht="15" customHeight="1" x14ac:dyDescent="0.2">
      <c r="A63" s="86"/>
      <c r="B63" s="108"/>
      <c r="C63" s="56"/>
      <c r="D63" s="56"/>
      <c r="E63" s="56"/>
      <c r="F63" s="54"/>
      <c r="G63" s="62"/>
      <c r="H63" s="64"/>
      <c r="IU63" s="66"/>
    </row>
    <row r="64" spans="1:255" s="82" customFormat="1" ht="15" customHeight="1" thickBot="1" x14ac:dyDescent="0.3">
      <c r="A64" s="102"/>
      <c r="B64" s="103"/>
      <c r="C64" s="104"/>
      <c r="D64" s="105"/>
      <c r="E64" s="105"/>
      <c r="F64" s="106" t="str">
        <f>"Sous-total"&amp;" - "&amp;B62</f>
        <v>Sous-total - Faux-plafonds en dalles de fibres minérales 60x60 cm</v>
      </c>
      <c r="G64" s="107">
        <f>SUBTOTAL(9,G62:G63)</f>
        <v>0</v>
      </c>
      <c r="IS64" s="83"/>
    </row>
    <row r="65" spans="1:255" s="82" customFormat="1" ht="15" customHeight="1" x14ac:dyDescent="0.25">
      <c r="A65" s="85"/>
      <c r="B65" s="123"/>
      <c r="C65" s="124"/>
      <c r="D65" s="125"/>
      <c r="E65" s="125"/>
      <c r="F65" s="126"/>
      <c r="G65" s="127"/>
      <c r="IS65" s="83"/>
    </row>
    <row r="66" spans="1:255" s="82" customFormat="1" ht="15" customHeight="1" x14ac:dyDescent="0.25">
      <c r="A66" s="110" t="s">
        <v>94</v>
      </c>
      <c r="B66" s="122" t="s">
        <v>150</v>
      </c>
      <c r="C66" s="56" t="s">
        <v>17</v>
      </c>
      <c r="D66" s="56">
        <v>152</v>
      </c>
      <c r="E66" s="56">
        <f t="shared" ref="E66" si="15">D66</f>
        <v>152</v>
      </c>
      <c r="F66" s="54"/>
      <c r="G66" s="62">
        <f>+IF(E66=0,D66*F66,E66*F66)</f>
        <v>0</v>
      </c>
      <c r="IS66" s="83"/>
    </row>
    <row r="67" spans="1:255" s="65" customFormat="1" ht="15" customHeight="1" x14ac:dyDescent="0.2">
      <c r="A67" s="86"/>
      <c r="B67" s="108"/>
      <c r="C67" s="56"/>
      <c r="D67" s="56"/>
      <c r="E67" s="56"/>
      <c r="F67" s="54"/>
      <c r="G67" s="62"/>
      <c r="H67" s="64"/>
      <c r="IU67" s="66"/>
    </row>
    <row r="68" spans="1:255" s="82" customFormat="1" ht="15" customHeight="1" thickBot="1" x14ac:dyDescent="0.3">
      <c r="A68" s="102"/>
      <c r="B68" s="103"/>
      <c r="C68" s="104"/>
      <c r="D68" s="105"/>
      <c r="E68" s="105"/>
      <c r="F68" s="106" t="str">
        <f>"Sous-total"&amp;" - "&amp;B66</f>
        <v>Sous-total - Revêtement acoustique</v>
      </c>
      <c r="G68" s="107">
        <f>SUBTOTAL(9,G66:G67)</f>
        <v>0</v>
      </c>
      <c r="IS68" s="83"/>
    </row>
    <row r="69" spans="1:255" s="82" customFormat="1" ht="15" customHeight="1" x14ac:dyDescent="0.25">
      <c r="A69" s="85"/>
      <c r="B69" s="123"/>
      <c r="C69" s="124"/>
      <c r="D69" s="125"/>
      <c r="E69" s="125"/>
      <c r="F69" s="126"/>
      <c r="G69" s="127"/>
      <c r="IS69" s="83"/>
    </row>
    <row r="70" spans="1:255" s="82" customFormat="1" ht="15" customHeight="1" x14ac:dyDescent="0.25">
      <c r="A70" s="110" t="s">
        <v>95</v>
      </c>
      <c r="B70" s="122" t="s">
        <v>25</v>
      </c>
      <c r="C70" s="56"/>
      <c r="D70" s="56"/>
      <c r="E70" s="56"/>
      <c r="F70" s="54"/>
      <c r="G70" s="62"/>
      <c r="IS70" s="83"/>
    </row>
    <row r="71" spans="1:255" s="82" customFormat="1" ht="15" customHeight="1" x14ac:dyDescent="0.25">
      <c r="A71" s="110"/>
      <c r="B71" s="122" t="s">
        <v>64</v>
      </c>
      <c r="C71" s="56" t="s">
        <v>10</v>
      </c>
      <c r="D71" s="56">
        <v>6</v>
      </c>
      <c r="E71" s="56">
        <f t="shared" ref="E71" si="16">D71</f>
        <v>6</v>
      </c>
      <c r="F71" s="54"/>
      <c r="G71" s="62">
        <f>+IF(E71=0,D71*F71,E71*F71)</f>
        <v>0</v>
      </c>
      <c r="IS71" s="83"/>
    </row>
    <row r="72" spans="1:255" s="82" customFormat="1" ht="15" customHeight="1" x14ac:dyDescent="0.25">
      <c r="A72" s="110"/>
      <c r="B72" s="122" t="s">
        <v>65</v>
      </c>
      <c r="C72" s="56" t="s">
        <v>34</v>
      </c>
      <c r="D72" s="56">
        <v>1</v>
      </c>
      <c r="E72" s="56">
        <f t="shared" ref="E72" si="17">D72</f>
        <v>1</v>
      </c>
      <c r="F72" s="54"/>
      <c r="G72" s="62">
        <f>+IF(E72=0,D72*F72,E72*F72)</f>
        <v>0</v>
      </c>
      <c r="IS72" s="83"/>
    </row>
    <row r="73" spans="1:255" s="65" customFormat="1" ht="15" customHeight="1" x14ac:dyDescent="0.2">
      <c r="A73" s="86"/>
      <c r="B73" s="108"/>
      <c r="C73" s="56"/>
      <c r="D73" s="56"/>
      <c r="E73" s="56"/>
      <c r="F73" s="54"/>
      <c r="G73" s="62"/>
      <c r="H73" s="64"/>
      <c r="IU73" s="66"/>
    </row>
    <row r="74" spans="1:255" s="82" customFormat="1" ht="15" customHeight="1" thickBot="1" x14ac:dyDescent="0.3">
      <c r="A74" s="102"/>
      <c r="B74" s="103"/>
      <c r="C74" s="104"/>
      <c r="D74" s="105"/>
      <c r="E74" s="105"/>
      <c r="F74" s="106" t="str">
        <f>"Sous-total"&amp;" - "&amp;B70</f>
        <v>Sous-total - Corniches en staff</v>
      </c>
      <c r="G74" s="107">
        <f>SUBTOTAL(9,G70:G73)</f>
        <v>0</v>
      </c>
      <c r="IS74" s="83"/>
    </row>
    <row r="75" spans="1:255" s="82" customFormat="1" ht="15" customHeight="1" x14ac:dyDescent="0.25">
      <c r="A75" s="85"/>
      <c r="B75" s="123"/>
      <c r="C75" s="124"/>
      <c r="D75" s="125"/>
      <c r="E75" s="125"/>
      <c r="F75" s="126"/>
      <c r="G75" s="127"/>
      <c r="IS75" s="83"/>
    </row>
    <row r="76" spans="1:255" s="82" customFormat="1" ht="15" customHeight="1" x14ac:dyDescent="0.25">
      <c r="A76" s="110" t="s">
        <v>96</v>
      </c>
      <c r="B76" s="122" t="s">
        <v>66</v>
      </c>
      <c r="C76" s="56" t="s">
        <v>10</v>
      </c>
      <c r="D76" s="56">
        <v>20</v>
      </c>
      <c r="E76" s="56">
        <f t="shared" ref="E76" si="18">D76</f>
        <v>20</v>
      </c>
      <c r="F76" s="54"/>
      <c r="G76" s="62">
        <f>+IF(E76=0,D76*F76,E76*F76)</f>
        <v>0</v>
      </c>
      <c r="IS76" s="83"/>
    </row>
    <row r="77" spans="1:255" s="65" customFormat="1" ht="15" customHeight="1" x14ac:dyDescent="0.2">
      <c r="A77" s="86"/>
      <c r="B77" s="108"/>
      <c r="C77" s="56"/>
      <c r="D77" s="56"/>
      <c r="E77" s="56"/>
      <c r="F77" s="54"/>
      <c r="G77" s="62"/>
      <c r="H77" s="64"/>
      <c r="IU77" s="66"/>
    </row>
    <row r="78" spans="1:255" s="82" customFormat="1" ht="15" customHeight="1" thickBot="1" x14ac:dyDescent="0.3">
      <c r="A78" s="102"/>
      <c r="B78" s="103"/>
      <c r="C78" s="104"/>
      <c r="D78" s="105"/>
      <c r="E78" s="105"/>
      <c r="F78" s="106" t="str">
        <f>"Sous-total"&amp;" - "&amp;B76</f>
        <v>Sous-total - Soffites et retombées</v>
      </c>
      <c r="G78" s="107">
        <f>SUBTOTAL(9,G76:G77)</f>
        <v>0</v>
      </c>
      <c r="IS78" s="83"/>
    </row>
    <row r="79" spans="1:255" s="65" customFormat="1" ht="15" customHeight="1" thickBot="1" x14ac:dyDescent="0.25">
      <c r="A79" s="86"/>
      <c r="B79" s="108"/>
      <c r="C79" s="56"/>
      <c r="D79" s="56"/>
      <c r="E79" s="56"/>
      <c r="F79" s="54"/>
      <c r="G79" s="62"/>
      <c r="H79" s="64"/>
      <c r="IU79" s="66"/>
    </row>
    <row r="80" spans="1:255" s="82" customFormat="1" ht="18" customHeight="1" thickBot="1" x14ac:dyDescent="0.3">
      <c r="A80" s="102"/>
      <c r="B80" s="111"/>
      <c r="C80" s="112"/>
      <c r="D80" s="113"/>
      <c r="E80" s="113"/>
      <c r="F80" s="114" t="str">
        <f>"Total"&amp;" - "&amp;B52</f>
        <v>Total - Faux-plafond</v>
      </c>
      <c r="G80" s="115">
        <f>SUBTOTAL(9,G52:G79)</f>
        <v>0</v>
      </c>
      <c r="IS80" s="83"/>
    </row>
    <row r="81" spans="1:255" s="82" customFormat="1" ht="15" customHeight="1" x14ac:dyDescent="0.25">
      <c r="A81" s="85"/>
      <c r="B81" s="128"/>
      <c r="C81" s="124"/>
      <c r="D81" s="125"/>
      <c r="E81" s="125"/>
      <c r="F81" s="126"/>
      <c r="G81" s="127"/>
      <c r="IS81" s="83"/>
    </row>
    <row r="82" spans="1:255" s="65" customFormat="1" ht="15" customHeight="1" x14ac:dyDescent="0.2">
      <c r="A82" s="85" t="s">
        <v>97</v>
      </c>
      <c r="B82" s="100" t="s">
        <v>26</v>
      </c>
      <c r="C82" s="56"/>
      <c r="D82" s="56"/>
      <c r="E82" s="56"/>
      <c r="F82" s="54"/>
      <c r="G82" s="62"/>
      <c r="H82" s="64"/>
      <c r="IU82" s="66"/>
    </row>
    <row r="83" spans="1:255" s="65" customFormat="1" ht="15" customHeight="1" x14ac:dyDescent="0.2">
      <c r="A83" s="85"/>
      <c r="B83" s="100"/>
      <c r="C83" s="56"/>
      <c r="D83" s="56"/>
      <c r="E83" s="56"/>
      <c r="F83" s="54"/>
      <c r="G83" s="62"/>
      <c r="H83" s="64"/>
      <c r="IU83" s="66"/>
    </row>
    <row r="84" spans="1:255" s="82" customFormat="1" ht="15" customHeight="1" x14ac:dyDescent="0.25">
      <c r="A84" s="110" t="s">
        <v>98</v>
      </c>
      <c r="B84" s="122" t="s">
        <v>27</v>
      </c>
      <c r="C84" s="56" t="s">
        <v>10</v>
      </c>
      <c r="D84" s="56">
        <v>200</v>
      </c>
      <c r="E84" s="56">
        <f t="shared" ref="E84" si="19">D84</f>
        <v>200</v>
      </c>
      <c r="F84" s="54"/>
      <c r="G84" s="62">
        <f t="shared" ref="G84" si="20">+IF(E84=0,D84*F84,E84*F84)</f>
        <v>0</v>
      </c>
      <c r="IS84" s="83"/>
    </row>
    <row r="85" spans="1:255" s="65" customFormat="1" ht="15" customHeight="1" x14ac:dyDescent="0.2">
      <c r="A85" s="86"/>
      <c r="B85" s="108"/>
      <c r="C85" s="56"/>
      <c r="D85" s="56"/>
      <c r="E85" s="56"/>
      <c r="F85" s="54"/>
      <c r="G85" s="62"/>
      <c r="H85" s="64"/>
      <c r="IU85" s="66"/>
    </row>
    <row r="86" spans="1:255" s="82" customFormat="1" ht="15" customHeight="1" thickBot="1" x14ac:dyDescent="0.3">
      <c r="A86" s="102"/>
      <c r="B86" s="103"/>
      <c r="C86" s="104"/>
      <c r="D86" s="105"/>
      <c r="E86" s="105"/>
      <c r="F86" s="106" t="str">
        <f>"Sous-total"&amp;" - "&amp;B84</f>
        <v>Sous-total - Rebouchages</v>
      </c>
      <c r="G86" s="107">
        <f>SUBTOTAL(9,G84:G85)</f>
        <v>0</v>
      </c>
      <c r="IS86" s="83"/>
    </row>
    <row r="87" spans="1:255" s="82" customFormat="1" ht="15" customHeight="1" x14ac:dyDescent="0.25">
      <c r="A87" s="85"/>
      <c r="B87" s="123"/>
      <c r="C87" s="124"/>
      <c r="D87" s="125"/>
      <c r="E87" s="125"/>
      <c r="F87" s="126"/>
      <c r="G87" s="127"/>
      <c r="IS87" s="83"/>
    </row>
    <row r="88" spans="1:255" s="82" customFormat="1" ht="15" customHeight="1" x14ac:dyDescent="0.25">
      <c r="A88" s="110" t="s">
        <v>99</v>
      </c>
      <c r="B88" s="122" t="s">
        <v>28</v>
      </c>
      <c r="C88" s="56" t="s">
        <v>17</v>
      </c>
      <c r="D88" s="56">
        <v>200</v>
      </c>
      <c r="E88" s="56">
        <f t="shared" ref="E88" si="21">D88</f>
        <v>200</v>
      </c>
      <c r="F88" s="54"/>
      <c r="G88" s="62">
        <f>+IF(E88=0,D88*F88,E88*F88)</f>
        <v>0</v>
      </c>
      <c r="IS88" s="83"/>
    </row>
    <row r="89" spans="1:255" s="65" customFormat="1" ht="15" customHeight="1" x14ac:dyDescent="0.2">
      <c r="A89" s="86"/>
      <c r="B89" s="108"/>
      <c r="C89" s="56"/>
      <c r="D89" s="56"/>
      <c r="E89" s="56"/>
      <c r="F89" s="54"/>
      <c r="G89" s="62"/>
      <c r="H89" s="64"/>
      <c r="IU89" s="66"/>
    </row>
    <row r="90" spans="1:255" s="82" customFormat="1" ht="15" customHeight="1" thickBot="1" x14ac:dyDescent="0.3">
      <c r="A90" s="102"/>
      <c r="B90" s="103"/>
      <c r="C90" s="104"/>
      <c r="D90" s="105"/>
      <c r="E90" s="105"/>
      <c r="F90" s="106" t="str">
        <f>"Sous-total"&amp;" - "&amp;B88</f>
        <v>Sous-total - Enduit neutralisant de sels</v>
      </c>
      <c r="G90" s="107">
        <f>SUBTOTAL(9,G88:G89)</f>
        <v>0</v>
      </c>
      <c r="IS90" s="83"/>
    </row>
    <row r="91" spans="1:255" s="82" customFormat="1" ht="15" customHeight="1" x14ac:dyDescent="0.25">
      <c r="A91" s="85"/>
      <c r="B91" s="123"/>
      <c r="C91" s="124"/>
      <c r="D91" s="125"/>
      <c r="E91" s="125"/>
      <c r="F91" s="126"/>
      <c r="G91" s="127"/>
      <c r="IS91" s="83"/>
    </row>
    <row r="92" spans="1:255" s="82" customFormat="1" ht="15" customHeight="1" x14ac:dyDescent="0.25">
      <c r="A92" s="110" t="s">
        <v>100</v>
      </c>
      <c r="B92" s="122" t="s">
        <v>29</v>
      </c>
      <c r="C92" s="56" t="s">
        <v>17</v>
      </c>
      <c r="D92" s="56">
        <v>575</v>
      </c>
      <c r="E92" s="56">
        <f t="shared" ref="E92" si="22">D92</f>
        <v>575</v>
      </c>
      <c r="F92" s="54"/>
      <c r="G92" s="62">
        <f>+IF(E92=0,D92*F92,E92*F92)</f>
        <v>0</v>
      </c>
      <c r="IS92" s="83"/>
    </row>
    <row r="93" spans="1:255" s="65" customFormat="1" ht="15" customHeight="1" x14ac:dyDescent="0.2">
      <c r="A93" s="86"/>
      <c r="B93" s="108"/>
      <c r="C93" s="56"/>
      <c r="D93" s="56"/>
      <c r="E93" s="56"/>
      <c r="F93" s="54"/>
      <c r="G93" s="62"/>
      <c r="H93" s="64"/>
      <c r="IU93" s="66"/>
    </row>
    <row r="94" spans="1:255" s="82" customFormat="1" ht="15" customHeight="1" thickBot="1" x14ac:dyDescent="0.3">
      <c r="A94" s="102"/>
      <c r="B94" s="103"/>
      <c r="C94" s="104"/>
      <c r="D94" s="105"/>
      <c r="E94" s="105"/>
      <c r="F94" s="106" t="str">
        <f>"Sous-total"&amp;" - "&amp;B92</f>
        <v>Sous-total - Enduit garnissant</v>
      </c>
      <c r="G94" s="107">
        <f>SUBTOTAL(9,G92:G93)</f>
        <v>0</v>
      </c>
      <c r="IS94" s="83"/>
    </row>
    <row r="95" spans="1:255" s="82" customFormat="1" ht="15" customHeight="1" x14ac:dyDescent="0.25">
      <c r="A95" s="85"/>
      <c r="B95" s="123"/>
      <c r="C95" s="124"/>
      <c r="D95" s="125"/>
      <c r="E95" s="125"/>
      <c r="F95" s="126"/>
      <c r="G95" s="127"/>
      <c r="IS95" s="83"/>
    </row>
    <row r="96" spans="1:255" s="82" customFormat="1" ht="15" customHeight="1" x14ac:dyDescent="0.25">
      <c r="A96" s="110" t="s">
        <v>101</v>
      </c>
      <c r="B96" s="122" t="s">
        <v>30</v>
      </c>
      <c r="C96" s="56" t="s">
        <v>17</v>
      </c>
      <c r="D96" s="56">
        <f>D88</f>
        <v>200</v>
      </c>
      <c r="E96" s="56">
        <f t="shared" ref="E96" si="23">D96</f>
        <v>200</v>
      </c>
      <c r="F96" s="54"/>
      <c r="G96" s="62">
        <f>+IF(E96=0,D96*F96,E96*F96)</f>
        <v>0</v>
      </c>
      <c r="IS96" s="83"/>
    </row>
    <row r="97" spans="1:255" s="65" customFormat="1" ht="15" customHeight="1" x14ac:dyDescent="0.2">
      <c r="A97" s="86"/>
      <c r="B97" s="108"/>
      <c r="C97" s="56"/>
      <c r="D97" s="56"/>
      <c r="E97" s="56"/>
      <c r="F97" s="54"/>
      <c r="G97" s="62"/>
      <c r="H97" s="64"/>
      <c r="IU97" s="66"/>
    </row>
    <row r="98" spans="1:255" s="82" customFormat="1" ht="15" customHeight="1" thickBot="1" x14ac:dyDescent="0.3">
      <c r="A98" s="102"/>
      <c r="B98" s="103"/>
      <c r="C98" s="104"/>
      <c r="D98" s="105"/>
      <c r="E98" s="105"/>
      <c r="F98" s="106" t="str">
        <f>"Sous-total"&amp;" - "&amp;B96</f>
        <v>Sous-total - Enduit décoratif "stuc pierre"</v>
      </c>
      <c r="G98" s="107">
        <f>SUBTOTAL(9,G96:G97)</f>
        <v>0</v>
      </c>
      <c r="IS98" s="83"/>
    </row>
    <row r="99" spans="1:255" s="82" customFormat="1" ht="15" customHeight="1" x14ac:dyDescent="0.25">
      <c r="A99" s="85"/>
      <c r="B99" s="123"/>
      <c r="C99" s="124"/>
      <c r="D99" s="125"/>
      <c r="E99" s="125"/>
      <c r="F99" s="126"/>
      <c r="G99" s="127"/>
      <c r="IS99" s="83"/>
    </row>
    <row r="100" spans="1:255" s="82" customFormat="1" ht="15" customHeight="1" x14ac:dyDescent="0.25">
      <c r="A100" s="110" t="s">
        <v>102</v>
      </c>
      <c r="B100" s="153" t="s">
        <v>141</v>
      </c>
      <c r="C100" s="56" t="s">
        <v>10</v>
      </c>
      <c r="D100" s="56">
        <v>8</v>
      </c>
      <c r="E100" s="56">
        <f t="shared" ref="E100" si="24">D100</f>
        <v>8</v>
      </c>
      <c r="F100" s="54"/>
      <c r="G100" s="62">
        <f>+IF(E100=0,D100*F100,E100*F100)</f>
        <v>0</v>
      </c>
      <c r="IS100" s="83"/>
    </row>
    <row r="101" spans="1:255" s="65" customFormat="1" ht="15" customHeight="1" x14ac:dyDescent="0.2">
      <c r="A101" s="86"/>
      <c r="B101" s="108"/>
      <c r="C101" s="56"/>
      <c r="D101" s="56"/>
      <c r="E101" s="56"/>
      <c r="F101" s="54"/>
      <c r="G101" s="62"/>
      <c r="H101" s="64"/>
      <c r="IU101" s="66"/>
    </row>
    <row r="102" spans="1:255" s="82" customFormat="1" ht="15" customHeight="1" thickBot="1" x14ac:dyDescent="0.3">
      <c r="A102" s="102"/>
      <c r="B102" s="103"/>
      <c r="C102" s="104"/>
      <c r="D102" s="105"/>
      <c r="E102" s="105"/>
      <c r="F102" s="106" t="str">
        <f>"Sous-total"&amp;" - "&amp;B100</f>
        <v>Sous-total - Corniche en stuc pierre (provision 1 ml par menuiserie)</v>
      </c>
      <c r="G102" s="107">
        <f>SUBTOTAL(9,G100:G101)</f>
        <v>0</v>
      </c>
      <c r="IS102" s="83"/>
    </row>
    <row r="103" spans="1:255" s="82" customFormat="1" ht="15" customHeight="1" x14ac:dyDescent="0.25">
      <c r="A103" s="85"/>
      <c r="B103" s="123"/>
      <c r="C103" s="124"/>
      <c r="D103" s="125"/>
      <c r="E103" s="125"/>
      <c r="F103" s="126"/>
      <c r="G103" s="127"/>
      <c r="IS103" s="83"/>
    </row>
    <row r="104" spans="1:255" s="82" customFormat="1" ht="15" customHeight="1" x14ac:dyDescent="0.25">
      <c r="A104" s="110" t="s">
        <v>103</v>
      </c>
      <c r="B104" s="122" t="s">
        <v>31</v>
      </c>
      <c r="C104" s="56" t="s">
        <v>17</v>
      </c>
      <c r="D104" s="56">
        <v>410</v>
      </c>
      <c r="E104" s="56">
        <f t="shared" ref="E104" si="25">D104</f>
        <v>410</v>
      </c>
      <c r="F104" s="54"/>
      <c r="G104" s="62">
        <f>+IF(E104=0,D104*F104,E104*F104)</f>
        <v>0</v>
      </c>
      <c r="IS104" s="83"/>
    </row>
    <row r="105" spans="1:255" s="65" customFormat="1" ht="15" customHeight="1" x14ac:dyDescent="0.2">
      <c r="A105" s="86"/>
      <c r="B105" s="108"/>
      <c r="C105" s="56"/>
      <c r="D105" s="56"/>
      <c r="E105" s="56"/>
      <c r="F105" s="54"/>
      <c r="G105" s="62"/>
      <c r="H105" s="64"/>
      <c r="IU105" s="66"/>
    </row>
    <row r="106" spans="1:255" s="82" customFormat="1" ht="15" customHeight="1" thickBot="1" x14ac:dyDescent="0.3">
      <c r="A106" s="102"/>
      <c r="B106" s="103"/>
      <c r="C106" s="104"/>
      <c r="D106" s="105"/>
      <c r="E106" s="105"/>
      <c r="F106" s="106" t="str">
        <f>"Sous-total"&amp;" - "&amp;B104</f>
        <v>Sous-total - Peinture sur supports verticaux</v>
      </c>
      <c r="G106" s="107">
        <f>SUBTOTAL(9,G104:G105)</f>
        <v>0</v>
      </c>
      <c r="IS106" s="83"/>
    </row>
    <row r="107" spans="1:255" s="82" customFormat="1" ht="15" customHeight="1" x14ac:dyDescent="0.25">
      <c r="A107" s="85"/>
      <c r="B107" s="123"/>
      <c r="C107" s="124"/>
      <c r="D107" s="125"/>
      <c r="E107" s="125"/>
      <c r="F107" s="126"/>
      <c r="G107" s="127"/>
      <c r="IS107" s="83"/>
    </row>
    <row r="108" spans="1:255" s="82" customFormat="1" ht="15" customHeight="1" x14ac:dyDescent="0.25">
      <c r="A108" s="110" t="s">
        <v>104</v>
      </c>
      <c r="B108" s="122" t="s">
        <v>32</v>
      </c>
      <c r="C108" s="56" t="s">
        <v>17</v>
      </c>
      <c r="D108" s="56">
        <v>114</v>
      </c>
      <c r="E108" s="56">
        <f t="shared" ref="E108" si="26">D108</f>
        <v>114</v>
      </c>
      <c r="F108" s="54"/>
      <c r="G108" s="62">
        <f>+IF(E108=0,D108*F108,E108*F108)</f>
        <v>0</v>
      </c>
      <c r="IS108" s="83"/>
    </row>
    <row r="109" spans="1:255" s="65" customFormat="1" ht="15" customHeight="1" x14ac:dyDescent="0.2">
      <c r="A109" s="86"/>
      <c r="B109" s="108"/>
      <c r="C109" s="56"/>
      <c r="D109" s="56"/>
      <c r="E109" s="56"/>
      <c r="F109" s="54"/>
      <c r="G109" s="62"/>
      <c r="H109" s="64"/>
      <c r="IU109" s="66"/>
    </row>
    <row r="110" spans="1:255" s="82" customFormat="1" ht="15" customHeight="1" thickBot="1" x14ac:dyDescent="0.3">
      <c r="A110" s="102"/>
      <c r="B110" s="103"/>
      <c r="C110" s="104"/>
      <c r="D110" s="105"/>
      <c r="E110" s="105"/>
      <c r="F110" s="106" t="str">
        <f>"Sous-total"&amp;" - "&amp;B108</f>
        <v>Sous-total - Peinture sur supports horizontaux</v>
      </c>
      <c r="G110" s="107">
        <f>SUBTOTAL(9,G108:G109)</f>
        <v>0</v>
      </c>
      <c r="IS110" s="83"/>
    </row>
    <row r="111" spans="1:255" s="82" customFormat="1" ht="15" customHeight="1" x14ac:dyDescent="0.25">
      <c r="A111" s="85"/>
      <c r="B111" s="123"/>
      <c r="C111" s="124"/>
      <c r="D111" s="125"/>
      <c r="E111" s="125"/>
      <c r="F111" s="126"/>
      <c r="G111" s="127"/>
      <c r="IS111" s="83"/>
    </row>
    <row r="112" spans="1:255" s="82" customFormat="1" ht="15" customHeight="1" x14ac:dyDescent="0.25">
      <c r="A112" s="110" t="s">
        <v>105</v>
      </c>
      <c r="B112" s="122" t="s">
        <v>33</v>
      </c>
      <c r="C112" s="56" t="s">
        <v>17</v>
      </c>
      <c r="D112" s="56">
        <v>25</v>
      </c>
      <c r="E112" s="56">
        <f t="shared" ref="E112" si="27">D112</f>
        <v>25</v>
      </c>
      <c r="F112" s="54"/>
      <c r="G112" s="62">
        <f>+IF(E112=0,D112*F112,E112*F112)</f>
        <v>0</v>
      </c>
      <c r="IS112" s="83"/>
    </row>
    <row r="113" spans="1:255" s="65" customFormat="1" ht="15" customHeight="1" x14ac:dyDescent="0.2">
      <c r="A113" s="86"/>
      <c r="B113" s="108"/>
      <c r="C113" s="56"/>
      <c r="D113" s="56"/>
      <c r="E113" s="56"/>
      <c r="F113" s="54"/>
      <c r="G113" s="62"/>
      <c r="H113" s="64"/>
      <c r="IU113" s="66"/>
    </row>
    <row r="114" spans="1:255" s="82" customFormat="1" ht="15" customHeight="1" thickBot="1" x14ac:dyDescent="0.3">
      <c r="A114" s="102"/>
      <c r="B114" s="103"/>
      <c r="C114" s="104"/>
      <c r="D114" s="105"/>
      <c r="E114" s="105"/>
      <c r="F114" s="106" t="str">
        <f>"Sous-total"&amp;" - "&amp;B112</f>
        <v>Sous-total - Peinture sur supports bois</v>
      </c>
      <c r="G114" s="107">
        <f>SUBTOTAL(9,G112:G113)</f>
        <v>0</v>
      </c>
      <c r="IS114" s="83"/>
    </row>
    <row r="115" spans="1:255" s="82" customFormat="1" ht="15" customHeight="1" x14ac:dyDescent="0.25">
      <c r="A115" s="85"/>
      <c r="B115" s="123"/>
      <c r="C115" s="124"/>
      <c r="D115" s="125"/>
      <c r="E115" s="125"/>
      <c r="F115" s="126"/>
      <c r="G115" s="127"/>
      <c r="IS115" s="83"/>
    </row>
    <row r="116" spans="1:255" s="82" customFormat="1" ht="15" customHeight="1" x14ac:dyDescent="0.25">
      <c r="A116" s="110" t="s">
        <v>106</v>
      </c>
      <c r="B116" s="122" t="s">
        <v>54</v>
      </c>
      <c r="C116" s="56" t="s">
        <v>17</v>
      </c>
      <c r="D116" s="56">
        <v>105</v>
      </c>
      <c r="E116" s="56">
        <f t="shared" ref="E116" si="28">D116</f>
        <v>105</v>
      </c>
      <c r="F116" s="54"/>
      <c r="G116" s="62">
        <f>+IF(E116=0,D116*F116,E116*F116)</f>
        <v>0</v>
      </c>
      <c r="IS116" s="83"/>
    </row>
    <row r="117" spans="1:255" s="65" customFormat="1" ht="15" customHeight="1" x14ac:dyDescent="0.2">
      <c r="A117" s="86"/>
      <c r="B117" s="108"/>
      <c r="C117" s="56"/>
      <c r="D117" s="56"/>
      <c r="E117" s="56"/>
      <c r="F117" s="54"/>
      <c r="G117" s="62"/>
      <c r="H117" s="64"/>
      <c r="IU117" s="66"/>
    </row>
    <row r="118" spans="1:255" s="82" customFormat="1" ht="15" customHeight="1" thickBot="1" x14ac:dyDescent="0.3">
      <c r="A118" s="102"/>
      <c r="B118" s="103"/>
      <c r="C118" s="104"/>
      <c r="D118" s="105"/>
      <c r="E118" s="105"/>
      <c r="F118" s="106" t="str">
        <f>"Sous-total"&amp;" - "&amp;B116</f>
        <v>Sous-total - Peinture des plafonds et des murs des locaux techniques</v>
      </c>
      <c r="G118" s="107">
        <f>SUBTOTAL(9,G116:G117)</f>
        <v>0</v>
      </c>
      <c r="IS118" s="83"/>
    </row>
    <row r="119" spans="1:255" s="82" customFormat="1" ht="15" customHeight="1" x14ac:dyDescent="0.25">
      <c r="A119" s="85"/>
      <c r="B119" s="123"/>
      <c r="C119" s="124"/>
      <c r="D119" s="125"/>
      <c r="E119" s="125"/>
      <c r="F119" s="126"/>
      <c r="G119" s="127"/>
      <c r="IS119" s="83"/>
    </row>
    <row r="120" spans="1:255" s="82" customFormat="1" ht="15" customHeight="1" x14ac:dyDescent="0.25">
      <c r="A120" s="110" t="s">
        <v>107</v>
      </c>
      <c r="B120" s="122" t="s">
        <v>55</v>
      </c>
      <c r="C120" s="56" t="s">
        <v>17</v>
      </c>
      <c r="D120" s="56">
        <v>38</v>
      </c>
      <c r="E120" s="56">
        <f t="shared" ref="E120" si="29">D120</f>
        <v>38</v>
      </c>
      <c r="F120" s="54"/>
      <c r="G120" s="62">
        <f>+IF(E120=0,D120*F120,E120*F120)</f>
        <v>0</v>
      </c>
      <c r="IS120" s="83"/>
    </row>
    <row r="121" spans="1:255" s="65" customFormat="1" ht="15" customHeight="1" x14ac:dyDescent="0.2">
      <c r="A121" s="86"/>
      <c r="B121" s="108"/>
      <c r="C121" s="56"/>
      <c r="D121" s="56"/>
      <c r="E121" s="56"/>
      <c r="F121" s="54"/>
      <c r="G121" s="62"/>
      <c r="H121" s="64"/>
      <c r="IU121" s="66"/>
    </row>
    <row r="122" spans="1:255" s="82" customFormat="1" ht="15" customHeight="1" thickBot="1" x14ac:dyDescent="0.3">
      <c r="A122" s="102"/>
      <c r="B122" s="103"/>
      <c r="C122" s="104"/>
      <c r="D122" s="105"/>
      <c r="E122" s="105"/>
      <c r="F122" s="106" t="str">
        <f>"Sous-total"&amp;" - "&amp;B120</f>
        <v>Sous-total - Peinture des sols des locaux techniques</v>
      </c>
      <c r="G122" s="107">
        <f>SUBTOTAL(9,G120:G121)</f>
        <v>0</v>
      </c>
      <c r="IS122" s="83"/>
    </row>
    <row r="123" spans="1:255" s="82" customFormat="1" ht="15" customHeight="1" x14ac:dyDescent="0.25">
      <c r="A123" s="85"/>
      <c r="B123" s="123"/>
      <c r="C123" s="124"/>
      <c r="D123" s="125"/>
      <c r="E123" s="125"/>
      <c r="F123" s="126"/>
      <c r="G123" s="127"/>
      <c r="IS123" s="83"/>
    </row>
    <row r="124" spans="1:255" s="82" customFormat="1" ht="15" customHeight="1" x14ac:dyDescent="0.25">
      <c r="A124" s="110" t="s">
        <v>109</v>
      </c>
      <c r="B124" s="122" t="s">
        <v>108</v>
      </c>
      <c r="C124" s="56" t="s">
        <v>10</v>
      </c>
      <c r="D124" s="56">
        <v>10</v>
      </c>
      <c r="E124" s="56">
        <f t="shared" ref="E124" si="30">D124</f>
        <v>10</v>
      </c>
      <c r="F124" s="54"/>
      <c r="G124" s="62">
        <f>+IF(E124=0,D124*F124,E124*F124)</f>
        <v>0</v>
      </c>
      <c r="IS124" s="83"/>
    </row>
    <row r="125" spans="1:255" s="65" customFormat="1" ht="15" customHeight="1" x14ac:dyDescent="0.2">
      <c r="A125" s="86"/>
      <c r="B125" s="108"/>
      <c r="C125" s="56"/>
      <c r="D125" s="56"/>
      <c r="E125" s="56"/>
      <c r="F125" s="54"/>
      <c r="G125" s="62"/>
      <c r="H125" s="64"/>
      <c r="IU125" s="66"/>
    </row>
    <row r="126" spans="1:255" s="82" customFormat="1" ht="15" customHeight="1" thickBot="1" x14ac:dyDescent="0.3">
      <c r="A126" s="102"/>
      <c r="B126" s="103"/>
      <c r="C126" s="104"/>
      <c r="D126" s="105"/>
      <c r="E126" s="105"/>
      <c r="F126" s="106" t="str">
        <f>"Sous-total"&amp;" - "&amp;B124</f>
        <v>Sous-total - Peinture sur réseaux de plomberie apparents</v>
      </c>
      <c r="G126" s="107">
        <f>SUBTOTAL(9,G124:G125)</f>
        <v>0</v>
      </c>
      <c r="IS126" s="83"/>
    </row>
    <row r="127" spans="1:255" s="65" customFormat="1" ht="15" customHeight="1" thickBot="1" x14ac:dyDescent="0.25">
      <c r="A127" s="86"/>
      <c r="B127" s="108"/>
      <c r="C127" s="56"/>
      <c r="D127" s="56"/>
      <c r="E127" s="56"/>
      <c r="F127" s="54"/>
      <c r="G127" s="62"/>
      <c r="H127" s="64"/>
      <c r="IU127" s="66"/>
    </row>
    <row r="128" spans="1:255" s="82" customFormat="1" ht="18" customHeight="1" thickBot="1" x14ac:dyDescent="0.3">
      <c r="A128" s="102"/>
      <c r="B128" s="111"/>
      <c r="C128" s="112"/>
      <c r="D128" s="113"/>
      <c r="E128" s="113"/>
      <c r="F128" s="114" t="str">
        <f>"Total"&amp;" - "&amp;B82</f>
        <v>Total - Enduits, peintures</v>
      </c>
      <c r="G128" s="115">
        <f>SUBTOTAL(9,G82:G126)</f>
        <v>0</v>
      </c>
      <c r="IS128" s="83"/>
    </row>
    <row r="129" spans="1:255" s="82" customFormat="1" ht="15" customHeight="1" x14ac:dyDescent="0.25">
      <c r="A129" s="85"/>
      <c r="B129" s="128"/>
      <c r="C129" s="124"/>
      <c r="D129" s="125"/>
      <c r="E129" s="125"/>
      <c r="F129" s="126"/>
      <c r="G129" s="127"/>
      <c r="IS129" s="83"/>
    </row>
    <row r="130" spans="1:255" s="65" customFormat="1" ht="15" customHeight="1" x14ac:dyDescent="0.2">
      <c r="A130" s="85" t="s">
        <v>110</v>
      </c>
      <c r="B130" s="100" t="s">
        <v>35</v>
      </c>
      <c r="C130" s="56"/>
      <c r="D130" s="56"/>
      <c r="E130" s="56"/>
      <c r="F130" s="54"/>
      <c r="G130" s="62"/>
      <c r="H130" s="64"/>
      <c r="IU130" s="66"/>
    </row>
    <row r="131" spans="1:255" s="65" customFormat="1" ht="15" customHeight="1" x14ac:dyDescent="0.2">
      <c r="A131" s="85"/>
      <c r="B131" s="100"/>
      <c r="C131" s="56"/>
      <c r="D131" s="56"/>
      <c r="E131" s="56"/>
      <c r="F131" s="54"/>
      <c r="G131" s="62"/>
      <c r="H131" s="64"/>
      <c r="IU131" s="66"/>
    </row>
    <row r="132" spans="1:255" s="82" customFormat="1" ht="15" customHeight="1" x14ac:dyDescent="0.25">
      <c r="A132" s="110" t="s">
        <v>111</v>
      </c>
      <c r="B132" s="122" t="s">
        <v>36</v>
      </c>
      <c r="C132" s="56"/>
      <c r="D132" s="56"/>
      <c r="E132" s="56"/>
      <c r="F132" s="54"/>
      <c r="G132" s="62"/>
      <c r="IS132" s="83"/>
    </row>
    <row r="133" spans="1:255" s="82" customFormat="1" ht="15" customHeight="1" x14ac:dyDescent="0.25">
      <c r="A133" s="110"/>
      <c r="B133" s="122" t="s">
        <v>155</v>
      </c>
      <c r="C133" s="56" t="s">
        <v>34</v>
      </c>
      <c r="D133" s="56">
        <v>1</v>
      </c>
      <c r="E133" s="56">
        <f t="shared" ref="E133:E138" si="31">D133</f>
        <v>1</v>
      </c>
      <c r="F133" s="54"/>
      <c r="G133" s="62">
        <f>+IF(E133=0,D133*F133,E133*F133)</f>
        <v>0</v>
      </c>
      <c r="IS133" s="83"/>
    </row>
    <row r="134" spans="1:255" s="82" customFormat="1" ht="15" customHeight="1" x14ac:dyDescent="0.25">
      <c r="A134" s="110"/>
      <c r="B134" s="122" t="s">
        <v>156</v>
      </c>
      <c r="C134" s="56" t="s">
        <v>34</v>
      </c>
      <c r="D134" s="56">
        <v>2</v>
      </c>
      <c r="E134" s="56">
        <f t="shared" si="31"/>
        <v>2</v>
      </c>
      <c r="F134" s="54"/>
      <c r="G134" s="62">
        <f t="shared" ref="G134:G139" si="32">+IF(E134=0,D134*F134,E134*F134)</f>
        <v>0</v>
      </c>
      <c r="IS134" s="83"/>
    </row>
    <row r="135" spans="1:255" s="82" customFormat="1" ht="15" customHeight="1" x14ac:dyDescent="0.25">
      <c r="A135" s="110"/>
      <c r="B135" s="122" t="s">
        <v>157</v>
      </c>
      <c r="C135" s="56" t="s">
        <v>34</v>
      </c>
      <c r="D135" s="56">
        <v>1</v>
      </c>
      <c r="E135" s="56">
        <f t="shared" si="31"/>
        <v>1</v>
      </c>
      <c r="F135" s="54"/>
      <c r="G135" s="62">
        <f t="shared" si="32"/>
        <v>0</v>
      </c>
      <c r="IS135" s="83"/>
    </row>
    <row r="136" spans="1:255" s="82" customFormat="1" ht="15" customHeight="1" x14ac:dyDescent="0.25">
      <c r="A136" s="110"/>
      <c r="B136" s="122" t="s">
        <v>158</v>
      </c>
      <c r="C136" s="56" t="s">
        <v>34</v>
      </c>
      <c r="D136" s="56">
        <v>1</v>
      </c>
      <c r="E136" s="56">
        <f t="shared" si="31"/>
        <v>1</v>
      </c>
      <c r="F136" s="54"/>
      <c r="G136" s="62">
        <f t="shared" si="32"/>
        <v>0</v>
      </c>
      <c r="IS136" s="83"/>
    </row>
    <row r="137" spans="1:255" s="82" customFormat="1" ht="15" customHeight="1" x14ac:dyDescent="0.25">
      <c r="A137" s="110"/>
      <c r="B137" s="122" t="s">
        <v>159</v>
      </c>
      <c r="C137" s="56" t="s">
        <v>34</v>
      </c>
      <c r="D137" s="56">
        <v>3</v>
      </c>
      <c r="E137" s="56">
        <f t="shared" si="31"/>
        <v>3</v>
      </c>
      <c r="F137" s="54"/>
      <c r="G137" s="62">
        <f t="shared" si="32"/>
        <v>0</v>
      </c>
      <c r="IS137" s="83"/>
    </row>
    <row r="138" spans="1:255" s="82" customFormat="1" ht="15" customHeight="1" x14ac:dyDescent="0.25">
      <c r="A138" s="110"/>
      <c r="B138" s="150" t="s">
        <v>160</v>
      </c>
      <c r="C138" s="56" t="s">
        <v>34</v>
      </c>
      <c r="D138" s="56">
        <v>1</v>
      </c>
      <c r="E138" s="56">
        <f t="shared" si="31"/>
        <v>1</v>
      </c>
      <c r="F138" s="54"/>
      <c r="G138" s="62">
        <f t="shared" si="32"/>
        <v>0</v>
      </c>
      <c r="IS138" s="83"/>
    </row>
    <row r="139" spans="1:255" s="82" customFormat="1" ht="15" customHeight="1" x14ac:dyDescent="0.25">
      <c r="A139" s="110"/>
      <c r="B139" s="150" t="s">
        <v>161</v>
      </c>
      <c r="C139" s="56" t="s">
        <v>34</v>
      </c>
      <c r="D139" s="56">
        <v>1</v>
      </c>
      <c r="E139" s="56">
        <f t="shared" ref="E139" si="33">D139</f>
        <v>1</v>
      </c>
      <c r="F139" s="54"/>
      <c r="G139" s="62">
        <f t="shared" si="32"/>
        <v>0</v>
      </c>
      <c r="IS139" s="83"/>
    </row>
    <row r="140" spans="1:255" s="65" customFormat="1" ht="15" customHeight="1" x14ac:dyDescent="0.2">
      <c r="A140" s="86"/>
      <c r="B140" s="108"/>
      <c r="C140" s="56"/>
      <c r="D140" s="56"/>
      <c r="E140" s="56"/>
      <c r="F140" s="54"/>
      <c r="G140" s="62"/>
      <c r="H140" s="64"/>
      <c r="IU140" s="66"/>
    </row>
    <row r="141" spans="1:255" s="82" customFormat="1" ht="15" customHeight="1" thickBot="1" x14ac:dyDescent="0.3">
      <c r="A141" s="102"/>
      <c r="B141" s="103"/>
      <c r="C141" s="104"/>
      <c r="D141" s="105"/>
      <c r="E141" s="105"/>
      <c r="F141" s="106" t="str">
        <f>"Sous-total"&amp;" - "&amp;B132</f>
        <v>Sous-total - Blocs portes</v>
      </c>
      <c r="G141" s="107">
        <f>SUBTOTAL(9,G132:G140)</f>
        <v>0</v>
      </c>
      <c r="IS141" s="83"/>
    </row>
    <row r="142" spans="1:255" s="82" customFormat="1" ht="15" customHeight="1" x14ac:dyDescent="0.25">
      <c r="A142" s="85"/>
      <c r="B142" s="123"/>
      <c r="C142" s="124"/>
      <c r="D142" s="125"/>
      <c r="E142" s="125"/>
      <c r="F142" s="126"/>
      <c r="G142" s="127"/>
      <c r="IS142" s="83"/>
    </row>
    <row r="143" spans="1:255" s="82" customFormat="1" ht="15" customHeight="1" x14ac:dyDescent="0.25">
      <c r="A143" s="110" t="s">
        <v>112</v>
      </c>
      <c r="B143" s="122" t="s">
        <v>37</v>
      </c>
      <c r="C143" s="56" t="s">
        <v>10</v>
      </c>
      <c r="D143" s="56">
        <v>70</v>
      </c>
      <c r="E143" s="56">
        <f t="shared" ref="E143" si="34">D143</f>
        <v>70</v>
      </c>
      <c r="F143" s="54"/>
      <c r="G143" s="62">
        <f>+IF(E143=0,D143*F143,E143*F143)</f>
        <v>0</v>
      </c>
      <c r="IS143" s="83"/>
    </row>
    <row r="144" spans="1:255" s="65" customFormat="1" ht="15" customHeight="1" x14ac:dyDescent="0.2">
      <c r="A144" s="86"/>
      <c r="B144" s="108"/>
      <c r="C144" s="56"/>
      <c r="D144" s="56"/>
      <c r="E144" s="56"/>
      <c r="F144" s="54"/>
      <c r="G144" s="62"/>
      <c r="H144" s="64"/>
      <c r="IU144" s="66"/>
    </row>
    <row r="145" spans="1:255" s="82" customFormat="1" ht="15" customHeight="1" thickBot="1" x14ac:dyDescent="0.3">
      <c r="A145" s="102"/>
      <c r="B145" s="103"/>
      <c r="C145" s="104"/>
      <c r="D145" s="105"/>
      <c r="E145" s="105"/>
      <c r="F145" s="106" t="str">
        <f>"Sous-total"&amp;" - "&amp;B143</f>
        <v>Sous-total - Chambranles et socles</v>
      </c>
      <c r="G145" s="107">
        <f>SUBTOTAL(9,G143:G144)</f>
        <v>0</v>
      </c>
      <c r="IS145" s="83"/>
    </row>
    <row r="146" spans="1:255" s="82" customFormat="1" ht="15" customHeight="1" x14ac:dyDescent="0.25">
      <c r="A146" s="138"/>
      <c r="B146" s="139"/>
      <c r="C146" s="140"/>
      <c r="D146" s="141"/>
      <c r="E146" s="141"/>
      <c r="F146" s="142"/>
      <c r="G146" s="143"/>
      <c r="IS146" s="83"/>
    </row>
    <row r="147" spans="1:255" s="82" customFormat="1" ht="15" customHeight="1" x14ac:dyDescent="0.25">
      <c r="A147" s="110" t="s">
        <v>113</v>
      </c>
      <c r="B147" s="122" t="s">
        <v>38</v>
      </c>
      <c r="C147" s="56" t="s">
        <v>10</v>
      </c>
      <c r="D147" s="56">
        <v>30</v>
      </c>
      <c r="E147" s="56">
        <f t="shared" ref="E147" si="35">D147</f>
        <v>30</v>
      </c>
      <c r="F147" s="54"/>
      <c r="G147" s="62">
        <f>+IF(E147=0,D147*F147,E147*F147)</f>
        <v>0</v>
      </c>
      <c r="IS147" s="83"/>
    </row>
    <row r="148" spans="1:255" s="65" customFormat="1" ht="15" customHeight="1" x14ac:dyDescent="0.2">
      <c r="A148" s="86"/>
      <c r="B148" s="108"/>
      <c r="C148" s="56"/>
      <c r="D148" s="56"/>
      <c r="E148" s="56"/>
      <c r="F148" s="54"/>
      <c r="G148" s="62"/>
      <c r="H148" s="64"/>
      <c r="IU148" s="66"/>
    </row>
    <row r="149" spans="1:255" s="82" customFormat="1" ht="15" customHeight="1" thickBot="1" x14ac:dyDescent="0.3">
      <c r="A149" s="102"/>
      <c r="B149" s="103"/>
      <c r="C149" s="104"/>
      <c r="D149" s="105"/>
      <c r="E149" s="105"/>
      <c r="F149" s="106" t="str">
        <f>"Sous-total"&amp;" - "&amp;B147</f>
        <v>Sous-total - Plinthes</v>
      </c>
      <c r="G149" s="107">
        <f>SUBTOTAL(9,G147:G148)</f>
        <v>0</v>
      </c>
      <c r="IS149" s="83"/>
    </row>
    <row r="150" spans="1:255" s="82" customFormat="1" ht="15" customHeight="1" x14ac:dyDescent="0.25">
      <c r="A150" s="138"/>
      <c r="B150" s="139"/>
      <c r="C150" s="140"/>
      <c r="D150" s="141"/>
      <c r="E150" s="141"/>
      <c r="F150" s="142"/>
      <c r="G150" s="143"/>
      <c r="IS150" s="83"/>
    </row>
    <row r="151" spans="1:255" s="82" customFormat="1" ht="15" customHeight="1" x14ac:dyDescent="0.25">
      <c r="A151" s="110" t="s">
        <v>114</v>
      </c>
      <c r="B151" s="122" t="s">
        <v>47</v>
      </c>
      <c r="C151" s="56"/>
      <c r="D151" s="56"/>
      <c r="E151" s="56"/>
      <c r="F151" s="54"/>
      <c r="G151" s="62">
        <f>+IF(E151=0,D151*F151,E151*F151)</f>
        <v>0</v>
      </c>
      <c r="IS151" s="83"/>
    </row>
    <row r="152" spans="1:255" s="82" customFormat="1" ht="15" customHeight="1" x14ac:dyDescent="0.25">
      <c r="A152" s="110"/>
      <c r="B152" s="150" t="s">
        <v>56</v>
      </c>
      <c r="C152" s="56" t="s">
        <v>34</v>
      </c>
      <c r="D152" s="56">
        <v>3</v>
      </c>
      <c r="E152" s="56">
        <f t="shared" ref="E152:E154" si="36">D152</f>
        <v>3</v>
      </c>
      <c r="F152" s="54"/>
      <c r="G152" s="62">
        <f t="shared" ref="G152:G154" si="37">+IF(E152=0,D152*F152,E152*F152)</f>
        <v>0</v>
      </c>
      <c r="IS152" s="83"/>
    </row>
    <row r="153" spans="1:255" s="65" customFormat="1" ht="15" customHeight="1" x14ac:dyDescent="0.2">
      <c r="A153" s="86"/>
      <c r="B153" s="144" t="s">
        <v>57</v>
      </c>
      <c r="C153" s="56" t="s">
        <v>34</v>
      </c>
      <c r="D153" s="56">
        <v>5</v>
      </c>
      <c r="E153" s="56">
        <f t="shared" si="36"/>
        <v>5</v>
      </c>
      <c r="F153" s="54"/>
      <c r="G153" s="62">
        <f t="shared" si="37"/>
        <v>0</v>
      </c>
      <c r="H153" s="64"/>
      <c r="IU153" s="66"/>
    </row>
    <row r="154" spans="1:255" s="65" customFormat="1" ht="15" customHeight="1" x14ac:dyDescent="0.2">
      <c r="A154" s="86"/>
      <c r="B154" s="144" t="s">
        <v>115</v>
      </c>
      <c r="C154" s="56" t="s">
        <v>34</v>
      </c>
      <c r="D154" s="56">
        <v>10</v>
      </c>
      <c r="E154" s="56">
        <f t="shared" si="36"/>
        <v>10</v>
      </c>
      <c r="F154" s="54"/>
      <c r="G154" s="62">
        <f t="shared" si="37"/>
        <v>0</v>
      </c>
      <c r="H154" s="64"/>
      <c r="IU154" s="66"/>
    </row>
    <row r="155" spans="1:255" s="65" customFormat="1" ht="15" customHeight="1" x14ac:dyDescent="0.2">
      <c r="A155" s="86"/>
      <c r="B155" s="108"/>
      <c r="C155" s="56"/>
      <c r="D155" s="56"/>
      <c r="E155" s="56"/>
      <c r="F155" s="54"/>
      <c r="G155" s="62"/>
      <c r="H155" s="64"/>
      <c r="IU155" s="66"/>
    </row>
    <row r="156" spans="1:255" s="82" customFormat="1" ht="15" customHeight="1" thickBot="1" x14ac:dyDescent="0.3">
      <c r="A156" s="102"/>
      <c r="B156" s="103"/>
      <c r="C156" s="104"/>
      <c r="D156" s="105"/>
      <c r="E156" s="105"/>
      <c r="F156" s="106" t="str">
        <f>"Sous-total"&amp;" - "&amp;B151</f>
        <v>Sous-total - Trappes de visites</v>
      </c>
      <c r="G156" s="107">
        <f>SUBTOTAL(9,G152:G155)</f>
        <v>0</v>
      </c>
      <c r="IS156" s="83"/>
    </row>
    <row r="157" spans="1:255" s="65" customFormat="1" ht="15" customHeight="1" thickBot="1" x14ac:dyDescent="0.25">
      <c r="A157" s="86"/>
      <c r="B157" s="108"/>
      <c r="C157" s="56"/>
      <c r="D157" s="56"/>
      <c r="E157" s="56"/>
      <c r="F157" s="54"/>
      <c r="G157" s="62"/>
      <c r="H157" s="64"/>
      <c r="IU157" s="66"/>
    </row>
    <row r="158" spans="1:255" s="82" customFormat="1" ht="18" customHeight="1" thickBot="1" x14ac:dyDescent="0.3">
      <c r="A158" s="102"/>
      <c r="B158" s="111"/>
      <c r="C158" s="112"/>
      <c r="D158" s="113"/>
      <c r="E158" s="113"/>
      <c r="F158" s="114" t="str">
        <f>"Total"&amp;" - "&amp;B130</f>
        <v>Total - Menuiseries intérieures</v>
      </c>
      <c r="G158" s="115">
        <f>SUBTOTAL(9,G129:G156)</f>
        <v>0</v>
      </c>
      <c r="IS158" s="83"/>
    </row>
    <row r="159" spans="1:255" s="82" customFormat="1" ht="15" customHeight="1" x14ac:dyDescent="0.25">
      <c r="A159" s="85"/>
      <c r="B159" s="128"/>
      <c r="C159" s="124"/>
      <c r="D159" s="125"/>
      <c r="E159" s="125"/>
      <c r="F159" s="126"/>
      <c r="G159" s="127"/>
      <c r="IS159" s="83"/>
    </row>
    <row r="160" spans="1:255" s="65" customFormat="1" ht="15" customHeight="1" x14ac:dyDescent="0.2">
      <c r="A160" s="85" t="s">
        <v>116</v>
      </c>
      <c r="B160" s="100" t="s">
        <v>39</v>
      </c>
      <c r="C160" s="56"/>
      <c r="D160" s="56"/>
      <c r="E160" s="56"/>
      <c r="F160" s="54"/>
      <c r="G160" s="62"/>
      <c r="H160" s="64"/>
      <c r="IU160" s="66"/>
    </row>
    <row r="161" spans="1:255" s="65" customFormat="1" ht="15" customHeight="1" x14ac:dyDescent="0.2">
      <c r="A161" s="85"/>
      <c r="B161" s="100"/>
      <c r="C161" s="56"/>
      <c r="D161" s="56"/>
      <c r="E161" s="56"/>
      <c r="F161" s="54"/>
      <c r="G161" s="62"/>
      <c r="H161" s="64"/>
      <c r="IU161" s="66"/>
    </row>
    <row r="162" spans="1:255" s="82" customFormat="1" ht="15" customHeight="1" x14ac:dyDescent="0.25">
      <c r="A162" s="110" t="s">
        <v>117</v>
      </c>
      <c r="B162" s="122" t="s">
        <v>58</v>
      </c>
      <c r="C162" s="56"/>
      <c r="D162" s="56"/>
      <c r="E162" s="56"/>
      <c r="F162" s="54"/>
      <c r="G162" s="62">
        <f t="shared" ref="G162" si="38">+IF(E162=0,D162*F162,E162*F162)</f>
        <v>0</v>
      </c>
      <c r="IS162" s="83"/>
    </row>
    <row r="163" spans="1:255" s="82" customFormat="1" ht="15" customHeight="1" x14ac:dyDescent="0.25">
      <c r="A163" s="110"/>
      <c r="B163" s="144" t="s">
        <v>67</v>
      </c>
      <c r="C163" s="56" t="s">
        <v>10</v>
      </c>
      <c r="D163" s="56">
        <v>65</v>
      </c>
      <c r="E163" s="56">
        <f t="shared" ref="E163" si="39">D163</f>
        <v>65</v>
      </c>
      <c r="F163" s="54"/>
      <c r="G163" s="62">
        <f>+IF(E163=0,D163*F163,E163*F163)</f>
        <v>0</v>
      </c>
      <c r="IS163" s="83"/>
    </row>
    <row r="164" spans="1:255" s="65" customFormat="1" ht="15" customHeight="1" x14ac:dyDescent="0.2">
      <c r="A164" s="86"/>
      <c r="B164" s="144" t="s">
        <v>151</v>
      </c>
      <c r="C164" s="56" t="s">
        <v>16</v>
      </c>
      <c r="D164" s="56">
        <v>1</v>
      </c>
      <c r="E164" s="56">
        <v>1</v>
      </c>
      <c r="F164" s="54"/>
      <c r="G164" s="62"/>
      <c r="H164" s="64"/>
      <c r="IU164" s="66"/>
    </row>
    <row r="165" spans="1:255" s="82" customFormat="1" ht="15" customHeight="1" thickBot="1" x14ac:dyDescent="0.3">
      <c r="A165" s="102"/>
      <c r="B165" s="103"/>
      <c r="C165" s="104"/>
      <c r="D165" s="105"/>
      <c r="E165" s="105"/>
      <c r="F165" s="106" t="str">
        <f>"Sous-total"&amp;" - "&amp;B162</f>
        <v>Sous-total - Garde-corps acier</v>
      </c>
      <c r="G165" s="107">
        <f>SUBTOTAL(9,G162:G164)</f>
        <v>0</v>
      </c>
      <c r="IS165" s="83"/>
    </row>
    <row r="166" spans="1:255" s="82" customFormat="1" ht="15" customHeight="1" x14ac:dyDescent="0.25">
      <c r="A166" s="138"/>
      <c r="B166" s="139"/>
      <c r="C166" s="140"/>
      <c r="D166" s="141"/>
      <c r="E166" s="141"/>
      <c r="F166" s="142"/>
      <c r="G166" s="143"/>
      <c r="IS166" s="83"/>
    </row>
    <row r="167" spans="1:255" s="82" customFormat="1" ht="15" customHeight="1" x14ac:dyDescent="0.25">
      <c r="A167" s="110" t="s">
        <v>118</v>
      </c>
      <c r="B167" s="122" t="s">
        <v>48</v>
      </c>
      <c r="C167" s="56"/>
      <c r="D167" s="56"/>
      <c r="E167" s="56"/>
      <c r="F167" s="54"/>
      <c r="G167" s="62">
        <f>+IF(E167=0,D167*F167,E167*F167)</f>
        <v>0</v>
      </c>
      <c r="IS167" s="83"/>
    </row>
    <row r="168" spans="1:255" s="82" customFormat="1" ht="15" customHeight="1" x14ac:dyDescent="0.25">
      <c r="A168" s="110"/>
      <c r="B168" s="144" t="s">
        <v>67</v>
      </c>
      <c r="C168" s="56" t="s">
        <v>10</v>
      </c>
      <c r="D168" s="56">
        <v>5.5</v>
      </c>
      <c r="E168" s="56">
        <f t="shared" ref="E168:E169" si="40">D168</f>
        <v>5.5</v>
      </c>
      <c r="F168" s="54"/>
      <c r="G168" s="62">
        <f t="shared" ref="G168:G169" si="41">+IF(E168=0,D168*F168,E168*F168)</f>
        <v>0</v>
      </c>
      <c r="IS168" s="83"/>
    </row>
    <row r="169" spans="1:255" s="82" customFormat="1" ht="15" customHeight="1" x14ac:dyDescent="0.25">
      <c r="A169" s="110"/>
      <c r="B169" s="144" t="s">
        <v>68</v>
      </c>
      <c r="C169" s="56" t="s">
        <v>10</v>
      </c>
      <c r="D169" s="56">
        <v>11.3</v>
      </c>
      <c r="E169" s="56">
        <f t="shared" si="40"/>
        <v>11.3</v>
      </c>
      <c r="F169" s="54"/>
      <c r="G169" s="62">
        <f t="shared" si="41"/>
        <v>0</v>
      </c>
      <c r="IS169" s="83"/>
    </row>
    <row r="170" spans="1:255" s="65" customFormat="1" ht="15" customHeight="1" x14ac:dyDescent="0.2">
      <c r="A170" s="86"/>
      <c r="B170" s="108"/>
      <c r="C170" s="56"/>
      <c r="D170" s="56"/>
      <c r="E170" s="56"/>
      <c r="F170" s="54"/>
      <c r="G170" s="62"/>
      <c r="H170" s="64"/>
      <c r="IU170" s="66"/>
    </row>
    <row r="171" spans="1:255" s="82" customFormat="1" ht="15" customHeight="1" thickBot="1" x14ac:dyDescent="0.3">
      <c r="A171" s="102"/>
      <c r="B171" s="103"/>
      <c r="C171" s="104"/>
      <c r="D171" s="105"/>
      <c r="E171" s="105"/>
      <c r="F171" s="106" t="str">
        <f>"Sous-total"&amp;" - "&amp;B167</f>
        <v>Sous-total - Garde-corps et main courantes de l'escalier</v>
      </c>
      <c r="G171" s="107">
        <f>SUBTOTAL(9,G167:G170)</f>
        <v>0</v>
      </c>
      <c r="IS171" s="83"/>
    </row>
    <row r="172" spans="1:255" s="82" customFormat="1" ht="15" customHeight="1" x14ac:dyDescent="0.25">
      <c r="A172" s="138"/>
      <c r="B172" s="139"/>
      <c r="C172" s="140"/>
      <c r="D172" s="141"/>
      <c r="E172" s="141"/>
      <c r="F172" s="142"/>
      <c r="G172" s="143"/>
      <c r="IS172" s="83"/>
    </row>
    <row r="173" spans="1:255" s="82" customFormat="1" ht="15" customHeight="1" x14ac:dyDescent="0.25">
      <c r="A173" s="110" t="s">
        <v>119</v>
      </c>
      <c r="B173" s="122" t="s">
        <v>53</v>
      </c>
      <c r="C173" s="56" t="s">
        <v>10</v>
      </c>
      <c r="D173" s="56">
        <v>2</v>
      </c>
      <c r="E173" s="56">
        <f t="shared" ref="E173" si="42">D173</f>
        <v>2</v>
      </c>
      <c r="F173" s="54"/>
      <c r="G173" s="62">
        <f>+IF(E173=0,D173*F173,E173*F173)</f>
        <v>0</v>
      </c>
      <c r="IS173" s="83"/>
    </row>
    <row r="174" spans="1:255" s="65" customFormat="1" ht="15" customHeight="1" x14ac:dyDescent="0.2">
      <c r="A174" s="86"/>
      <c r="B174" s="108"/>
      <c r="C174" s="56"/>
      <c r="D174" s="56"/>
      <c r="E174" s="56"/>
      <c r="F174" s="54"/>
      <c r="G174" s="62"/>
      <c r="H174" s="64"/>
      <c r="IU174" s="66"/>
    </row>
    <row r="175" spans="1:255" s="82" customFormat="1" ht="15" customHeight="1" thickBot="1" x14ac:dyDescent="0.3">
      <c r="A175" s="102"/>
      <c r="B175" s="103"/>
      <c r="C175" s="104"/>
      <c r="D175" s="105"/>
      <c r="E175" s="105"/>
      <c r="F175" s="106" t="str">
        <f>"Sous-total"&amp;" - "&amp;B173</f>
        <v>Sous-total - Garde-corps vitrés entre tripodes et maçonneries</v>
      </c>
      <c r="G175" s="107">
        <f>SUBTOTAL(9,G173:G174)</f>
        <v>0</v>
      </c>
      <c r="IS175" s="83"/>
    </row>
    <row r="176" spans="1:255" s="82" customFormat="1" ht="15" customHeight="1" x14ac:dyDescent="0.25">
      <c r="A176" s="138"/>
      <c r="B176" s="139"/>
      <c r="C176" s="140"/>
      <c r="D176" s="141"/>
      <c r="E176" s="141"/>
      <c r="F176" s="142"/>
      <c r="G176" s="143"/>
      <c r="IS176" s="83"/>
    </row>
    <row r="177" spans="1:255" s="82" customFormat="1" ht="15" customHeight="1" x14ac:dyDescent="0.25">
      <c r="A177" s="110" t="s">
        <v>120</v>
      </c>
      <c r="B177" s="122" t="s">
        <v>137</v>
      </c>
      <c r="C177" s="56"/>
      <c r="D177" s="56"/>
      <c r="E177" s="56"/>
      <c r="F177" s="54"/>
      <c r="G177" s="62"/>
      <c r="IS177" s="83"/>
    </row>
    <row r="178" spans="1:255" s="82" customFormat="1" ht="15" customHeight="1" x14ac:dyDescent="0.25">
      <c r="A178" s="110"/>
      <c r="B178" s="153" t="s">
        <v>138</v>
      </c>
      <c r="C178" s="56" t="s">
        <v>10</v>
      </c>
      <c r="D178" s="56">
        <v>3</v>
      </c>
      <c r="E178" s="56">
        <f t="shared" ref="E178" si="43">D178</f>
        <v>3</v>
      </c>
      <c r="F178" s="54"/>
      <c r="G178" s="62">
        <f>+IF(E178=0,D178*F178,E178*F178)</f>
        <v>0</v>
      </c>
      <c r="IS178" s="83"/>
    </row>
    <row r="179" spans="1:255" s="82" customFormat="1" ht="15" customHeight="1" x14ac:dyDescent="0.25">
      <c r="A179" s="110"/>
      <c r="B179" s="153" t="s">
        <v>139</v>
      </c>
      <c r="C179" s="56" t="s">
        <v>10</v>
      </c>
      <c r="D179" s="56">
        <v>2</v>
      </c>
      <c r="E179" s="56">
        <f t="shared" ref="E179" si="44">D179</f>
        <v>2</v>
      </c>
      <c r="F179" s="54"/>
      <c r="G179" s="62">
        <f>+IF(E179=0,D179*F179,E179*F179)</f>
        <v>0</v>
      </c>
      <c r="IS179" s="83"/>
    </row>
    <row r="180" spans="1:255" s="65" customFormat="1" ht="15" customHeight="1" x14ac:dyDescent="0.2">
      <c r="A180" s="86"/>
      <c r="B180" s="108"/>
      <c r="C180" s="56"/>
      <c r="D180" s="56"/>
      <c r="E180" s="56"/>
      <c r="F180" s="54"/>
      <c r="G180" s="62"/>
      <c r="H180" s="64"/>
      <c r="IU180" s="66"/>
    </row>
    <row r="181" spans="1:255" s="82" customFormat="1" ht="15" customHeight="1" thickBot="1" x14ac:dyDescent="0.3">
      <c r="A181" s="102"/>
      <c r="B181" s="103"/>
      <c r="C181" s="104"/>
      <c r="D181" s="105"/>
      <c r="E181" s="105"/>
      <c r="F181" s="106" t="str">
        <f>"Sous-total"&amp;" - "&amp;B177</f>
        <v>Sous-total - Garde-corps vitrés</v>
      </c>
      <c r="G181" s="107">
        <f>SUBTOTAL(9,G177:G180)</f>
        <v>0</v>
      </c>
      <c r="IS181" s="83"/>
    </row>
    <row r="182" spans="1:255" s="82" customFormat="1" ht="15" customHeight="1" x14ac:dyDescent="0.25">
      <c r="A182" s="138"/>
      <c r="B182" s="139"/>
      <c r="C182" s="140"/>
      <c r="D182" s="141"/>
      <c r="E182" s="141"/>
      <c r="F182" s="142"/>
      <c r="G182" s="143"/>
      <c r="IS182" s="83"/>
    </row>
    <row r="183" spans="1:255" s="82" customFormat="1" ht="15" customHeight="1" x14ac:dyDescent="0.25">
      <c r="A183" s="110" t="s">
        <v>121</v>
      </c>
      <c r="B183" s="122" t="s">
        <v>41</v>
      </c>
      <c r="C183" s="56"/>
      <c r="D183" s="56"/>
      <c r="E183" s="56"/>
      <c r="F183" s="54"/>
      <c r="G183" s="62"/>
      <c r="IS183" s="83"/>
    </row>
    <row r="184" spans="1:255" s="82" customFormat="1" ht="15" customHeight="1" x14ac:dyDescent="0.25">
      <c r="A184" s="110"/>
      <c r="B184" s="154" t="s">
        <v>140</v>
      </c>
      <c r="C184" s="56" t="s">
        <v>2</v>
      </c>
      <c r="D184" s="56">
        <v>2</v>
      </c>
      <c r="E184" s="56">
        <f t="shared" ref="E184" si="45">D184</f>
        <v>2</v>
      </c>
      <c r="F184" s="54"/>
      <c r="G184" s="62">
        <f>+IF(E184=0,D184*F184,E184*F184)</f>
        <v>0</v>
      </c>
      <c r="IS184" s="83"/>
    </row>
    <row r="185" spans="1:255" s="82" customFormat="1" ht="15" customHeight="1" x14ac:dyDescent="0.25">
      <c r="A185" s="110"/>
      <c r="B185" s="150" t="s">
        <v>69</v>
      </c>
      <c r="C185" s="56" t="s">
        <v>2</v>
      </c>
      <c r="D185" s="56">
        <v>2</v>
      </c>
      <c r="E185" s="56">
        <f t="shared" ref="E185:E186" si="46">D185</f>
        <v>2</v>
      </c>
      <c r="F185" s="54"/>
      <c r="G185" s="62">
        <f>+IF(E185=0,D185*F185,E185*F185)</f>
        <v>0</v>
      </c>
      <c r="IS185" s="83"/>
    </row>
    <row r="186" spans="1:255" s="82" customFormat="1" ht="15" customHeight="1" x14ac:dyDescent="0.25">
      <c r="A186" s="110"/>
      <c r="B186" s="122" t="s">
        <v>74</v>
      </c>
      <c r="C186" s="56" t="s">
        <v>2</v>
      </c>
      <c r="D186" s="56">
        <v>4</v>
      </c>
      <c r="E186" s="56">
        <f t="shared" si="46"/>
        <v>4</v>
      </c>
      <c r="F186" s="54"/>
      <c r="G186" s="62">
        <f>+IF(E186=0,D186*F186,E186*F186)</f>
        <v>0</v>
      </c>
      <c r="IS186" s="83"/>
    </row>
    <row r="187" spans="1:255" s="65" customFormat="1" ht="15" customHeight="1" x14ac:dyDescent="0.2">
      <c r="A187" s="86"/>
      <c r="B187" s="108"/>
      <c r="C187" s="56"/>
      <c r="D187" s="56"/>
      <c r="E187" s="56"/>
      <c r="F187" s="54"/>
      <c r="G187" s="62"/>
      <c r="H187" s="64"/>
      <c r="IU187" s="66"/>
    </row>
    <row r="188" spans="1:255" s="82" customFormat="1" ht="15" customHeight="1" thickBot="1" x14ac:dyDescent="0.3">
      <c r="A188" s="102"/>
      <c r="B188" s="103"/>
      <c r="C188" s="104"/>
      <c r="D188" s="105"/>
      <c r="E188" s="105"/>
      <c r="F188" s="106" t="str">
        <f>"Sous-total"&amp;" - "&amp;B183</f>
        <v>Sous-total - Grilles de ventilation en laiton</v>
      </c>
      <c r="G188" s="107">
        <f>SUBTOTAL(9,G183:G187)</f>
        <v>0</v>
      </c>
      <c r="IS188" s="83"/>
    </row>
    <row r="189" spans="1:255" s="82" customFormat="1" ht="15" customHeight="1" x14ac:dyDescent="0.25">
      <c r="A189" s="138"/>
      <c r="B189" s="139"/>
      <c r="C189" s="140"/>
      <c r="D189" s="141"/>
      <c r="E189" s="141"/>
      <c r="F189" s="142"/>
      <c r="G189" s="143"/>
      <c r="IS189" s="83"/>
    </row>
    <row r="190" spans="1:255" s="82" customFormat="1" ht="15" customHeight="1" x14ac:dyDescent="0.25">
      <c r="A190" s="110" t="s">
        <v>122</v>
      </c>
      <c r="B190" s="122" t="s">
        <v>42</v>
      </c>
      <c r="C190" s="56" t="s">
        <v>10</v>
      </c>
      <c r="D190" s="56">
        <v>18</v>
      </c>
      <c r="E190" s="56">
        <f t="shared" ref="E190" si="47">D190</f>
        <v>18</v>
      </c>
      <c r="F190" s="54"/>
      <c r="G190" s="62">
        <f>+IF(E190=0,D190*F190,E190*F190)</f>
        <v>0</v>
      </c>
      <c r="IS190" s="83"/>
    </row>
    <row r="191" spans="1:255" s="65" customFormat="1" ht="15" customHeight="1" x14ac:dyDescent="0.2">
      <c r="A191" s="86"/>
      <c r="B191" s="108"/>
      <c r="C191" s="56"/>
      <c r="D191" s="56"/>
      <c r="E191" s="56"/>
      <c r="F191" s="54"/>
      <c r="G191" s="62"/>
      <c r="H191" s="64"/>
      <c r="IU191" s="66"/>
    </row>
    <row r="192" spans="1:255" s="82" customFormat="1" ht="15.6" customHeight="1" thickBot="1" x14ac:dyDescent="0.3">
      <c r="A192" s="102"/>
      <c r="B192" s="103"/>
      <c r="C192" s="104"/>
      <c r="D192" s="105"/>
      <c r="E192" s="105"/>
      <c r="F192" s="106" t="str">
        <f>"Sous-total"&amp;" - "&amp;B190</f>
        <v>Sous-total - Supports rideaux d’air chaud apparents</v>
      </c>
      <c r="G192" s="107">
        <f>SUBTOTAL(9,G190:G191)</f>
        <v>0</v>
      </c>
      <c r="IS192" s="83"/>
    </row>
    <row r="193" spans="1:255" s="82" customFormat="1" ht="15" customHeight="1" x14ac:dyDescent="0.25">
      <c r="A193" s="138"/>
      <c r="B193" s="139"/>
      <c r="C193" s="140"/>
      <c r="D193" s="141"/>
      <c r="E193" s="141"/>
      <c r="F193" s="142"/>
      <c r="G193" s="143"/>
      <c r="IS193" s="83"/>
    </row>
    <row r="194" spans="1:255" s="82" customFormat="1" ht="15" customHeight="1" x14ac:dyDescent="0.25">
      <c r="A194" s="110" t="s">
        <v>123</v>
      </c>
      <c r="B194" s="122" t="s">
        <v>152</v>
      </c>
      <c r="C194" s="56" t="s">
        <v>16</v>
      </c>
      <c r="D194" s="56">
        <v>1</v>
      </c>
      <c r="E194" s="56">
        <f t="shared" ref="E194" si="48">D194</f>
        <v>1</v>
      </c>
      <c r="F194" s="54"/>
      <c r="G194" s="62">
        <f>+IF(E194=0,D194*F194,E194*F194)</f>
        <v>0</v>
      </c>
      <c r="IS194" s="83"/>
    </row>
    <row r="195" spans="1:255" s="65" customFormat="1" ht="15" customHeight="1" x14ac:dyDescent="0.2">
      <c r="A195" s="86"/>
      <c r="B195" s="108"/>
      <c r="C195" s="56"/>
      <c r="D195" s="56"/>
      <c r="E195" s="56"/>
      <c r="F195" s="54"/>
      <c r="G195" s="62"/>
      <c r="H195" s="64"/>
      <c r="IU195" s="66"/>
    </row>
    <row r="196" spans="1:255" s="82" customFormat="1" ht="15" customHeight="1" thickBot="1" x14ac:dyDescent="0.3">
      <c r="A196" s="102"/>
      <c r="B196" s="103"/>
      <c r="C196" s="104"/>
      <c r="D196" s="105"/>
      <c r="E196" s="105"/>
      <c r="F196" s="106" t="str">
        <f>"Sous-total"&amp;" - "&amp;B194</f>
        <v>Sous-total - Profilé de rattrapage borne anti-bélier</v>
      </c>
      <c r="G196" s="107">
        <f>SUBTOTAL(9,G194:G195)</f>
        <v>0</v>
      </c>
      <c r="IS196" s="83"/>
    </row>
    <row r="197" spans="1:255" s="82" customFormat="1" ht="15" customHeight="1" x14ac:dyDescent="0.25">
      <c r="A197" s="138"/>
      <c r="B197" s="139"/>
      <c r="C197" s="140"/>
      <c r="D197" s="141"/>
      <c r="E197" s="141"/>
      <c r="F197" s="142"/>
      <c r="G197" s="143"/>
      <c r="IS197" s="83"/>
    </row>
    <row r="198" spans="1:255" s="82" customFormat="1" ht="27.75" customHeight="1" x14ac:dyDescent="0.25">
      <c r="A198" s="110" t="s">
        <v>124</v>
      </c>
      <c r="B198" s="122" t="s">
        <v>125</v>
      </c>
      <c r="C198" s="56" t="s">
        <v>16</v>
      </c>
      <c r="D198" s="56">
        <v>1</v>
      </c>
      <c r="E198" s="56">
        <f t="shared" ref="E198" si="49">D198</f>
        <v>1</v>
      </c>
      <c r="F198" s="54"/>
      <c r="G198" s="62">
        <f>+IF(E198=0,D198*F198,E198*F198)</f>
        <v>0</v>
      </c>
      <c r="IS198" s="83"/>
    </row>
    <row r="199" spans="1:255" s="65" customFormat="1" ht="15" customHeight="1" x14ac:dyDescent="0.2">
      <c r="A199" s="86"/>
      <c r="B199" s="108"/>
      <c r="C199" s="56"/>
      <c r="D199" s="56"/>
      <c r="E199" s="56"/>
      <c r="F199" s="54"/>
      <c r="G199" s="62"/>
      <c r="H199" s="64"/>
      <c r="IU199" s="66"/>
    </row>
    <row r="200" spans="1:255" s="82" customFormat="1" ht="15" customHeight="1" thickBot="1" x14ac:dyDescent="0.3">
      <c r="A200" s="102"/>
      <c r="B200" s="103"/>
      <c r="C200" s="104"/>
      <c r="D200" s="105"/>
      <c r="E200" s="105"/>
      <c r="F200" s="106" t="str">
        <f>"Sous-total"&amp;" - "&amp;B198</f>
        <v xml:space="preserve">Sous-total - Adaptation et mise en peinture de grilles extérieures et de couvercles de regards </v>
      </c>
      <c r="G200" s="107">
        <f>SUBTOTAL(9,G198:G199)</f>
        <v>0</v>
      </c>
      <c r="IS200" s="83"/>
    </row>
    <row r="201" spans="1:255" s="82" customFormat="1" ht="15" customHeight="1" x14ac:dyDescent="0.25">
      <c r="A201" s="138"/>
      <c r="B201" s="139"/>
      <c r="C201" s="140"/>
      <c r="D201" s="141"/>
      <c r="E201" s="141"/>
      <c r="F201" s="142"/>
      <c r="G201" s="143"/>
      <c r="IS201" s="83"/>
    </row>
    <row r="202" spans="1:255" s="82" customFormat="1" ht="15" customHeight="1" x14ac:dyDescent="0.25">
      <c r="A202" s="110" t="s">
        <v>127</v>
      </c>
      <c r="B202" s="122" t="s">
        <v>126</v>
      </c>
      <c r="C202" s="56" t="s">
        <v>16</v>
      </c>
      <c r="D202" s="56">
        <v>1</v>
      </c>
      <c r="E202" s="56">
        <f t="shared" ref="E202" si="50">D202</f>
        <v>1</v>
      </c>
      <c r="F202" s="54"/>
      <c r="G202" s="62">
        <f>+IF(E202=0,D202*F202,E202*F202)</f>
        <v>0</v>
      </c>
      <c r="IS202" s="83"/>
    </row>
    <row r="203" spans="1:255" s="65" customFormat="1" ht="15" customHeight="1" x14ac:dyDescent="0.2">
      <c r="A203" s="86"/>
      <c r="B203" s="108"/>
      <c r="C203" s="56"/>
      <c r="D203" s="56"/>
      <c r="E203" s="56"/>
      <c r="F203" s="54"/>
      <c r="G203" s="62"/>
      <c r="H203" s="64"/>
      <c r="IU203" s="66"/>
    </row>
    <row r="204" spans="1:255" s="82" customFormat="1" ht="15" customHeight="1" thickBot="1" x14ac:dyDescent="0.3">
      <c r="A204" s="102"/>
      <c r="B204" s="103"/>
      <c r="C204" s="104"/>
      <c r="D204" s="105"/>
      <c r="E204" s="105"/>
      <c r="F204" s="106" t="str">
        <f>"Sous-total"&amp;" - "&amp;B202</f>
        <v xml:space="preserve">Sous-total - Échelles  </v>
      </c>
      <c r="G204" s="107">
        <f>SUBTOTAL(9,G202:G203)</f>
        <v>0</v>
      </c>
      <c r="IS204" s="83"/>
    </row>
    <row r="205" spans="1:255" s="65" customFormat="1" ht="15" customHeight="1" thickBot="1" x14ac:dyDescent="0.25">
      <c r="A205" s="86"/>
      <c r="B205" s="108"/>
      <c r="C205" s="56"/>
      <c r="D205" s="56"/>
      <c r="E205" s="56"/>
      <c r="F205" s="54"/>
      <c r="G205" s="62"/>
      <c r="H205" s="64"/>
      <c r="IU205" s="66"/>
    </row>
    <row r="206" spans="1:255" s="82" customFormat="1" ht="18" customHeight="1" thickBot="1" x14ac:dyDescent="0.3">
      <c r="A206" s="102"/>
      <c r="B206" s="111"/>
      <c r="C206" s="112"/>
      <c r="D206" s="113"/>
      <c r="E206" s="113"/>
      <c r="F206" s="114" t="str">
        <f>"Total"&amp;" - "&amp;B160</f>
        <v>Total - Serrurerie</v>
      </c>
      <c r="G206" s="115">
        <f>SUBTOTAL(9,G159:G205)</f>
        <v>0</v>
      </c>
      <c r="IS206" s="83"/>
    </row>
    <row r="207" spans="1:255" s="82" customFormat="1" ht="15" customHeight="1" x14ac:dyDescent="0.25">
      <c r="A207" s="85"/>
      <c r="B207" s="128"/>
      <c r="C207" s="124"/>
      <c r="D207" s="125"/>
      <c r="E207" s="125"/>
      <c r="F207" s="126"/>
      <c r="G207" s="127"/>
      <c r="IS207" s="83"/>
    </row>
    <row r="208" spans="1:255" s="65" customFormat="1" ht="15" customHeight="1" x14ac:dyDescent="0.2">
      <c r="A208" s="85" t="s">
        <v>128</v>
      </c>
      <c r="B208" s="100" t="s">
        <v>43</v>
      </c>
      <c r="C208" s="56"/>
      <c r="D208" s="56"/>
      <c r="E208" s="56"/>
      <c r="F208" s="54"/>
      <c r="G208" s="62"/>
      <c r="H208" s="64"/>
      <c r="IU208" s="66"/>
    </row>
    <row r="209" spans="1:255" s="65" customFormat="1" ht="15" customHeight="1" x14ac:dyDescent="0.2">
      <c r="A209" s="85"/>
      <c r="B209" s="100"/>
      <c r="C209" s="56"/>
      <c r="D209" s="56"/>
      <c r="E209" s="56"/>
      <c r="F209" s="54"/>
      <c r="G209" s="62"/>
      <c r="H209" s="64"/>
      <c r="IU209" s="66"/>
    </row>
    <row r="210" spans="1:255" s="82" customFormat="1" ht="15" customHeight="1" x14ac:dyDescent="0.25">
      <c r="A210" s="110" t="s">
        <v>129</v>
      </c>
      <c r="B210" s="122" t="s">
        <v>147</v>
      </c>
      <c r="C210" s="56"/>
      <c r="D210" s="56"/>
      <c r="E210" s="56"/>
      <c r="F210" s="54"/>
      <c r="G210" s="62"/>
      <c r="IS210" s="83"/>
    </row>
    <row r="211" spans="1:255" s="65" customFormat="1" ht="15" customHeight="1" x14ac:dyDescent="0.2">
      <c r="A211" s="86"/>
      <c r="B211" s="122" t="s">
        <v>148</v>
      </c>
      <c r="C211" s="56" t="s">
        <v>34</v>
      </c>
      <c r="D211" s="56">
        <v>4</v>
      </c>
      <c r="E211" s="56">
        <f t="shared" ref="E211" si="51">D211</f>
        <v>4</v>
      </c>
      <c r="F211" s="54"/>
      <c r="G211" s="62">
        <f>+IF(E211=0,D211*F211,E211*F211)</f>
        <v>0</v>
      </c>
      <c r="H211" s="64"/>
      <c r="IU211" s="66"/>
    </row>
    <row r="212" spans="1:255" s="65" customFormat="1" ht="15" customHeight="1" x14ac:dyDescent="0.2">
      <c r="A212" s="86"/>
      <c r="B212" s="122" t="s">
        <v>65</v>
      </c>
      <c r="C212" s="56" t="s">
        <v>34</v>
      </c>
      <c r="D212" s="56">
        <v>1</v>
      </c>
      <c r="E212" s="56">
        <f t="shared" ref="E212" si="52">D212</f>
        <v>1</v>
      </c>
      <c r="F212" s="54"/>
      <c r="G212" s="62">
        <f t="shared" ref="G212" si="53">+IF(E212=0,D212*F212,E212*F212)</f>
        <v>0</v>
      </c>
      <c r="H212" s="64"/>
      <c r="IU212" s="66"/>
    </row>
    <row r="213" spans="1:255" s="65" customFormat="1" ht="15" customHeight="1" x14ac:dyDescent="0.2">
      <c r="A213" s="86"/>
      <c r="B213" s="150"/>
      <c r="C213" s="56"/>
      <c r="D213" s="56"/>
      <c r="E213" s="56"/>
      <c r="F213" s="54"/>
      <c r="G213" s="62"/>
      <c r="H213" s="64"/>
      <c r="IU213" s="66"/>
    </row>
    <row r="214" spans="1:255" s="82" customFormat="1" ht="15" customHeight="1" thickBot="1" x14ac:dyDescent="0.3">
      <c r="A214" s="102"/>
      <c r="B214" s="103"/>
      <c r="C214" s="104"/>
      <c r="D214" s="105"/>
      <c r="E214" s="105"/>
      <c r="F214" s="106" t="str">
        <f>"Sous-total"&amp;" - "&amp;B210</f>
        <v>Sous-total - Banques d’accueil pivotantes en corian A0038</v>
      </c>
      <c r="G214" s="107">
        <f>SUBTOTAL(9,G211:G213)</f>
        <v>0</v>
      </c>
      <c r="IS214" s="83"/>
    </row>
    <row r="215" spans="1:255" s="82" customFormat="1" ht="15" customHeight="1" x14ac:dyDescent="0.25">
      <c r="A215" s="138"/>
      <c r="B215" s="139"/>
      <c r="C215" s="140"/>
      <c r="D215" s="141"/>
      <c r="E215" s="141"/>
      <c r="F215" s="142"/>
      <c r="G215" s="143"/>
      <c r="IS215" s="83"/>
    </row>
    <row r="216" spans="1:255" s="82" customFormat="1" ht="15" customHeight="1" x14ac:dyDescent="0.25">
      <c r="A216" s="110" t="s">
        <v>130</v>
      </c>
      <c r="B216" s="122" t="s">
        <v>49</v>
      </c>
      <c r="C216" s="56" t="s">
        <v>34</v>
      </c>
      <c r="D216" s="56">
        <v>1</v>
      </c>
      <c r="E216" s="56">
        <f t="shared" ref="E216" si="54">D216</f>
        <v>1</v>
      </c>
      <c r="F216" s="54"/>
      <c r="G216" s="62">
        <f>+IF(E216=0,D216*F216,E216*F216)</f>
        <v>0</v>
      </c>
      <c r="IS216" s="83"/>
    </row>
    <row r="217" spans="1:255" s="65" customFormat="1" ht="15" customHeight="1" x14ac:dyDescent="0.2">
      <c r="A217" s="86"/>
      <c r="B217" s="108"/>
      <c r="C217" s="56"/>
      <c r="D217" s="56"/>
      <c r="E217" s="56"/>
      <c r="F217" s="54"/>
      <c r="G217" s="62"/>
      <c r="H217" s="64"/>
      <c r="IU217" s="66"/>
    </row>
    <row r="218" spans="1:255" s="82" customFormat="1" ht="15" customHeight="1" thickBot="1" x14ac:dyDescent="0.3">
      <c r="A218" s="102"/>
      <c r="B218" s="103"/>
      <c r="C218" s="104"/>
      <c r="D218" s="105"/>
      <c r="E218" s="105"/>
      <c r="F218" s="106" t="str">
        <f>"Sous-total"&amp;" - "&amp;B216</f>
        <v>Sous-total - Banque d’accueil PMR en corian A0038</v>
      </c>
      <c r="G218" s="107">
        <f>SUBTOTAL(9,G216:G217)</f>
        <v>0</v>
      </c>
      <c r="IS218" s="83"/>
    </row>
    <row r="219" spans="1:255" s="82" customFormat="1" ht="15" customHeight="1" x14ac:dyDescent="0.25">
      <c r="A219" s="138"/>
      <c r="B219" s="139"/>
      <c r="C219" s="140"/>
      <c r="D219" s="141"/>
      <c r="E219" s="141"/>
      <c r="F219" s="142"/>
      <c r="G219" s="143"/>
      <c r="IS219" s="83"/>
    </row>
    <row r="220" spans="1:255" s="82" customFormat="1" ht="15" customHeight="1" x14ac:dyDescent="0.25">
      <c r="A220" s="110" t="s">
        <v>131</v>
      </c>
      <c r="B220" s="122" t="s">
        <v>149</v>
      </c>
      <c r="C220" s="56" t="s">
        <v>34</v>
      </c>
      <c r="D220" s="56">
        <v>1</v>
      </c>
      <c r="E220" s="56">
        <f t="shared" ref="E220" si="55">D220</f>
        <v>1</v>
      </c>
      <c r="F220" s="54"/>
      <c r="G220" s="62">
        <f>+IF(E220=0,D220*F220,E220*F220)</f>
        <v>0</v>
      </c>
      <c r="IS220" s="83"/>
    </row>
    <row r="221" spans="1:255" s="65" customFormat="1" ht="15" customHeight="1" x14ac:dyDescent="0.2">
      <c r="A221" s="86"/>
      <c r="B221" s="108"/>
      <c r="C221" s="56"/>
      <c r="D221" s="56"/>
      <c r="E221" s="56"/>
      <c r="F221" s="54"/>
      <c r="G221" s="62"/>
      <c r="H221" s="64"/>
      <c r="IU221" s="66"/>
    </row>
    <row r="222" spans="1:255" s="82" customFormat="1" ht="15" customHeight="1" thickBot="1" x14ac:dyDescent="0.3">
      <c r="A222" s="102"/>
      <c r="B222" s="103"/>
      <c r="C222" s="104"/>
      <c r="D222" s="105"/>
      <c r="E222" s="105"/>
      <c r="F222" s="106" t="str">
        <f>"Sous-total"&amp;" - "&amp;B220</f>
        <v>Sous-total - Post de sécurité en corian A0038</v>
      </c>
      <c r="G222" s="107">
        <f>SUBTOTAL(9,G220:G221)</f>
        <v>0</v>
      </c>
      <c r="IS222" s="83"/>
    </row>
    <row r="223" spans="1:255" s="82" customFormat="1" ht="15" customHeight="1" x14ac:dyDescent="0.25">
      <c r="A223" s="138"/>
      <c r="B223" s="139"/>
      <c r="C223" s="140"/>
      <c r="D223" s="141"/>
      <c r="E223" s="141"/>
      <c r="F223" s="142"/>
      <c r="G223" s="143"/>
      <c r="IS223" s="83"/>
    </row>
    <row r="224" spans="1:255" s="82" customFormat="1" ht="15" customHeight="1" x14ac:dyDescent="0.25">
      <c r="A224" s="110" t="s">
        <v>132</v>
      </c>
      <c r="B224" s="122" t="s">
        <v>50</v>
      </c>
      <c r="C224" s="56" t="s">
        <v>34</v>
      </c>
      <c r="D224" s="56">
        <v>2</v>
      </c>
      <c r="E224" s="56">
        <f t="shared" ref="E224" si="56">D224</f>
        <v>2</v>
      </c>
      <c r="F224" s="54"/>
      <c r="G224" s="62">
        <f>+IF(E224=0,D224*F224,E224*F224)</f>
        <v>0</v>
      </c>
      <c r="IS224" s="83"/>
    </row>
    <row r="225" spans="1:255" s="65" customFormat="1" ht="15" customHeight="1" x14ac:dyDescent="0.2">
      <c r="A225" s="86"/>
      <c r="B225" s="108"/>
      <c r="C225" s="56"/>
      <c r="D225" s="56"/>
      <c r="E225" s="56"/>
      <c r="F225" s="54"/>
      <c r="G225" s="62"/>
      <c r="H225" s="64"/>
      <c r="IU225" s="66"/>
    </row>
    <row r="226" spans="1:255" s="82" customFormat="1" ht="15" customHeight="1" thickBot="1" x14ac:dyDescent="0.3">
      <c r="A226" s="102"/>
      <c r="B226" s="103"/>
      <c r="C226" s="104"/>
      <c r="D226" s="105"/>
      <c r="E226" s="105"/>
      <c r="F226" s="106" t="str">
        <f>"Sous-total"&amp;" - "&amp;B224</f>
        <v>Sous-total - Mobilier fixe en corian A0038</v>
      </c>
      <c r="G226" s="107">
        <f>SUBTOTAL(9,G224:G225)</f>
        <v>0</v>
      </c>
      <c r="IS226" s="83"/>
    </row>
    <row r="227" spans="1:255" s="82" customFormat="1" ht="15" customHeight="1" x14ac:dyDescent="0.25">
      <c r="A227" s="138"/>
      <c r="B227" s="139"/>
      <c r="C227" s="140"/>
      <c r="D227" s="141"/>
      <c r="E227" s="141"/>
      <c r="F227" s="142"/>
      <c r="G227" s="143"/>
      <c r="IS227" s="83"/>
    </row>
    <row r="228" spans="1:255" s="82" customFormat="1" ht="15" customHeight="1" x14ac:dyDescent="0.25">
      <c r="A228" s="110" t="s">
        <v>133</v>
      </c>
      <c r="B228" s="153" t="s">
        <v>142</v>
      </c>
      <c r="C228" s="56" t="s">
        <v>16</v>
      </c>
      <c r="D228" s="56">
        <v>1</v>
      </c>
      <c r="E228" s="56">
        <f t="shared" ref="E228" si="57">D228</f>
        <v>1</v>
      </c>
      <c r="F228" s="54"/>
      <c r="G228" s="62">
        <f>+IF(E228=0,D228*F228,E228*F228)</f>
        <v>0</v>
      </c>
      <c r="IS228" s="83"/>
    </row>
    <row r="229" spans="1:255" s="65" customFormat="1" ht="15" customHeight="1" x14ac:dyDescent="0.2">
      <c r="A229" s="86"/>
      <c r="B229" s="108"/>
      <c r="C229" s="56"/>
      <c r="D229" s="56"/>
      <c r="E229" s="56"/>
      <c r="F229" s="54"/>
      <c r="G229" s="62"/>
      <c r="H229" s="64"/>
      <c r="IU229" s="66"/>
    </row>
    <row r="230" spans="1:255" s="82" customFormat="1" ht="15" customHeight="1" thickBot="1" x14ac:dyDescent="0.3">
      <c r="A230" s="102"/>
      <c r="B230" s="103"/>
      <c r="C230" s="104"/>
      <c r="D230" s="105"/>
      <c r="E230" s="105"/>
      <c r="F230" s="106" t="str">
        <f>"Sous-total"&amp;" - "&amp;B228</f>
        <v>Sous-total -  Adaptation de la protection de la banque de contrôle en bois A0039</v>
      </c>
      <c r="G230" s="107">
        <f>SUBTOTAL(9,G228:G229)</f>
        <v>0</v>
      </c>
      <c r="IS230" s="83"/>
    </row>
    <row r="231" spans="1:255" s="65" customFormat="1" ht="15" customHeight="1" thickBot="1" x14ac:dyDescent="0.25">
      <c r="A231" s="86"/>
      <c r="B231" s="108"/>
      <c r="C231" s="56"/>
      <c r="D231" s="56"/>
      <c r="E231" s="56"/>
      <c r="F231" s="54"/>
      <c r="G231" s="62"/>
      <c r="H231" s="64"/>
      <c r="IU231" s="66"/>
    </row>
    <row r="232" spans="1:255" s="82" customFormat="1" ht="18" customHeight="1" thickBot="1" x14ac:dyDescent="0.3">
      <c r="A232" s="102"/>
      <c r="B232" s="111"/>
      <c r="C232" s="112"/>
      <c r="D232" s="113"/>
      <c r="E232" s="113"/>
      <c r="F232" s="114" t="str">
        <f>"Total"&amp;" - "&amp;B208</f>
        <v>Total - Mobilier</v>
      </c>
      <c r="G232" s="115">
        <f>SUBTOTAL(9,G207:G231)</f>
        <v>0</v>
      </c>
      <c r="IS232" s="83"/>
    </row>
    <row r="233" spans="1:255" s="82" customFormat="1" ht="15" customHeight="1" x14ac:dyDescent="0.25">
      <c r="A233" s="85"/>
      <c r="B233" s="128"/>
      <c r="C233" s="124"/>
      <c r="D233" s="125"/>
      <c r="E233" s="125"/>
      <c r="F233" s="126"/>
      <c r="G233" s="127"/>
      <c r="IS233" s="83"/>
    </row>
    <row r="234" spans="1:255" s="65" customFormat="1" ht="15" customHeight="1" x14ac:dyDescent="0.2">
      <c r="A234" s="85" t="s">
        <v>134</v>
      </c>
      <c r="B234" s="100" t="s">
        <v>44</v>
      </c>
      <c r="C234" s="56" t="s">
        <v>34</v>
      </c>
      <c r="D234" s="56">
        <v>6</v>
      </c>
      <c r="E234" s="56">
        <f t="shared" ref="E234" si="58">D234</f>
        <v>6</v>
      </c>
      <c r="F234" s="54"/>
      <c r="G234" s="62">
        <f t="shared" ref="G234" si="59">+IF(E234=0,D234*F234,E234*F234)</f>
        <v>0</v>
      </c>
      <c r="H234" s="64"/>
      <c r="IU234" s="66"/>
    </row>
    <row r="235" spans="1:255" s="65" customFormat="1" ht="15" customHeight="1" thickBot="1" x14ac:dyDescent="0.25">
      <c r="A235" s="86"/>
      <c r="B235" s="108"/>
      <c r="C235" s="56"/>
      <c r="D235" s="56"/>
      <c r="E235" s="56"/>
      <c r="F235" s="54"/>
      <c r="G235" s="62"/>
      <c r="H235" s="64"/>
      <c r="IU235" s="66"/>
    </row>
    <row r="236" spans="1:255" s="82" customFormat="1" ht="18" customHeight="1" thickBot="1" x14ac:dyDescent="0.3">
      <c r="A236" s="102"/>
      <c r="B236" s="111"/>
      <c r="C236" s="112"/>
      <c r="D236" s="113"/>
      <c r="E236" s="113"/>
      <c r="F236" s="114" t="str">
        <f>"Total"&amp;" - "&amp;B234</f>
        <v>Total - Stores intérieurs</v>
      </c>
      <c r="G236" s="115">
        <f>SUBTOTAL(9,G233:G235)</f>
        <v>0</v>
      </c>
      <c r="IS236" s="83"/>
    </row>
    <row r="237" spans="1:255" s="82" customFormat="1" ht="15" customHeight="1" x14ac:dyDescent="0.25">
      <c r="A237" s="85"/>
      <c r="B237" s="128"/>
      <c r="C237" s="124"/>
      <c r="D237" s="125"/>
      <c r="E237" s="125"/>
      <c r="F237" s="126"/>
      <c r="G237" s="127"/>
      <c r="IS237" s="83"/>
    </row>
    <row r="238" spans="1:255" s="65" customFormat="1" ht="15" customHeight="1" x14ac:dyDescent="0.2">
      <c r="A238" s="85" t="s">
        <v>135</v>
      </c>
      <c r="B238" s="100" t="s">
        <v>45</v>
      </c>
      <c r="C238" s="56"/>
      <c r="D238" s="56"/>
      <c r="E238" s="56"/>
      <c r="F238" s="54"/>
      <c r="G238" s="62"/>
      <c r="H238" s="64"/>
      <c r="IU238" s="66"/>
    </row>
    <row r="239" spans="1:255" s="65" customFormat="1" ht="15" customHeight="1" x14ac:dyDescent="0.2">
      <c r="A239" s="85"/>
      <c r="B239" s="122" t="s">
        <v>70</v>
      </c>
      <c r="C239" s="56" t="s">
        <v>34</v>
      </c>
      <c r="D239" s="56">
        <v>1</v>
      </c>
      <c r="E239" s="56">
        <f t="shared" ref="E239" si="60">D239</f>
        <v>1</v>
      </c>
      <c r="F239" s="54"/>
      <c r="G239" s="62">
        <f t="shared" ref="G239" si="61">+IF(E239=0,D239*F239,E239*F239)</f>
        <v>0</v>
      </c>
      <c r="H239" s="64"/>
      <c r="IU239" s="66"/>
    </row>
    <row r="240" spans="1:255" s="65" customFormat="1" ht="15" customHeight="1" x14ac:dyDescent="0.2">
      <c r="A240" s="85"/>
      <c r="B240" s="122" t="s">
        <v>71</v>
      </c>
      <c r="C240" s="56" t="s">
        <v>34</v>
      </c>
      <c r="D240" s="56">
        <v>10</v>
      </c>
      <c r="E240" s="56">
        <f t="shared" ref="E240" si="62">D240</f>
        <v>10</v>
      </c>
      <c r="F240" s="54"/>
      <c r="G240" s="62">
        <f t="shared" ref="G240" si="63">+IF(E240=0,D240*F240,E240*F240)</f>
        <v>0</v>
      </c>
      <c r="H240" s="64"/>
      <c r="IU240" s="66"/>
    </row>
    <row r="241" spans="1:255" s="65" customFormat="1" ht="15" customHeight="1" x14ac:dyDescent="0.2">
      <c r="A241" s="85"/>
      <c r="B241" s="122" t="s">
        <v>72</v>
      </c>
      <c r="C241" s="56" t="s">
        <v>34</v>
      </c>
      <c r="D241" s="56">
        <v>5</v>
      </c>
      <c r="E241" s="56">
        <f t="shared" ref="E241" si="64">D241</f>
        <v>5</v>
      </c>
      <c r="F241" s="54"/>
      <c r="G241" s="62">
        <f>+IF(E241=0,D241*F241,E241*F241)</f>
        <v>0</v>
      </c>
      <c r="H241" s="64"/>
      <c r="IU241" s="66"/>
    </row>
    <row r="242" spans="1:255" s="65" customFormat="1" ht="15" customHeight="1" x14ac:dyDescent="0.2">
      <c r="A242" s="85"/>
      <c r="B242" s="122" t="s">
        <v>73</v>
      </c>
      <c r="C242" s="56" t="s">
        <v>34</v>
      </c>
      <c r="D242" s="56">
        <v>6</v>
      </c>
      <c r="E242" s="56">
        <f t="shared" ref="E242" si="65">D242</f>
        <v>6</v>
      </c>
      <c r="F242" s="54"/>
      <c r="G242" s="62">
        <f>+IF(E242=0,D242*F242,E242*F242)</f>
        <v>0</v>
      </c>
      <c r="H242" s="64"/>
      <c r="IU242" s="66"/>
    </row>
    <row r="243" spans="1:255" s="65" customFormat="1" ht="15" customHeight="1" thickBot="1" x14ac:dyDescent="0.25">
      <c r="A243" s="86"/>
      <c r="B243" s="108"/>
      <c r="C243" s="56"/>
      <c r="D243" s="56"/>
      <c r="E243" s="56"/>
      <c r="F243" s="54"/>
      <c r="G243" s="62"/>
      <c r="H243" s="64"/>
      <c r="IU243" s="66"/>
    </row>
    <row r="244" spans="1:255" s="82" customFormat="1" ht="18" customHeight="1" thickBot="1" x14ac:dyDescent="0.3">
      <c r="A244" s="102"/>
      <c r="B244" s="111"/>
      <c r="C244" s="112"/>
      <c r="D244" s="113"/>
      <c r="E244" s="113"/>
      <c r="F244" s="114" t="str">
        <f>"Total"&amp;" - "&amp;B238</f>
        <v>Total - Signalétique</v>
      </c>
      <c r="G244" s="115">
        <f>SUBTOTAL(9,G237:G243)</f>
        <v>0</v>
      </c>
      <c r="IS244" s="83"/>
    </row>
    <row r="245" spans="1:255" s="82" customFormat="1" ht="15" customHeight="1" x14ac:dyDescent="0.25">
      <c r="A245" s="85"/>
      <c r="B245" s="128"/>
      <c r="C245" s="124"/>
      <c r="D245" s="125"/>
      <c r="E245" s="125"/>
      <c r="F245" s="126"/>
      <c r="G245" s="127"/>
      <c r="IS245" s="83"/>
    </row>
    <row r="246" spans="1:255" s="65" customFormat="1" ht="15" customHeight="1" x14ac:dyDescent="0.2">
      <c r="A246" s="85" t="s">
        <v>136</v>
      </c>
      <c r="B246" s="100" t="s">
        <v>51</v>
      </c>
      <c r="C246" s="56"/>
      <c r="D246" s="56"/>
      <c r="E246" s="56"/>
      <c r="F246" s="54"/>
      <c r="G246" s="62"/>
      <c r="H246" s="64"/>
      <c r="IU246" s="66"/>
    </row>
    <row r="247" spans="1:255" s="65" customFormat="1" ht="15" customHeight="1" x14ac:dyDescent="0.2">
      <c r="A247" s="85"/>
      <c r="B247" s="100"/>
      <c r="C247" s="56"/>
      <c r="D247" s="56"/>
      <c r="E247" s="56"/>
      <c r="F247" s="54"/>
      <c r="G247" s="62"/>
      <c r="H247" s="64"/>
      <c r="IU247" s="66"/>
    </row>
    <row r="248" spans="1:255" s="82" customFormat="1" ht="15" customHeight="1" x14ac:dyDescent="0.25">
      <c r="A248" s="110" t="s">
        <v>136</v>
      </c>
      <c r="B248" s="122" t="s">
        <v>52</v>
      </c>
      <c r="C248" s="56" t="s">
        <v>34</v>
      </c>
      <c r="D248" s="56">
        <v>1</v>
      </c>
      <c r="E248" s="56">
        <f t="shared" ref="E248" si="66">D248</f>
        <v>1</v>
      </c>
      <c r="F248" s="54"/>
      <c r="G248" s="62">
        <f>+IF(E248=0,D248*F248,E248*F248)</f>
        <v>0</v>
      </c>
      <c r="IS248" s="83"/>
    </row>
    <row r="249" spans="1:255" s="65" customFormat="1" ht="15" customHeight="1" thickBot="1" x14ac:dyDescent="0.25">
      <c r="A249" s="86"/>
      <c r="B249" s="108"/>
      <c r="C249" s="56"/>
      <c r="D249" s="56"/>
      <c r="E249" s="56"/>
      <c r="F249" s="54"/>
      <c r="G249" s="62"/>
      <c r="H249" s="64"/>
      <c r="IU249" s="66"/>
    </row>
    <row r="250" spans="1:255" s="82" customFormat="1" ht="18" customHeight="1" thickBot="1" x14ac:dyDescent="0.3">
      <c r="A250" s="102"/>
      <c r="B250" s="111"/>
      <c r="C250" s="112"/>
      <c r="D250" s="113"/>
      <c r="E250" s="113"/>
      <c r="F250" s="114" t="str">
        <f>"Total"&amp;" - "&amp;B246</f>
        <v>Total - Équipements divers</v>
      </c>
      <c r="G250" s="115">
        <f>SUBTOTAL(9,G245:G249)</f>
        <v>0</v>
      </c>
      <c r="IS250" s="83"/>
    </row>
    <row r="251" spans="1:255" s="65" customFormat="1" ht="15" customHeight="1" thickBot="1" x14ac:dyDescent="0.25">
      <c r="A251" s="86"/>
      <c r="B251" s="108"/>
      <c r="C251" s="56"/>
      <c r="D251" s="56"/>
      <c r="E251" s="56"/>
      <c r="F251" s="54"/>
      <c r="G251" s="62"/>
      <c r="H251" s="64"/>
      <c r="IU251" s="66"/>
    </row>
    <row r="252" spans="1:255" s="98" customFormat="1" ht="27.75" customHeight="1" x14ac:dyDescent="0.3">
      <c r="A252" s="116"/>
      <c r="B252" s="117" t="s">
        <v>9</v>
      </c>
      <c r="C252" s="118"/>
      <c r="D252" s="119"/>
      <c r="E252" s="119"/>
      <c r="F252" s="120"/>
      <c r="G252" s="121">
        <f>SUBTOTAL(9,G4:G251)</f>
        <v>0</v>
      </c>
      <c r="H252" s="96"/>
      <c r="I252" s="97"/>
      <c r="J252" s="97"/>
      <c r="IU252" s="99"/>
    </row>
    <row r="253" spans="1:255" s="98" customFormat="1" ht="27.75" customHeight="1" thickBot="1" x14ac:dyDescent="0.35">
      <c r="A253" s="91"/>
      <c r="B253" s="90" t="s">
        <v>13</v>
      </c>
      <c r="C253" s="92"/>
      <c r="D253" s="93"/>
      <c r="E253" s="93"/>
      <c r="F253" s="94"/>
      <c r="G253" s="95">
        <f>G252*0.2</f>
        <v>0</v>
      </c>
      <c r="H253" s="96"/>
      <c r="I253" s="97"/>
      <c r="J253" s="97"/>
      <c r="IU253" s="99"/>
    </row>
    <row r="254" spans="1:255" s="98" customFormat="1" ht="27.75" customHeight="1" thickBot="1" x14ac:dyDescent="0.35">
      <c r="A254" s="91"/>
      <c r="B254" s="90" t="s">
        <v>14</v>
      </c>
      <c r="C254" s="92"/>
      <c r="D254" s="93"/>
      <c r="E254" s="93"/>
      <c r="F254" s="94"/>
      <c r="G254" s="95">
        <f>SUM(G252:G253)</f>
        <v>0</v>
      </c>
      <c r="H254" s="96"/>
      <c r="I254" s="97"/>
      <c r="J254" s="97"/>
      <c r="IU254" s="99"/>
    </row>
  </sheetData>
  <mergeCells count="1">
    <mergeCell ref="A1:G1"/>
  </mergeCells>
  <phoneticPr fontId="4" type="noConversion"/>
  <conditionalFormatting sqref="G252 G5 G11:G12 G29">
    <cfRule type="cellIs" dxfId="288" priority="1053" operator="equal">
      <formula>0</formula>
    </cfRule>
  </conditionalFormatting>
  <conditionalFormatting sqref="G254">
    <cfRule type="cellIs" dxfId="287" priority="1015" operator="equal">
      <formula>0</formula>
    </cfRule>
  </conditionalFormatting>
  <conditionalFormatting sqref="G253">
    <cfRule type="cellIs" dxfId="286" priority="1014" operator="equal">
      <formula>0</formula>
    </cfRule>
  </conditionalFormatting>
  <conditionalFormatting sqref="G52:G53">
    <cfRule type="cellIs" dxfId="285" priority="705" operator="equal">
      <formula>0</formula>
    </cfRule>
  </conditionalFormatting>
  <conditionalFormatting sqref="G10">
    <cfRule type="cellIs" dxfId="284" priority="672" operator="equal">
      <formula>0</formula>
    </cfRule>
  </conditionalFormatting>
  <conditionalFormatting sqref="G31">
    <cfRule type="cellIs" dxfId="283" priority="634" operator="equal">
      <formula>0</formula>
    </cfRule>
  </conditionalFormatting>
  <conditionalFormatting sqref="G14">
    <cfRule type="cellIs" dxfId="282" priority="642" operator="equal">
      <formula>0</formula>
    </cfRule>
  </conditionalFormatting>
  <conditionalFormatting sqref="G59">
    <cfRule type="cellIs" dxfId="281" priority="618" operator="equal">
      <formula>0</formula>
    </cfRule>
  </conditionalFormatting>
  <conditionalFormatting sqref="G35">
    <cfRule type="cellIs" dxfId="280" priority="632" operator="equal">
      <formula>0</formula>
    </cfRule>
  </conditionalFormatting>
  <conditionalFormatting sqref="G39">
    <cfRule type="cellIs" dxfId="279" priority="630" operator="equal">
      <formula>0</formula>
    </cfRule>
  </conditionalFormatting>
  <conditionalFormatting sqref="G28">
    <cfRule type="cellIs" dxfId="278" priority="562" operator="equal">
      <formula>0</formula>
    </cfRule>
  </conditionalFormatting>
  <conditionalFormatting sqref="G55">
    <cfRule type="cellIs" dxfId="277" priority="620" operator="equal">
      <formula>0</formula>
    </cfRule>
  </conditionalFormatting>
  <conditionalFormatting sqref="G20">
    <cfRule type="cellIs" dxfId="276" priority="640" operator="equal">
      <formula>0</formula>
    </cfRule>
  </conditionalFormatting>
  <conditionalFormatting sqref="G27">
    <cfRule type="cellIs" dxfId="275" priority="638" operator="equal">
      <formula>0</formula>
    </cfRule>
  </conditionalFormatting>
  <conditionalFormatting sqref="G80">
    <cfRule type="cellIs" dxfId="274" priority="582" operator="equal">
      <formula>0</formula>
    </cfRule>
  </conditionalFormatting>
  <conditionalFormatting sqref="G63">
    <cfRule type="cellIs" dxfId="273" priority="616" operator="equal">
      <formula>0</formula>
    </cfRule>
  </conditionalFormatting>
  <conditionalFormatting sqref="G56:G57">
    <cfRule type="cellIs" dxfId="272" priority="549" operator="equal">
      <formula>0</formula>
    </cfRule>
  </conditionalFormatting>
  <conditionalFormatting sqref="G21:G22">
    <cfRule type="cellIs" dxfId="271" priority="563" operator="equal">
      <formula>0</formula>
    </cfRule>
  </conditionalFormatting>
  <conditionalFormatting sqref="G60:G61">
    <cfRule type="cellIs" dxfId="270" priority="548" operator="equal">
      <formula>0</formula>
    </cfRule>
  </conditionalFormatting>
  <conditionalFormatting sqref="G64">
    <cfRule type="cellIs" dxfId="269" priority="547" operator="equal">
      <formula>0</formula>
    </cfRule>
  </conditionalFormatting>
  <conditionalFormatting sqref="G13">
    <cfRule type="cellIs" dxfId="268" priority="528" operator="equal">
      <formula>0</formula>
    </cfRule>
  </conditionalFormatting>
  <conditionalFormatting sqref="G50:G51">
    <cfRule type="cellIs" dxfId="267" priority="586" operator="equal">
      <formula>0</formula>
    </cfRule>
  </conditionalFormatting>
  <conditionalFormatting sqref="G49">
    <cfRule type="cellIs" dxfId="266" priority="585" operator="equal">
      <formula>0</formula>
    </cfRule>
  </conditionalFormatting>
  <conditionalFormatting sqref="G32:G33">
    <cfRule type="cellIs" dxfId="265" priority="560" operator="equal">
      <formula>0</formula>
    </cfRule>
  </conditionalFormatting>
  <conditionalFormatting sqref="G40">
    <cfRule type="cellIs" dxfId="264" priority="558" operator="equal">
      <formula>0</formula>
    </cfRule>
  </conditionalFormatting>
  <conditionalFormatting sqref="G15:G16">
    <cfRule type="cellIs" dxfId="263" priority="564" operator="equal">
      <formula>0</formula>
    </cfRule>
  </conditionalFormatting>
  <conditionalFormatting sqref="G36:G37">
    <cfRule type="cellIs" dxfId="262" priority="559" operator="equal">
      <formula>0</formula>
    </cfRule>
  </conditionalFormatting>
  <conditionalFormatting sqref="G30">
    <cfRule type="cellIs" dxfId="261" priority="520" operator="equal">
      <formula>0</formula>
    </cfRule>
  </conditionalFormatting>
  <conditionalFormatting sqref="G30">
    <cfRule type="cellIs" dxfId="260" priority="521" operator="equal">
      <formula>0</formula>
    </cfRule>
  </conditionalFormatting>
  <conditionalFormatting sqref="G13">
    <cfRule type="cellIs" dxfId="259" priority="529" operator="equal">
      <formula>0</formula>
    </cfRule>
  </conditionalFormatting>
  <conditionalFormatting sqref="G17">
    <cfRule type="cellIs" dxfId="258" priority="527" operator="equal">
      <formula>0</formula>
    </cfRule>
  </conditionalFormatting>
  <conditionalFormatting sqref="G17">
    <cfRule type="cellIs" dxfId="257" priority="526" operator="equal">
      <formula>0</formula>
    </cfRule>
  </conditionalFormatting>
  <conditionalFormatting sqref="G34">
    <cfRule type="cellIs" dxfId="256" priority="519" operator="equal">
      <formula>0</formula>
    </cfRule>
  </conditionalFormatting>
  <conditionalFormatting sqref="G34">
    <cfRule type="cellIs" dxfId="255" priority="518" operator="equal">
      <formula>0</formula>
    </cfRule>
  </conditionalFormatting>
  <conditionalFormatting sqref="G38">
    <cfRule type="cellIs" dxfId="254" priority="327" operator="equal">
      <formula>0</formula>
    </cfRule>
  </conditionalFormatting>
  <conditionalFormatting sqref="G38">
    <cfRule type="cellIs" dxfId="253" priority="326" operator="equal">
      <formula>0</formula>
    </cfRule>
  </conditionalFormatting>
  <conditionalFormatting sqref="G54">
    <cfRule type="cellIs" dxfId="252" priority="325" operator="equal">
      <formula>0</formula>
    </cfRule>
  </conditionalFormatting>
  <conditionalFormatting sqref="G54">
    <cfRule type="cellIs" dxfId="251" priority="324" operator="equal">
      <formula>0</formula>
    </cfRule>
  </conditionalFormatting>
  <conditionalFormatting sqref="G58">
    <cfRule type="cellIs" dxfId="250" priority="323" operator="equal">
      <formula>0</formula>
    </cfRule>
  </conditionalFormatting>
  <conditionalFormatting sqref="G58">
    <cfRule type="cellIs" dxfId="249" priority="322" operator="equal">
      <formula>0</formula>
    </cfRule>
  </conditionalFormatting>
  <conditionalFormatting sqref="G62">
    <cfRule type="cellIs" dxfId="248" priority="321" operator="equal">
      <formula>0</formula>
    </cfRule>
  </conditionalFormatting>
  <conditionalFormatting sqref="G62">
    <cfRule type="cellIs" dxfId="247" priority="320" operator="equal">
      <formula>0</formula>
    </cfRule>
  </conditionalFormatting>
  <conditionalFormatting sqref="G67">
    <cfRule type="cellIs" dxfId="246" priority="319" operator="equal">
      <formula>0</formula>
    </cfRule>
  </conditionalFormatting>
  <conditionalFormatting sqref="G65">
    <cfRule type="cellIs" dxfId="245" priority="318" operator="equal">
      <formula>0</formula>
    </cfRule>
  </conditionalFormatting>
  <conditionalFormatting sqref="G68">
    <cfRule type="cellIs" dxfId="244" priority="317" operator="equal">
      <formula>0</formula>
    </cfRule>
  </conditionalFormatting>
  <conditionalFormatting sqref="G66">
    <cfRule type="cellIs" dxfId="243" priority="316" operator="equal">
      <formula>0</formula>
    </cfRule>
  </conditionalFormatting>
  <conditionalFormatting sqref="G66">
    <cfRule type="cellIs" dxfId="242" priority="315" operator="equal">
      <formula>0</formula>
    </cfRule>
  </conditionalFormatting>
  <conditionalFormatting sqref="G79">
    <cfRule type="cellIs" dxfId="241" priority="314" operator="equal">
      <formula>0</formula>
    </cfRule>
  </conditionalFormatting>
  <conditionalFormatting sqref="G82:G83">
    <cfRule type="cellIs" dxfId="240" priority="313" operator="equal">
      <formula>0</formula>
    </cfRule>
  </conditionalFormatting>
  <conditionalFormatting sqref="G85">
    <cfRule type="cellIs" dxfId="239" priority="312" operator="equal">
      <formula>0</formula>
    </cfRule>
  </conditionalFormatting>
  <conditionalFormatting sqref="G86">
    <cfRule type="cellIs" dxfId="238" priority="310" operator="equal">
      <formula>0</formula>
    </cfRule>
  </conditionalFormatting>
  <conditionalFormatting sqref="G81">
    <cfRule type="cellIs" dxfId="237" priority="311" operator="equal">
      <formula>0</formula>
    </cfRule>
  </conditionalFormatting>
  <conditionalFormatting sqref="G84">
    <cfRule type="cellIs" dxfId="236" priority="309" operator="equal">
      <formula>0</formula>
    </cfRule>
  </conditionalFormatting>
  <conditionalFormatting sqref="G84">
    <cfRule type="cellIs" dxfId="235" priority="308" operator="equal">
      <formula>0</formula>
    </cfRule>
  </conditionalFormatting>
  <conditionalFormatting sqref="G89">
    <cfRule type="cellIs" dxfId="234" priority="307" operator="equal">
      <formula>0</formula>
    </cfRule>
  </conditionalFormatting>
  <conditionalFormatting sqref="G87">
    <cfRule type="cellIs" dxfId="233" priority="306" operator="equal">
      <formula>0</formula>
    </cfRule>
  </conditionalFormatting>
  <conditionalFormatting sqref="G90">
    <cfRule type="cellIs" dxfId="232" priority="305" operator="equal">
      <formula>0</formula>
    </cfRule>
  </conditionalFormatting>
  <conditionalFormatting sqref="G88">
    <cfRule type="cellIs" dxfId="231" priority="304" operator="equal">
      <formula>0</formula>
    </cfRule>
  </conditionalFormatting>
  <conditionalFormatting sqref="G88">
    <cfRule type="cellIs" dxfId="230" priority="303" operator="equal">
      <formula>0</formula>
    </cfRule>
  </conditionalFormatting>
  <conditionalFormatting sqref="G73">
    <cfRule type="cellIs" dxfId="229" priority="302" operator="equal">
      <formula>0</formula>
    </cfRule>
  </conditionalFormatting>
  <conditionalFormatting sqref="G69">
    <cfRule type="cellIs" dxfId="228" priority="301" operator="equal">
      <formula>0</formula>
    </cfRule>
  </conditionalFormatting>
  <conditionalFormatting sqref="G74">
    <cfRule type="cellIs" dxfId="227" priority="300" operator="equal">
      <formula>0</formula>
    </cfRule>
  </conditionalFormatting>
  <conditionalFormatting sqref="G70">
    <cfRule type="cellIs" dxfId="226" priority="299" operator="equal">
      <formula>0</formula>
    </cfRule>
  </conditionalFormatting>
  <conditionalFormatting sqref="G70">
    <cfRule type="cellIs" dxfId="225" priority="298" operator="equal">
      <formula>0</formula>
    </cfRule>
  </conditionalFormatting>
  <conditionalFormatting sqref="G93">
    <cfRule type="cellIs" dxfId="224" priority="297" operator="equal">
      <formula>0</formula>
    </cfRule>
  </conditionalFormatting>
  <conditionalFormatting sqref="G91">
    <cfRule type="cellIs" dxfId="223" priority="296" operator="equal">
      <formula>0</formula>
    </cfRule>
  </conditionalFormatting>
  <conditionalFormatting sqref="G94">
    <cfRule type="cellIs" dxfId="222" priority="295" operator="equal">
      <formula>0</formula>
    </cfRule>
  </conditionalFormatting>
  <conditionalFormatting sqref="G92">
    <cfRule type="cellIs" dxfId="221" priority="294" operator="equal">
      <formula>0</formula>
    </cfRule>
  </conditionalFormatting>
  <conditionalFormatting sqref="G92">
    <cfRule type="cellIs" dxfId="220" priority="293" operator="equal">
      <formula>0</formula>
    </cfRule>
  </conditionalFormatting>
  <conditionalFormatting sqref="G97">
    <cfRule type="cellIs" dxfId="219" priority="292" operator="equal">
      <formula>0</formula>
    </cfRule>
  </conditionalFormatting>
  <conditionalFormatting sqref="G95">
    <cfRule type="cellIs" dxfId="218" priority="291" operator="equal">
      <formula>0</formula>
    </cfRule>
  </conditionalFormatting>
  <conditionalFormatting sqref="G98">
    <cfRule type="cellIs" dxfId="217" priority="290" operator="equal">
      <formula>0</formula>
    </cfRule>
  </conditionalFormatting>
  <conditionalFormatting sqref="G96">
    <cfRule type="cellIs" dxfId="216" priority="289" operator="equal">
      <formula>0</formula>
    </cfRule>
  </conditionalFormatting>
  <conditionalFormatting sqref="G96">
    <cfRule type="cellIs" dxfId="215" priority="288" operator="equal">
      <formula>0</formula>
    </cfRule>
  </conditionalFormatting>
  <conditionalFormatting sqref="G105">
    <cfRule type="cellIs" dxfId="214" priority="287" operator="equal">
      <formula>0</formula>
    </cfRule>
  </conditionalFormatting>
  <conditionalFormatting sqref="G103">
    <cfRule type="cellIs" dxfId="213" priority="286" operator="equal">
      <formula>0</formula>
    </cfRule>
  </conditionalFormatting>
  <conditionalFormatting sqref="G106">
    <cfRule type="cellIs" dxfId="212" priority="285" operator="equal">
      <formula>0</formula>
    </cfRule>
  </conditionalFormatting>
  <conditionalFormatting sqref="G104">
    <cfRule type="cellIs" dxfId="211" priority="284" operator="equal">
      <formula>0</formula>
    </cfRule>
  </conditionalFormatting>
  <conditionalFormatting sqref="G104">
    <cfRule type="cellIs" dxfId="210" priority="283" operator="equal">
      <formula>0</formula>
    </cfRule>
  </conditionalFormatting>
  <conditionalFormatting sqref="G109">
    <cfRule type="cellIs" dxfId="209" priority="282" operator="equal">
      <formula>0</formula>
    </cfRule>
  </conditionalFormatting>
  <conditionalFormatting sqref="G107">
    <cfRule type="cellIs" dxfId="208" priority="281" operator="equal">
      <formula>0</formula>
    </cfRule>
  </conditionalFormatting>
  <conditionalFormatting sqref="G110">
    <cfRule type="cellIs" dxfId="207" priority="280" operator="equal">
      <formula>0</formula>
    </cfRule>
  </conditionalFormatting>
  <conditionalFormatting sqref="G108">
    <cfRule type="cellIs" dxfId="206" priority="279" operator="equal">
      <formula>0</formula>
    </cfRule>
  </conditionalFormatting>
  <conditionalFormatting sqref="G108">
    <cfRule type="cellIs" dxfId="205" priority="278" operator="equal">
      <formula>0</formula>
    </cfRule>
  </conditionalFormatting>
  <conditionalFormatting sqref="G113">
    <cfRule type="cellIs" dxfId="204" priority="277" operator="equal">
      <formula>0</formula>
    </cfRule>
  </conditionalFormatting>
  <conditionalFormatting sqref="G111">
    <cfRule type="cellIs" dxfId="203" priority="276" operator="equal">
      <formula>0</formula>
    </cfRule>
  </conditionalFormatting>
  <conditionalFormatting sqref="G114">
    <cfRule type="cellIs" dxfId="202" priority="275" operator="equal">
      <formula>0</formula>
    </cfRule>
  </conditionalFormatting>
  <conditionalFormatting sqref="G112">
    <cfRule type="cellIs" dxfId="201" priority="274" operator="equal">
      <formula>0</formula>
    </cfRule>
  </conditionalFormatting>
  <conditionalFormatting sqref="G112">
    <cfRule type="cellIs" dxfId="200" priority="273" operator="equal">
      <formula>0</formula>
    </cfRule>
  </conditionalFormatting>
  <conditionalFormatting sqref="G117">
    <cfRule type="cellIs" dxfId="199" priority="272" operator="equal">
      <formula>0</formula>
    </cfRule>
  </conditionalFormatting>
  <conditionalFormatting sqref="G115">
    <cfRule type="cellIs" dxfId="198" priority="271" operator="equal">
      <formula>0</formula>
    </cfRule>
  </conditionalFormatting>
  <conditionalFormatting sqref="G118">
    <cfRule type="cellIs" dxfId="197" priority="270" operator="equal">
      <formula>0</formula>
    </cfRule>
  </conditionalFormatting>
  <conditionalFormatting sqref="G116">
    <cfRule type="cellIs" dxfId="196" priority="269" operator="equal">
      <formula>0</formula>
    </cfRule>
  </conditionalFormatting>
  <conditionalFormatting sqref="G116">
    <cfRule type="cellIs" dxfId="195" priority="268" operator="equal">
      <formula>0</formula>
    </cfRule>
  </conditionalFormatting>
  <conditionalFormatting sqref="G121">
    <cfRule type="cellIs" dxfId="194" priority="267" operator="equal">
      <formula>0</formula>
    </cfRule>
  </conditionalFormatting>
  <conditionalFormatting sqref="G119">
    <cfRule type="cellIs" dxfId="193" priority="266" operator="equal">
      <formula>0</formula>
    </cfRule>
  </conditionalFormatting>
  <conditionalFormatting sqref="G122">
    <cfRule type="cellIs" dxfId="192" priority="265" operator="equal">
      <formula>0</formula>
    </cfRule>
  </conditionalFormatting>
  <conditionalFormatting sqref="G120">
    <cfRule type="cellIs" dxfId="191" priority="264" operator="equal">
      <formula>0</formula>
    </cfRule>
  </conditionalFormatting>
  <conditionalFormatting sqref="G120">
    <cfRule type="cellIs" dxfId="190" priority="263" operator="equal">
      <formula>0</formula>
    </cfRule>
  </conditionalFormatting>
  <conditionalFormatting sqref="G128">
    <cfRule type="cellIs" dxfId="189" priority="254" operator="equal">
      <formula>0</formula>
    </cfRule>
  </conditionalFormatting>
  <conditionalFormatting sqref="G127">
    <cfRule type="cellIs" dxfId="188" priority="253" operator="equal">
      <formula>0</formula>
    </cfRule>
  </conditionalFormatting>
  <conditionalFormatting sqref="G129">
    <cfRule type="cellIs" dxfId="187" priority="250" operator="equal">
      <formula>0</formula>
    </cfRule>
  </conditionalFormatting>
  <conditionalFormatting sqref="G140">
    <cfRule type="cellIs" dxfId="186" priority="251" operator="equal">
      <formula>0</formula>
    </cfRule>
  </conditionalFormatting>
  <conditionalFormatting sqref="G132">
    <cfRule type="cellIs" dxfId="185" priority="248" operator="equal">
      <formula>0</formula>
    </cfRule>
  </conditionalFormatting>
  <conditionalFormatting sqref="G141">
    <cfRule type="cellIs" dxfId="184" priority="249" operator="equal">
      <formula>0</formula>
    </cfRule>
  </conditionalFormatting>
  <conditionalFormatting sqref="G130:G131">
    <cfRule type="cellIs" dxfId="183" priority="252" operator="equal">
      <formula>0</formula>
    </cfRule>
  </conditionalFormatting>
  <conditionalFormatting sqref="G132">
    <cfRule type="cellIs" dxfId="182" priority="247" operator="equal">
      <formula>0</formula>
    </cfRule>
  </conditionalFormatting>
  <conditionalFormatting sqref="G133:G139">
    <cfRule type="cellIs" dxfId="181" priority="246" operator="equal">
      <formula>0</formula>
    </cfRule>
  </conditionalFormatting>
  <conditionalFormatting sqref="G133:G139">
    <cfRule type="cellIs" dxfId="180" priority="245" operator="equal">
      <formula>0</formula>
    </cfRule>
  </conditionalFormatting>
  <conditionalFormatting sqref="G143">
    <cfRule type="cellIs" dxfId="179" priority="232" operator="equal">
      <formula>0</formula>
    </cfRule>
  </conditionalFormatting>
  <conditionalFormatting sqref="G142">
    <cfRule type="cellIs" dxfId="178" priority="233" operator="equal">
      <formula>0</formula>
    </cfRule>
  </conditionalFormatting>
  <conditionalFormatting sqref="G143">
    <cfRule type="cellIs" dxfId="177" priority="231" operator="equal">
      <formula>0</formula>
    </cfRule>
  </conditionalFormatting>
  <conditionalFormatting sqref="G148">
    <cfRule type="cellIs" dxfId="176" priority="230" operator="equal">
      <formula>0</formula>
    </cfRule>
  </conditionalFormatting>
  <conditionalFormatting sqref="G146">
    <cfRule type="cellIs" dxfId="175" priority="229" operator="equal">
      <formula>0</formula>
    </cfRule>
  </conditionalFormatting>
  <conditionalFormatting sqref="G149">
    <cfRule type="cellIs" dxfId="174" priority="228" operator="equal">
      <formula>0</formula>
    </cfRule>
  </conditionalFormatting>
  <conditionalFormatting sqref="G151">
    <cfRule type="cellIs" dxfId="173" priority="221" operator="equal">
      <formula>0</formula>
    </cfRule>
  </conditionalFormatting>
  <conditionalFormatting sqref="G147">
    <cfRule type="cellIs" dxfId="172" priority="227" operator="equal">
      <formula>0</formula>
    </cfRule>
  </conditionalFormatting>
  <conditionalFormatting sqref="G158">
    <cfRule type="cellIs" dxfId="171" priority="220" operator="equal">
      <formula>0</formula>
    </cfRule>
  </conditionalFormatting>
  <conditionalFormatting sqref="G150">
    <cfRule type="cellIs" dxfId="170" priority="224" operator="equal">
      <formula>0</formula>
    </cfRule>
  </conditionalFormatting>
  <conditionalFormatting sqref="G147">
    <cfRule type="cellIs" dxfId="169" priority="226" operator="equal">
      <formula>0</formula>
    </cfRule>
  </conditionalFormatting>
  <conditionalFormatting sqref="G156">
    <cfRule type="cellIs" dxfId="168" priority="223" operator="equal">
      <formula>0</formula>
    </cfRule>
  </conditionalFormatting>
  <conditionalFormatting sqref="G157">
    <cfRule type="cellIs" dxfId="167" priority="219" operator="equal">
      <formula>0</formula>
    </cfRule>
  </conditionalFormatting>
  <conditionalFormatting sqref="G151">
    <cfRule type="cellIs" dxfId="166" priority="222" operator="equal">
      <formula>0</formula>
    </cfRule>
  </conditionalFormatting>
  <conditionalFormatting sqref="G159">
    <cfRule type="cellIs" dxfId="165" priority="216" operator="equal">
      <formula>0</formula>
    </cfRule>
  </conditionalFormatting>
  <conditionalFormatting sqref="G166">
    <cfRule type="cellIs" dxfId="164" priority="211" operator="equal">
      <formula>0</formula>
    </cfRule>
  </conditionalFormatting>
  <conditionalFormatting sqref="G164">
    <cfRule type="cellIs" dxfId="163" priority="217" operator="equal">
      <formula>0</formula>
    </cfRule>
  </conditionalFormatting>
  <conditionalFormatting sqref="G165">
    <cfRule type="cellIs" dxfId="162" priority="215" operator="equal">
      <formula>0</formula>
    </cfRule>
  </conditionalFormatting>
  <conditionalFormatting sqref="G162">
    <cfRule type="cellIs" dxfId="161" priority="214" operator="equal">
      <formula>0</formula>
    </cfRule>
  </conditionalFormatting>
  <conditionalFormatting sqref="G162">
    <cfRule type="cellIs" dxfId="160" priority="213" operator="equal">
      <formula>0</formula>
    </cfRule>
  </conditionalFormatting>
  <conditionalFormatting sqref="G160:G161">
    <cfRule type="cellIs" dxfId="159" priority="218" operator="equal">
      <formula>0</formula>
    </cfRule>
  </conditionalFormatting>
  <conditionalFormatting sqref="G170">
    <cfRule type="cellIs" dxfId="158" priority="212" operator="equal">
      <formula>0</formula>
    </cfRule>
  </conditionalFormatting>
  <conditionalFormatting sqref="G171">
    <cfRule type="cellIs" dxfId="157" priority="210" operator="equal">
      <formula>0</formula>
    </cfRule>
  </conditionalFormatting>
  <conditionalFormatting sqref="G167:G169">
    <cfRule type="cellIs" dxfId="156" priority="209" operator="equal">
      <formula>0</formula>
    </cfRule>
  </conditionalFormatting>
  <conditionalFormatting sqref="G167:G169">
    <cfRule type="cellIs" dxfId="155" priority="208" operator="equal">
      <formula>0</formula>
    </cfRule>
  </conditionalFormatting>
  <conditionalFormatting sqref="G172">
    <cfRule type="cellIs" dxfId="154" priority="206" operator="equal">
      <formula>0</formula>
    </cfRule>
  </conditionalFormatting>
  <conditionalFormatting sqref="G174">
    <cfRule type="cellIs" dxfId="153" priority="207" operator="equal">
      <formula>0</formula>
    </cfRule>
  </conditionalFormatting>
  <conditionalFormatting sqref="G175">
    <cfRule type="cellIs" dxfId="152" priority="205" operator="equal">
      <formula>0</formula>
    </cfRule>
  </conditionalFormatting>
  <conditionalFormatting sqref="G173">
    <cfRule type="cellIs" dxfId="151" priority="204" operator="equal">
      <formula>0</formula>
    </cfRule>
  </conditionalFormatting>
  <conditionalFormatting sqref="G173">
    <cfRule type="cellIs" dxfId="150" priority="203" operator="equal">
      <formula>0</formula>
    </cfRule>
  </conditionalFormatting>
  <conditionalFormatting sqref="G43">
    <cfRule type="cellIs" dxfId="149" priority="198" operator="equal">
      <formula>0</formula>
    </cfRule>
  </conditionalFormatting>
  <conditionalFormatting sqref="G41">
    <cfRule type="cellIs" dxfId="148" priority="197" operator="equal">
      <formula>0</formula>
    </cfRule>
  </conditionalFormatting>
  <conditionalFormatting sqref="G71">
    <cfRule type="cellIs" dxfId="147" priority="193" operator="equal">
      <formula>0</formula>
    </cfRule>
  </conditionalFormatting>
  <conditionalFormatting sqref="G71">
    <cfRule type="cellIs" dxfId="146" priority="192" operator="equal">
      <formula>0</formula>
    </cfRule>
  </conditionalFormatting>
  <conditionalFormatting sqref="G23">
    <cfRule type="cellIs" dxfId="145" priority="188" operator="equal">
      <formula>0</formula>
    </cfRule>
  </conditionalFormatting>
  <conditionalFormatting sqref="G44">
    <cfRule type="cellIs" dxfId="144" priority="196" operator="equal">
      <formula>0</formula>
    </cfRule>
  </conditionalFormatting>
  <conditionalFormatting sqref="G42">
    <cfRule type="cellIs" dxfId="143" priority="195" operator="equal">
      <formula>0</formula>
    </cfRule>
  </conditionalFormatting>
  <conditionalFormatting sqref="G42">
    <cfRule type="cellIs" dxfId="142" priority="194" operator="equal">
      <formula>0</formula>
    </cfRule>
  </conditionalFormatting>
  <conditionalFormatting sqref="G191">
    <cfRule type="cellIs" dxfId="141" priority="178" operator="equal">
      <formula>0</formula>
    </cfRule>
  </conditionalFormatting>
  <conditionalFormatting sqref="G189">
    <cfRule type="cellIs" dxfId="140" priority="177" operator="equal">
      <formula>0</formula>
    </cfRule>
  </conditionalFormatting>
  <conditionalFormatting sqref="G72">
    <cfRule type="cellIs" dxfId="139" priority="191" operator="equal">
      <formula>0</formula>
    </cfRule>
  </conditionalFormatting>
  <conditionalFormatting sqref="G72">
    <cfRule type="cellIs" dxfId="138" priority="190" operator="equal">
      <formula>0</formula>
    </cfRule>
  </conditionalFormatting>
  <conditionalFormatting sqref="G23">
    <cfRule type="cellIs" dxfId="137" priority="189" operator="equal">
      <formula>0</formula>
    </cfRule>
  </conditionalFormatting>
  <conditionalFormatting sqref="G192">
    <cfRule type="cellIs" dxfId="136" priority="176" operator="equal">
      <formula>0</formula>
    </cfRule>
  </conditionalFormatting>
  <conditionalFormatting sqref="G190">
    <cfRule type="cellIs" dxfId="135" priority="175" operator="equal">
      <formula>0</formula>
    </cfRule>
  </conditionalFormatting>
  <conditionalFormatting sqref="G176">
    <cfRule type="cellIs" dxfId="134" priority="182" operator="equal">
      <formula>0</formula>
    </cfRule>
  </conditionalFormatting>
  <conditionalFormatting sqref="G180">
    <cfRule type="cellIs" dxfId="133" priority="183" operator="equal">
      <formula>0</formula>
    </cfRule>
  </conditionalFormatting>
  <conditionalFormatting sqref="G181">
    <cfRule type="cellIs" dxfId="132" priority="181" operator="equal">
      <formula>0</formula>
    </cfRule>
  </conditionalFormatting>
  <conditionalFormatting sqref="G177">
    <cfRule type="cellIs" dxfId="131" priority="180" operator="equal">
      <formula>0</formula>
    </cfRule>
  </conditionalFormatting>
  <conditionalFormatting sqref="G177">
    <cfRule type="cellIs" dxfId="130" priority="179" operator="equal">
      <formula>0</formula>
    </cfRule>
  </conditionalFormatting>
  <conditionalFormatting sqref="G211">
    <cfRule type="cellIs" dxfId="129" priority="165" operator="equal">
      <formula>0</formula>
    </cfRule>
  </conditionalFormatting>
  <conditionalFormatting sqref="G208:G209">
    <cfRule type="cellIs" dxfId="128" priority="171" operator="equal">
      <formula>0</formula>
    </cfRule>
  </conditionalFormatting>
  <conditionalFormatting sqref="G210">
    <cfRule type="cellIs" dxfId="127" priority="166" operator="equal">
      <formula>0</formula>
    </cfRule>
  </conditionalFormatting>
  <conditionalFormatting sqref="G215">
    <cfRule type="cellIs" dxfId="126" priority="160" operator="equal">
      <formula>0</formula>
    </cfRule>
  </conditionalFormatting>
  <conditionalFormatting sqref="G190">
    <cfRule type="cellIs" dxfId="125" priority="174" operator="equal">
      <formula>0</formula>
    </cfRule>
  </conditionalFormatting>
  <conditionalFormatting sqref="G206">
    <cfRule type="cellIs" dxfId="124" priority="173" operator="equal">
      <formula>0</formula>
    </cfRule>
  </conditionalFormatting>
  <conditionalFormatting sqref="G205">
    <cfRule type="cellIs" dxfId="123" priority="172" operator="equal">
      <formula>0</formula>
    </cfRule>
  </conditionalFormatting>
  <conditionalFormatting sqref="G207">
    <cfRule type="cellIs" dxfId="122" priority="169" operator="equal">
      <formula>0</formula>
    </cfRule>
  </conditionalFormatting>
  <conditionalFormatting sqref="G214">
    <cfRule type="cellIs" dxfId="121" priority="168" operator="equal">
      <formula>0</formula>
    </cfRule>
  </conditionalFormatting>
  <conditionalFormatting sqref="G217">
    <cfRule type="cellIs" dxfId="120" priority="161" operator="equal">
      <formula>0</formula>
    </cfRule>
  </conditionalFormatting>
  <conditionalFormatting sqref="G210">
    <cfRule type="cellIs" dxfId="119" priority="167" operator="equal">
      <formula>0</formula>
    </cfRule>
  </conditionalFormatting>
  <conditionalFormatting sqref="G218">
    <cfRule type="cellIs" dxfId="118" priority="159" operator="equal">
      <formula>0</formula>
    </cfRule>
  </conditionalFormatting>
  <conditionalFormatting sqref="G224">
    <cfRule type="cellIs" dxfId="117" priority="148" operator="equal">
      <formula>0</formula>
    </cfRule>
  </conditionalFormatting>
  <conditionalFormatting sqref="G216">
    <cfRule type="cellIs" dxfId="116" priority="158" operator="equal">
      <formula>0</formula>
    </cfRule>
  </conditionalFormatting>
  <conditionalFormatting sqref="G211">
    <cfRule type="cellIs" dxfId="115" priority="164" operator="equal">
      <formula>0</formula>
    </cfRule>
  </conditionalFormatting>
  <conditionalFormatting sqref="G212:G213">
    <cfRule type="cellIs" dxfId="114" priority="163" operator="equal">
      <formula>0</formula>
    </cfRule>
  </conditionalFormatting>
  <conditionalFormatting sqref="G212:G213">
    <cfRule type="cellIs" dxfId="113" priority="162" operator="equal">
      <formula>0</formula>
    </cfRule>
  </conditionalFormatting>
  <conditionalFormatting sqref="G221">
    <cfRule type="cellIs" dxfId="112" priority="156" operator="equal">
      <formula>0</formula>
    </cfRule>
  </conditionalFormatting>
  <conditionalFormatting sqref="G224">
    <cfRule type="cellIs" dxfId="111" priority="147" operator="equal">
      <formula>0</formula>
    </cfRule>
  </conditionalFormatting>
  <conditionalFormatting sqref="G216">
    <cfRule type="cellIs" dxfId="110" priority="157" operator="equal">
      <formula>0</formula>
    </cfRule>
  </conditionalFormatting>
  <conditionalFormatting sqref="G225">
    <cfRule type="cellIs" dxfId="109" priority="151" operator="equal">
      <formula>0</formula>
    </cfRule>
  </conditionalFormatting>
  <conditionalFormatting sqref="G219">
    <cfRule type="cellIs" dxfId="108" priority="155" operator="equal">
      <formula>0</formula>
    </cfRule>
  </conditionalFormatting>
  <conditionalFormatting sqref="G222">
    <cfRule type="cellIs" dxfId="107" priority="154" operator="equal">
      <formula>0</formula>
    </cfRule>
  </conditionalFormatting>
  <conditionalFormatting sqref="G220">
    <cfRule type="cellIs" dxfId="106" priority="153" operator="equal">
      <formula>0</formula>
    </cfRule>
  </conditionalFormatting>
  <conditionalFormatting sqref="G220">
    <cfRule type="cellIs" dxfId="105" priority="152" operator="equal">
      <formula>0</formula>
    </cfRule>
  </conditionalFormatting>
  <conditionalFormatting sqref="G226">
    <cfRule type="cellIs" dxfId="104" priority="149" operator="equal">
      <formula>0</formula>
    </cfRule>
  </conditionalFormatting>
  <conditionalFormatting sqref="G223">
    <cfRule type="cellIs" dxfId="103" priority="150" operator="equal">
      <formula>0</formula>
    </cfRule>
  </conditionalFormatting>
  <conditionalFormatting sqref="G232">
    <cfRule type="cellIs" dxfId="102" priority="146" operator="equal">
      <formula>0</formula>
    </cfRule>
  </conditionalFormatting>
  <conditionalFormatting sqref="G231">
    <cfRule type="cellIs" dxfId="101" priority="145" operator="equal">
      <formula>0</formula>
    </cfRule>
  </conditionalFormatting>
  <conditionalFormatting sqref="G233">
    <cfRule type="cellIs" dxfId="100" priority="143" operator="equal">
      <formula>0</formula>
    </cfRule>
  </conditionalFormatting>
  <conditionalFormatting sqref="G234">
    <cfRule type="cellIs" dxfId="99" priority="135" operator="equal">
      <formula>0</formula>
    </cfRule>
  </conditionalFormatting>
  <conditionalFormatting sqref="G234">
    <cfRule type="cellIs" dxfId="98" priority="134" operator="equal">
      <formula>0</formula>
    </cfRule>
  </conditionalFormatting>
  <conditionalFormatting sqref="G237">
    <cfRule type="cellIs" dxfId="97" priority="132" operator="equal">
      <formula>0</formula>
    </cfRule>
  </conditionalFormatting>
  <conditionalFormatting sqref="G238">
    <cfRule type="cellIs" dxfId="96" priority="129" operator="equal">
      <formula>0</formula>
    </cfRule>
  </conditionalFormatting>
  <conditionalFormatting sqref="G238">
    <cfRule type="cellIs" dxfId="95" priority="130" operator="equal">
      <formula>0</formula>
    </cfRule>
  </conditionalFormatting>
  <conditionalFormatting sqref="G239">
    <cfRule type="cellIs" dxfId="94" priority="128" operator="equal">
      <formula>0</formula>
    </cfRule>
  </conditionalFormatting>
  <conditionalFormatting sqref="G240">
    <cfRule type="cellIs" dxfId="93" priority="126" operator="equal">
      <formula>0</formula>
    </cfRule>
  </conditionalFormatting>
  <conditionalFormatting sqref="G239">
    <cfRule type="cellIs" dxfId="92" priority="127" operator="equal">
      <formula>0</formula>
    </cfRule>
  </conditionalFormatting>
  <conditionalFormatting sqref="G241">
    <cfRule type="cellIs" dxfId="91" priority="124" operator="equal">
      <formula>0</formula>
    </cfRule>
  </conditionalFormatting>
  <conditionalFormatting sqref="G240">
    <cfRule type="cellIs" dxfId="90" priority="125" operator="equal">
      <formula>0</formula>
    </cfRule>
  </conditionalFormatting>
  <conditionalFormatting sqref="G241">
    <cfRule type="cellIs" dxfId="89" priority="123" operator="equal">
      <formula>0</formula>
    </cfRule>
  </conditionalFormatting>
  <conditionalFormatting sqref="G195">
    <cfRule type="cellIs" dxfId="88" priority="115" operator="equal">
      <formula>0</formula>
    </cfRule>
  </conditionalFormatting>
  <conditionalFormatting sqref="G193">
    <cfRule type="cellIs" dxfId="87" priority="114" operator="equal">
      <formula>0</formula>
    </cfRule>
  </conditionalFormatting>
  <conditionalFormatting sqref="G196">
    <cfRule type="cellIs" dxfId="86" priority="113" operator="equal">
      <formula>0</formula>
    </cfRule>
  </conditionalFormatting>
  <conditionalFormatting sqref="G194">
    <cfRule type="cellIs" dxfId="85" priority="112" operator="equal">
      <formula>0</formula>
    </cfRule>
  </conditionalFormatting>
  <conditionalFormatting sqref="G194">
    <cfRule type="cellIs" dxfId="84" priority="111" operator="equal">
      <formula>0</formula>
    </cfRule>
  </conditionalFormatting>
  <conditionalFormatting sqref="G24">
    <cfRule type="cellIs" dxfId="83" priority="110" operator="equal">
      <formula>0</formula>
    </cfRule>
  </conditionalFormatting>
  <conditionalFormatting sqref="G24">
    <cfRule type="cellIs" dxfId="82" priority="109" operator="equal">
      <formula>0</formula>
    </cfRule>
  </conditionalFormatting>
  <conditionalFormatting sqref="G25">
    <cfRule type="cellIs" dxfId="81" priority="108" operator="equal">
      <formula>0</formula>
    </cfRule>
  </conditionalFormatting>
  <conditionalFormatting sqref="G25">
    <cfRule type="cellIs" dxfId="80" priority="107" operator="equal">
      <formula>0</formula>
    </cfRule>
  </conditionalFormatting>
  <conditionalFormatting sqref="G187">
    <cfRule type="cellIs" dxfId="79" priority="106" operator="equal">
      <formula>0</formula>
    </cfRule>
  </conditionalFormatting>
  <conditionalFormatting sqref="G182">
    <cfRule type="cellIs" dxfId="78" priority="105" operator="equal">
      <formula>0</formula>
    </cfRule>
  </conditionalFormatting>
  <conditionalFormatting sqref="G188">
    <cfRule type="cellIs" dxfId="77" priority="104" operator="equal">
      <formula>0</formula>
    </cfRule>
  </conditionalFormatting>
  <conditionalFormatting sqref="G183">
    <cfRule type="cellIs" dxfId="76" priority="103" operator="equal">
      <formula>0</formula>
    </cfRule>
  </conditionalFormatting>
  <conditionalFormatting sqref="G229">
    <cfRule type="cellIs" dxfId="75" priority="101" operator="equal">
      <formula>0</formula>
    </cfRule>
  </conditionalFormatting>
  <conditionalFormatting sqref="G183">
    <cfRule type="cellIs" dxfId="74" priority="102" operator="equal">
      <formula>0</formula>
    </cfRule>
  </conditionalFormatting>
  <conditionalFormatting sqref="G227">
    <cfRule type="cellIs" dxfId="73" priority="100" operator="equal">
      <formula>0</formula>
    </cfRule>
  </conditionalFormatting>
  <conditionalFormatting sqref="G230">
    <cfRule type="cellIs" dxfId="72" priority="99" operator="equal">
      <formula>0</formula>
    </cfRule>
  </conditionalFormatting>
  <conditionalFormatting sqref="G228">
    <cfRule type="cellIs" dxfId="71" priority="98" operator="equal">
      <formula>0</formula>
    </cfRule>
  </conditionalFormatting>
  <conditionalFormatting sqref="G228">
    <cfRule type="cellIs" dxfId="70" priority="97" operator="equal">
      <formula>0</formula>
    </cfRule>
  </conditionalFormatting>
  <conditionalFormatting sqref="G242">
    <cfRule type="cellIs" dxfId="69" priority="96" operator="equal">
      <formula>0</formula>
    </cfRule>
  </conditionalFormatting>
  <conditionalFormatting sqref="G242">
    <cfRule type="cellIs" dxfId="68" priority="95" operator="equal">
      <formula>0</formula>
    </cfRule>
  </conditionalFormatting>
  <conditionalFormatting sqref="G246:G247">
    <cfRule type="cellIs" dxfId="67" priority="94" operator="equal">
      <formula>0</formula>
    </cfRule>
  </conditionalFormatting>
  <conditionalFormatting sqref="G245">
    <cfRule type="cellIs" dxfId="66" priority="93" operator="equal">
      <formula>0</formula>
    </cfRule>
  </conditionalFormatting>
  <conditionalFormatting sqref="G248">
    <cfRule type="cellIs" dxfId="65" priority="85" operator="equal">
      <formula>0</formula>
    </cfRule>
  </conditionalFormatting>
  <conditionalFormatting sqref="G248">
    <cfRule type="cellIs" dxfId="64" priority="84" operator="equal">
      <formula>0</formula>
    </cfRule>
  </conditionalFormatting>
  <conditionalFormatting sqref="G184">
    <cfRule type="cellIs" dxfId="63" priority="83" operator="equal">
      <formula>0</formula>
    </cfRule>
  </conditionalFormatting>
  <conditionalFormatting sqref="G184">
    <cfRule type="cellIs" dxfId="62" priority="82" operator="equal">
      <formula>0</formula>
    </cfRule>
  </conditionalFormatting>
  <conditionalFormatting sqref="G185">
    <cfRule type="cellIs" dxfId="61" priority="81" operator="equal">
      <formula>0</formula>
    </cfRule>
  </conditionalFormatting>
  <conditionalFormatting sqref="G185">
    <cfRule type="cellIs" dxfId="60" priority="80" operator="equal">
      <formula>0</formula>
    </cfRule>
  </conditionalFormatting>
  <conditionalFormatting sqref="G123">
    <cfRule type="cellIs" dxfId="59" priority="74" operator="equal">
      <formula>0</formula>
    </cfRule>
  </conditionalFormatting>
  <conditionalFormatting sqref="G126">
    <cfRule type="cellIs" dxfId="58" priority="73" operator="equal">
      <formula>0</formula>
    </cfRule>
  </conditionalFormatting>
  <conditionalFormatting sqref="G125">
    <cfRule type="cellIs" dxfId="57" priority="75" operator="equal">
      <formula>0</formula>
    </cfRule>
  </conditionalFormatting>
  <conditionalFormatting sqref="G124">
    <cfRule type="cellIs" dxfId="56" priority="72" operator="equal">
      <formula>0</formula>
    </cfRule>
  </conditionalFormatting>
  <conditionalFormatting sqref="G101">
    <cfRule type="cellIs" dxfId="55" priority="63" operator="equal">
      <formula>0</formula>
    </cfRule>
  </conditionalFormatting>
  <conditionalFormatting sqref="G99">
    <cfRule type="cellIs" dxfId="54" priority="62" operator="equal">
      <formula>0</formula>
    </cfRule>
  </conditionalFormatting>
  <conditionalFormatting sqref="G124">
    <cfRule type="cellIs" dxfId="53" priority="71" operator="equal">
      <formula>0</formula>
    </cfRule>
  </conditionalFormatting>
  <conditionalFormatting sqref="G100">
    <cfRule type="cellIs" dxfId="52" priority="59" operator="equal">
      <formula>0</formula>
    </cfRule>
  </conditionalFormatting>
  <conditionalFormatting sqref="G100">
    <cfRule type="cellIs" dxfId="51" priority="60" operator="equal">
      <formula>0</formula>
    </cfRule>
  </conditionalFormatting>
  <conditionalFormatting sqref="G102">
    <cfRule type="cellIs" dxfId="50" priority="61" operator="equal">
      <formula>0</formula>
    </cfRule>
  </conditionalFormatting>
  <conditionalFormatting sqref="G18">
    <cfRule type="cellIs" dxfId="49" priority="57" operator="equal">
      <formula>0</formula>
    </cfRule>
  </conditionalFormatting>
  <conditionalFormatting sqref="G18">
    <cfRule type="cellIs" dxfId="48" priority="58" operator="equal">
      <formula>0</formula>
    </cfRule>
  </conditionalFormatting>
  <conditionalFormatting sqref="G19">
    <cfRule type="cellIs" dxfId="47" priority="56" operator="equal">
      <formula>0</formula>
    </cfRule>
  </conditionalFormatting>
  <conditionalFormatting sqref="G19">
    <cfRule type="cellIs" dxfId="46" priority="55" operator="equal">
      <formula>0</formula>
    </cfRule>
  </conditionalFormatting>
  <conditionalFormatting sqref="G26">
    <cfRule type="cellIs" dxfId="45" priority="54" operator="equal">
      <formula>0</formula>
    </cfRule>
  </conditionalFormatting>
  <conditionalFormatting sqref="G26">
    <cfRule type="cellIs" dxfId="44" priority="53" operator="equal">
      <formula>0</formula>
    </cfRule>
  </conditionalFormatting>
  <conditionalFormatting sqref="G77">
    <cfRule type="cellIs" dxfId="43" priority="52" operator="equal">
      <formula>0</formula>
    </cfRule>
  </conditionalFormatting>
  <conditionalFormatting sqref="G78">
    <cfRule type="cellIs" dxfId="42" priority="50" operator="equal">
      <formula>0</formula>
    </cfRule>
  </conditionalFormatting>
  <conditionalFormatting sqref="G75">
    <cfRule type="cellIs" dxfId="41" priority="51" operator="equal">
      <formula>0</formula>
    </cfRule>
  </conditionalFormatting>
  <conditionalFormatting sqref="G76">
    <cfRule type="cellIs" dxfId="40" priority="49" operator="equal">
      <formula>0</formula>
    </cfRule>
  </conditionalFormatting>
  <conditionalFormatting sqref="G76">
    <cfRule type="cellIs" dxfId="39" priority="48" operator="equal">
      <formula>0</formula>
    </cfRule>
  </conditionalFormatting>
  <conditionalFormatting sqref="G186">
    <cfRule type="cellIs" dxfId="38" priority="42" operator="equal">
      <formula>0</formula>
    </cfRule>
  </conditionalFormatting>
  <conditionalFormatting sqref="G186">
    <cfRule type="cellIs" dxfId="37" priority="41" operator="equal">
      <formula>0</formula>
    </cfRule>
  </conditionalFormatting>
  <conditionalFormatting sqref="G163">
    <cfRule type="cellIs" dxfId="36" priority="40" operator="equal">
      <formula>0</formula>
    </cfRule>
  </conditionalFormatting>
  <conditionalFormatting sqref="G163">
    <cfRule type="cellIs" dxfId="35" priority="39" operator="equal">
      <formula>0</formula>
    </cfRule>
  </conditionalFormatting>
  <conditionalFormatting sqref="G7">
    <cfRule type="cellIs" dxfId="34" priority="38" operator="equal">
      <formula>0</formula>
    </cfRule>
  </conditionalFormatting>
  <conditionalFormatting sqref="G6">
    <cfRule type="cellIs" dxfId="33" priority="37" operator="equal">
      <formula>0</formula>
    </cfRule>
  </conditionalFormatting>
  <conditionalFormatting sqref="G9">
    <cfRule type="cellIs" dxfId="32" priority="34" operator="equal">
      <formula>0</formula>
    </cfRule>
  </conditionalFormatting>
  <conditionalFormatting sqref="G8">
    <cfRule type="cellIs" dxfId="31" priority="33" operator="equal">
      <formula>0</formula>
    </cfRule>
  </conditionalFormatting>
  <conditionalFormatting sqref="G48">
    <cfRule type="cellIs" dxfId="30" priority="30" operator="equal">
      <formula>0</formula>
    </cfRule>
  </conditionalFormatting>
  <conditionalFormatting sqref="G45">
    <cfRule type="cellIs" dxfId="29" priority="31" operator="equal">
      <formula>0</formula>
    </cfRule>
  </conditionalFormatting>
  <conditionalFormatting sqref="G47">
    <cfRule type="cellIs" dxfId="28" priority="32" operator="equal">
      <formula>0</formula>
    </cfRule>
  </conditionalFormatting>
  <conditionalFormatting sqref="G197">
    <cfRule type="cellIs" dxfId="27" priority="25" operator="equal">
      <formula>0</formula>
    </cfRule>
  </conditionalFormatting>
  <conditionalFormatting sqref="G46">
    <cfRule type="cellIs" dxfId="26" priority="29" operator="equal">
      <formula>0</formula>
    </cfRule>
  </conditionalFormatting>
  <conditionalFormatting sqref="G200">
    <cfRule type="cellIs" dxfId="25" priority="24" operator="equal">
      <formula>0</formula>
    </cfRule>
  </conditionalFormatting>
  <conditionalFormatting sqref="G46">
    <cfRule type="cellIs" dxfId="24" priority="28" operator="equal">
      <formula>0</formula>
    </cfRule>
  </conditionalFormatting>
  <conditionalFormatting sqref="G198">
    <cfRule type="cellIs" dxfId="23" priority="23" operator="equal">
      <formula>0</formula>
    </cfRule>
  </conditionalFormatting>
  <conditionalFormatting sqref="G198">
    <cfRule type="cellIs" dxfId="22" priority="22" operator="equal">
      <formula>0</formula>
    </cfRule>
  </conditionalFormatting>
  <conditionalFormatting sqref="G199">
    <cfRule type="cellIs" dxfId="21" priority="26" operator="equal">
      <formula>0</formula>
    </cfRule>
  </conditionalFormatting>
  <conditionalFormatting sqref="G201">
    <cfRule type="cellIs" dxfId="20" priority="20" operator="equal">
      <formula>0</formula>
    </cfRule>
  </conditionalFormatting>
  <conditionalFormatting sqref="G204">
    <cfRule type="cellIs" dxfId="19" priority="19" operator="equal">
      <formula>0</formula>
    </cfRule>
  </conditionalFormatting>
  <conditionalFormatting sqref="G202">
    <cfRule type="cellIs" dxfId="18" priority="18" operator="equal">
      <formula>0</formula>
    </cfRule>
  </conditionalFormatting>
  <conditionalFormatting sqref="G202">
    <cfRule type="cellIs" dxfId="17" priority="17" operator="equal">
      <formula>0</formula>
    </cfRule>
  </conditionalFormatting>
  <conditionalFormatting sqref="G236">
    <cfRule type="cellIs" dxfId="16" priority="16" operator="equal">
      <formula>0</formula>
    </cfRule>
  </conditionalFormatting>
  <conditionalFormatting sqref="G235">
    <cfRule type="cellIs" dxfId="15" priority="15" operator="equal">
      <formula>0</formula>
    </cfRule>
  </conditionalFormatting>
  <conditionalFormatting sqref="G203">
    <cfRule type="cellIs" dxfId="14" priority="21" operator="equal">
      <formula>0</formula>
    </cfRule>
  </conditionalFormatting>
  <conditionalFormatting sqref="G244">
    <cfRule type="cellIs" dxfId="13" priority="14" operator="equal">
      <formula>0</formula>
    </cfRule>
  </conditionalFormatting>
  <conditionalFormatting sqref="G243">
    <cfRule type="cellIs" dxfId="12" priority="13" operator="equal">
      <formula>0</formula>
    </cfRule>
  </conditionalFormatting>
  <conditionalFormatting sqref="G249">
    <cfRule type="cellIs" dxfId="11" priority="11" operator="equal">
      <formula>0</formula>
    </cfRule>
  </conditionalFormatting>
  <conditionalFormatting sqref="G250">
    <cfRule type="cellIs" dxfId="10" priority="12" operator="equal">
      <formula>0</formula>
    </cfRule>
  </conditionalFormatting>
  <conditionalFormatting sqref="G251">
    <cfRule type="cellIs" dxfId="9" priority="10" operator="equal">
      <formula>0</formula>
    </cfRule>
  </conditionalFormatting>
  <conditionalFormatting sqref="G144">
    <cfRule type="cellIs" dxfId="8" priority="9" operator="equal">
      <formula>0</formula>
    </cfRule>
  </conditionalFormatting>
  <conditionalFormatting sqref="G145">
    <cfRule type="cellIs" dxfId="7" priority="8" operator="equal">
      <formula>0</formula>
    </cfRule>
  </conditionalFormatting>
  <conditionalFormatting sqref="G152:G154">
    <cfRule type="cellIs" dxfId="6" priority="7" operator="equal">
      <formula>0</formula>
    </cfRule>
  </conditionalFormatting>
  <conditionalFormatting sqref="G152:G154">
    <cfRule type="cellIs" dxfId="5" priority="6" operator="equal">
      <formula>0</formula>
    </cfRule>
  </conditionalFormatting>
  <conditionalFormatting sqref="G155">
    <cfRule type="cellIs" dxfId="4" priority="5" operator="equal">
      <formula>0</formula>
    </cfRule>
  </conditionalFormatting>
  <conditionalFormatting sqref="G178">
    <cfRule type="cellIs" dxfId="3" priority="4" operator="equal">
      <formula>0</formula>
    </cfRule>
  </conditionalFormatting>
  <conditionalFormatting sqref="G178">
    <cfRule type="cellIs" dxfId="2" priority="3" operator="equal">
      <formula>0</formula>
    </cfRule>
  </conditionalFormatting>
  <conditionalFormatting sqref="G179">
    <cfRule type="cellIs" dxfId="1" priority="2" operator="equal">
      <formula>0</formula>
    </cfRule>
  </conditionalFormatting>
  <conditionalFormatting sqref="G179">
    <cfRule type="cellIs" dxfId="0" priority="1" operator="equal">
      <formula>0</formula>
    </cfRule>
  </conditionalFormatting>
  <pageMargins left="0.39370078740157483" right="0.39370078740157483" top="0.59055118110236227" bottom="0.59055118110236227" header="0.31496062992125984" footer="0.31496062992125984"/>
  <pageSetup paperSize="9" scale="74" orientation="portrait" r:id="rId1"/>
  <headerFooter alignWithMargins="0">
    <oddHeader>&amp;R&amp;P/&amp;N</oddHeader>
  </headerFooter>
  <rowBreaks count="4" manualBreakCount="4">
    <brk id="60" max="6" man="1"/>
    <brk id="118" max="6" man="1"/>
    <brk id="175" max="6" man="1"/>
    <brk id="236" max="6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1" sqref="B1:B2"/>
    </sheetView>
  </sheetViews>
  <sheetFormatPr baseColWidth="10"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DPGF</vt:lpstr>
      <vt:lpstr>Feuil1</vt:lpstr>
      <vt:lpstr>DPGF!Impression_des_titres</vt:lpstr>
      <vt:lpstr>'Page de garde'!OLE_LINK1</vt:lpstr>
      <vt:lpstr>DPGF!Zone_d_impression</vt:lpstr>
    </vt:vector>
  </TitlesOfParts>
  <Company>Senat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MBQ</dc:creator>
  <cp:lastModifiedBy>Philippe KONIECZNY</cp:lastModifiedBy>
  <cp:lastPrinted>2024-11-29T17:53:39Z</cp:lastPrinted>
  <dcterms:created xsi:type="dcterms:W3CDTF">2013-03-11T10:06:36Z</dcterms:created>
  <dcterms:modified xsi:type="dcterms:W3CDTF">2025-01-07T15:05:42Z</dcterms:modified>
</cp:coreProperties>
</file>