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hidePivotFieldList="1"/>
  <mc:AlternateContent xmlns:mc="http://schemas.openxmlformats.org/markup-compatibility/2006">
    <mc:Choice Requires="x15">
      <x15ac:absPath xmlns:x15ac="http://schemas.microsoft.com/office/spreadsheetml/2010/11/ac" url="S:\Marchés\04Marchés 2025\254001 Maintenance des SSI\DCE\"/>
    </mc:Choice>
  </mc:AlternateContent>
  <xr:revisionPtr revIDLastSave="0" documentId="13_ncr:1_{E8CD0415-BA06-415A-B4D4-26A174FAED44}" xr6:coauthVersionLast="47" xr6:coauthVersionMax="47" xr10:uidLastSave="{00000000-0000-0000-0000-000000000000}"/>
  <bookViews>
    <workbookView xWindow="-120" yWindow="-120" windowWidth="25440" windowHeight="15270" tabRatio="573" xr2:uid="{00000000-000D-0000-FFFF-FFFF00000000}"/>
  </bookViews>
  <sheets>
    <sheet name="LOT1" sheetId="1" r:id="rId1"/>
  </sheets>
  <definedNames>
    <definedName name="_xlnm._FilterDatabase" localSheetId="0" hidden="1">'LOT1'!$A$1:$G$59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J23" i="1"/>
  <c r="K23" i="1" s="1"/>
  <c r="J17" i="1"/>
  <c r="K17" i="1" s="1"/>
  <c r="L59" i="1" l="1"/>
  <c r="H59" i="1"/>
  <c r="K43" i="1"/>
  <c r="K6" i="1"/>
  <c r="J56" i="1"/>
  <c r="K56" i="1" s="1"/>
  <c r="J53" i="1"/>
  <c r="K53" i="1" s="1"/>
  <c r="K22" i="1"/>
  <c r="J52" i="1"/>
  <c r="K52" i="1" s="1"/>
  <c r="J46" i="1"/>
  <c r="K46" i="1" s="1"/>
  <c r="J43" i="1"/>
  <c r="J44" i="1"/>
  <c r="K44" i="1" s="1"/>
  <c r="J45" i="1"/>
  <c r="K45" i="1" s="1"/>
  <c r="J42" i="1"/>
  <c r="K42" i="1" s="1"/>
  <c r="J39" i="1"/>
  <c r="K39" i="1" s="1"/>
  <c r="J38" i="1"/>
  <c r="K38" i="1" s="1"/>
  <c r="J37" i="1"/>
  <c r="K37" i="1" s="1"/>
  <c r="J35" i="1"/>
  <c r="K35" i="1" s="1"/>
  <c r="J32" i="1"/>
  <c r="K32" i="1" s="1"/>
  <c r="J26" i="1"/>
  <c r="K26" i="1" s="1"/>
  <c r="J25" i="1"/>
  <c r="K25" i="1" s="1"/>
  <c r="J24" i="1"/>
  <c r="K24" i="1" s="1"/>
  <c r="J20" i="1"/>
  <c r="K20" i="1" s="1"/>
  <c r="J18" i="1"/>
  <c r="K18" i="1" s="1"/>
  <c r="J16" i="1"/>
  <c r="K16" i="1" s="1"/>
  <c r="J14" i="1"/>
  <c r="K14" i="1" s="1"/>
  <c r="J12" i="1"/>
  <c r="K12" i="1" s="1"/>
  <c r="J11" i="1"/>
  <c r="K11" i="1" s="1"/>
  <c r="J10" i="1"/>
  <c r="K10" i="1" s="1"/>
  <c r="J8" i="1"/>
  <c r="K8" i="1" s="1"/>
  <c r="J6" i="1"/>
  <c r="J7" i="1"/>
  <c r="K7" i="1" s="1"/>
  <c r="J5" i="1"/>
  <c r="K5" i="1" s="1"/>
  <c r="J3" i="1"/>
  <c r="K3" i="1" s="1"/>
  <c r="J2" i="1"/>
  <c r="K2" i="1" s="1"/>
  <c r="K59" i="1" l="1"/>
  <c r="J59" i="1"/>
</calcChain>
</file>

<file path=xl/sharedStrings.xml><?xml version="1.0" encoding="utf-8"?>
<sst xmlns="http://schemas.openxmlformats.org/spreadsheetml/2006/main" count="233" uniqueCount="140">
  <si>
    <t>Nom</t>
  </si>
  <si>
    <t>Adresse</t>
  </si>
  <si>
    <t>CP</t>
  </si>
  <si>
    <t>Ville</t>
  </si>
  <si>
    <t xml:space="preserve">131 rue de Boudonville </t>
  </si>
  <si>
    <t xml:space="preserve"> Nancy </t>
  </si>
  <si>
    <t xml:space="preserve"> Brabois </t>
  </si>
  <si>
    <t xml:space="preserve"> 9 Avenue de la Forêt de Haye </t>
  </si>
  <si>
    <t xml:space="preserve"> Vandoeuvre</t>
  </si>
  <si>
    <t xml:space="preserve"> Bridoux </t>
  </si>
  <si>
    <t xml:space="preserve"> 88 Rue Claude Bernard </t>
  </si>
  <si>
    <t xml:space="preserve"> Metz </t>
  </si>
  <si>
    <t xml:space="preserve"> 73 Rue de Laxou </t>
  </si>
  <si>
    <t xml:space="preserve"> 16 Cours Léopold </t>
  </si>
  <si>
    <t xml:space="preserve"> 8 Avenue du Bivaque </t>
  </si>
  <si>
    <t xml:space="preserve"> Longwy Cedex </t>
  </si>
  <si>
    <t xml:space="preserve"> 17 Boulevard d'Austrasie </t>
  </si>
  <si>
    <t xml:space="preserve"> 1 Boulevard des Aiguillettes </t>
  </si>
  <si>
    <t>Vandoeuvre</t>
  </si>
  <si>
    <t xml:space="preserve"> Ile du Saulcy </t>
  </si>
  <si>
    <t xml:space="preserve"> Metz Cedex 01 </t>
  </si>
  <si>
    <t>Nancy</t>
  </si>
  <si>
    <t xml:space="preserve"> 9 Rue de la Louvière </t>
  </si>
  <si>
    <t xml:space="preserve"> Epinal </t>
  </si>
  <si>
    <t xml:space="preserve">27 Bis rue du Merle Banc </t>
  </si>
  <si>
    <t xml:space="preserve">Technopole </t>
  </si>
  <si>
    <t xml:space="preserve">Rue Augustin Fresnel </t>
  </si>
  <si>
    <t>Metz Cedex</t>
  </si>
  <si>
    <t>Batelière</t>
  </si>
  <si>
    <t>7/15 Route de Metz</t>
  </si>
  <si>
    <t>Maxeville</t>
  </si>
  <si>
    <t>61 Rue de Boudonville</t>
  </si>
  <si>
    <t>Médreville</t>
  </si>
  <si>
    <t>28 Rue Aristide Briand</t>
  </si>
  <si>
    <t>Laxou</t>
  </si>
  <si>
    <t>Monbois Ancienne</t>
  </si>
  <si>
    <t>2 Rue Ludovic Beauchet</t>
  </si>
  <si>
    <t>Pavillon Bichat</t>
  </si>
  <si>
    <t>1 rue Bichat</t>
  </si>
  <si>
    <t>Monbois  Nouvelle</t>
  </si>
  <si>
    <t>138 Avenue de la Libération</t>
  </si>
  <si>
    <t>Rue Jacques Callot</t>
  </si>
  <si>
    <t>Bd Maréchal Lyautey</t>
  </si>
  <si>
    <t>Villers les Nancy</t>
  </si>
  <si>
    <t>Rue Mademoiselle</t>
  </si>
  <si>
    <t>Ile du Saulcy</t>
  </si>
  <si>
    <t>Saurupt</t>
  </si>
  <si>
    <t>26 Rue de saurupt</t>
  </si>
  <si>
    <t>Allée du Charmois</t>
  </si>
  <si>
    <t>Notre Dame de Lourdes</t>
  </si>
  <si>
    <t>3 Rue Notre dame de Lourdes</t>
  </si>
  <si>
    <t>Bridoux</t>
  </si>
  <si>
    <t>2 Rue du Général Delestraint</t>
  </si>
  <si>
    <t>Haute- Malgrange</t>
  </si>
  <si>
    <t>Rue Jean Lamour</t>
  </si>
  <si>
    <t>Longwy</t>
  </si>
  <si>
    <t>8 Avenue du Bivaque</t>
  </si>
  <si>
    <t>Technopole</t>
  </si>
  <si>
    <t>4 Boulevard Arago</t>
  </si>
  <si>
    <t>Metz</t>
  </si>
  <si>
    <t>14 Rue des Linières</t>
  </si>
  <si>
    <t xml:space="preserve">Services centraux </t>
  </si>
  <si>
    <t xml:space="preserve">75 Rue de Laxou </t>
  </si>
  <si>
    <t xml:space="preserve">Nancy Cedex </t>
  </si>
  <si>
    <t>RU</t>
  </si>
  <si>
    <t xml:space="preserve">RU </t>
  </si>
  <si>
    <t>CU</t>
  </si>
  <si>
    <t xml:space="preserve">CU </t>
  </si>
  <si>
    <t>Bureaux</t>
  </si>
  <si>
    <t>Dépt</t>
  </si>
  <si>
    <t>Type</t>
  </si>
  <si>
    <t>Locaux</t>
  </si>
  <si>
    <t>Plafond salle à manger</t>
  </si>
  <si>
    <t>Tout locaux</t>
  </si>
  <si>
    <t>Bâtiment 1</t>
  </si>
  <si>
    <t>Bâtiment 2</t>
  </si>
  <si>
    <t>Bâtiment 3</t>
  </si>
  <si>
    <t xml:space="preserve">Brasserie </t>
  </si>
  <si>
    <t>Bâtiment 4</t>
  </si>
  <si>
    <t>Bâtiment 5</t>
  </si>
  <si>
    <t>P5</t>
  </si>
  <si>
    <t>P4</t>
  </si>
  <si>
    <t>P3</t>
  </si>
  <si>
    <t>P6</t>
  </si>
  <si>
    <t>Bâtiment C</t>
  </si>
  <si>
    <t>centrale cuisine</t>
  </si>
  <si>
    <t>centrale SSOL</t>
  </si>
  <si>
    <t xml:space="preserve">Bâtiment A </t>
  </si>
  <si>
    <t>Bâtiment B</t>
  </si>
  <si>
    <t>Résidence universitaire</t>
  </si>
  <si>
    <t>Bâtiment 1000</t>
  </si>
  <si>
    <t>Bâtiment 2000</t>
  </si>
  <si>
    <t>Bâtiment 3000</t>
  </si>
  <si>
    <t>Monplaisir</t>
  </si>
  <si>
    <t xml:space="preserve">Restaurant universitaire </t>
  </si>
  <si>
    <t xml:space="preserve">Provencal  </t>
  </si>
  <si>
    <t>Batiment A et B</t>
  </si>
  <si>
    <t>Bâtiment A/B</t>
  </si>
  <si>
    <t xml:space="preserve">Batiment A,B,C,D et E + chaufferie </t>
  </si>
  <si>
    <t>TVA</t>
  </si>
  <si>
    <t>P7</t>
  </si>
  <si>
    <t>chaufferie centrale d'air</t>
  </si>
  <si>
    <t>Bâtiment accueil</t>
  </si>
  <si>
    <t xml:space="preserve">Bâtiment B </t>
  </si>
  <si>
    <t xml:space="preserve">Bâtiment C  </t>
  </si>
  <si>
    <t>P1 / P2</t>
  </si>
  <si>
    <t>centrale commune</t>
  </si>
  <si>
    <t xml:space="preserve">Verlaine </t>
  </si>
  <si>
    <t xml:space="preserve">Vandoeuvre </t>
  </si>
  <si>
    <t xml:space="preserve">Metz'in </t>
  </si>
  <si>
    <t>Monbois</t>
  </si>
  <si>
    <t xml:space="preserve">Monbois </t>
  </si>
  <si>
    <t xml:space="preserve">Rimbaud </t>
  </si>
  <si>
    <t xml:space="preserve">Saurupt </t>
  </si>
  <si>
    <t xml:space="preserve">Stanislas Meurthe </t>
  </si>
  <si>
    <t>Boudonville</t>
  </si>
  <si>
    <t xml:space="preserve">Charmois </t>
  </si>
  <si>
    <t xml:space="preserve">Placieux </t>
  </si>
  <si>
    <t>Bâtiments 1 et 2</t>
  </si>
  <si>
    <t xml:space="preserve">Saulcy </t>
  </si>
  <si>
    <t>Vélodrome</t>
  </si>
  <si>
    <t xml:space="preserve">Campus Fibres </t>
  </si>
  <si>
    <t xml:space="preserve">Cours Léopold </t>
  </si>
  <si>
    <t xml:space="preserve">Jean Monnet </t>
  </si>
  <si>
    <t xml:space="preserve">La Louvière </t>
  </si>
  <si>
    <t>TOTAL</t>
  </si>
  <si>
    <t>Montant forfaitaire annuel HT</t>
  </si>
  <si>
    <t>Montant forfaitaire annuel TTC</t>
  </si>
  <si>
    <t>Date :</t>
  </si>
  <si>
    <t>Cachet et signature du candidat :</t>
  </si>
  <si>
    <t xml:space="preserve">Médréville </t>
  </si>
  <si>
    <t>Taux de TVA</t>
  </si>
  <si>
    <t>Prix HT du changements des batteries en début de marché (cf art. 1.2.1.3 de l'annexe 1 du CCP)</t>
  </si>
  <si>
    <t xml:space="preserve">(S)pace </t>
  </si>
  <si>
    <t>Rue Michel Dinet</t>
  </si>
  <si>
    <t>Bâtiment administratif</t>
  </si>
  <si>
    <t>Maison de l'Etudiant</t>
  </si>
  <si>
    <t>157 rue Sergent Blandan</t>
  </si>
  <si>
    <t xml:space="preserve">26 Rue de Saurupt </t>
  </si>
  <si>
    <t>Bâtiment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</si>
</sst>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Calibri"/>
      <family val="2"/>
      <scheme val="minor"/>
    </font>
    <font>
      <b/>
      <sz val="10"/>
      <color rgb="FF00206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color rgb="FF002060"/>
      <name val="Arial"/>
      <family val="2"/>
    </font>
    <font>
      <sz val="10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0" fontId="2" fillId="2" borderId="7" xfId="1" applyFont="1" applyFill="1" applyBorder="1" applyAlignment="1">
      <alignment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vertical="center" wrapText="1"/>
    </xf>
    <xf numFmtId="0" fontId="4" fillId="0" borderId="2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" fillId="0" borderId="9" xfId="1" applyFont="1" applyBorder="1" applyAlignment="1">
      <alignment vertical="center"/>
    </xf>
    <xf numFmtId="0" fontId="4" fillId="0" borderId="5" xfId="1" applyFont="1" applyBorder="1" applyAlignment="1">
      <alignment horizontal="right" vertical="center"/>
    </xf>
    <xf numFmtId="0" fontId="2" fillId="0" borderId="8" xfId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4" fillId="0" borderId="6" xfId="1" applyFont="1" applyBorder="1" applyAlignment="1">
      <alignment vertical="center" wrapText="1"/>
    </xf>
    <xf numFmtId="0" fontId="4" fillId="0" borderId="10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5" xfId="1" applyFont="1" applyBorder="1" applyAlignment="1">
      <alignment vertical="center" wrapText="1"/>
    </xf>
    <xf numFmtId="0" fontId="4" fillId="0" borderId="16" xfId="1" applyFont="1" applyBorder="1" applyAlignment="1">
      <alignment vertical="center"/>
    </xf>
    <xf numFmtId="0" fontId="2" fillId="0" borderId="17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18" xfId="1" applyFont="1" applyBorder="1" applyAlignment="1">
      <alignment vertical="center" wrapText="1"/>
    </xf>
    <xf numFmtId="0" fontId="4" fillId="0" borderId="19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21" xfId="1" applyFont="1" applyBorder="1" applyAlignment="1">
      <alignment vertical="center" wrapText="1"/>
    </xf>
    <xf numFmtId="0" fontId="4" fillId="0" borderId="22" xfId="1" applyFont="1" applyBorder="1" applyAlignment="1">
      <alignment vertical="center"/>
    </xf>
    <xf numFmtId="0" fontId="4" fillId="0" borderId="19" xfId="1" applyFont="1" applyBorder="1" applyAlignment="1">
      <alignment horizontal="left" vertical="center"/>
    </xf>
    <xf numFmtId="0" fontId="2" fillId="0" borderId="26" xfId="1" applyFont="1" applyBorder="1" applyAlignment="1">
      <alignment vertical="center"/>
    </xf>
    <xf numFmtId="0" fontId="1" fillId="0" borderId="6" xfId="1" applyBorder="1" applyAlignment="1">
      <alignment vertical="center"/>
    </xf>
    <xf numFmtId="164" fontId="6" fillId="0" borderId="13" xfId="3" applyNumberFormat="1" applyFont="1" applyBorder="1" applyAlignment="1">
      <alignment horizontal="right" vertical="center"/>
    </xf>
    <xf numFmtId="0" fontId="1" fillId="0" borderId="15" xfId="1" applyBorder="1" applyAlignment="1">
      <alignment vertical="center"/>
    </xf>
    <xf numFmtId="0" fontId="1" fillId="0" borderId="18" xfId="1" applyBorder="1" applyAlignment="1">
      <alignment vertical="center"/>
    </xf>
    <xf numFmtId="0" fontId="1" fillId="0" borderId="1" xfId="1" applyBorder="1" applyAlignment="1">
      <alignment vertical="center"/>
    </xf>
    <xf numFmtId="164" fontId="6" fillId="0" borderId="11" xfId="3" applyNumberFormat="1" applyFont="1" applyBorder="1" applyAlignment="1">
      <alignment horizontal="right" vertical="center"/>
    </xf>
    <xf numFmtId="0" fontId="1" fillId="0" borderId="21" xfId="1" applyBorder="1" applyAlignment="1">
      <alignment vertical="center"/>
    </xf>
    <xf numFmtId="0" fontId="1" fillId="0" borderId="27" xfId="1" applyBorder="1" applyAlignment="1">
      <alignment vertical="center"/>
    </xf>
    <xf numFmtId="0" fontId="2" fillId="2" borderId="3" xfId="1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4" fontId="6" fillId="0" borderId="8" xfId="3" applyNumberFormat="1" applyFont="1" applyBorder="1" applyAlignment="1">
      <alignment horizontal="right" vertical="center"/>
    </xf>
    <xf numFmtId="164" fontId="6" fillId="0" borderId="9" xfId="3" applyNumberFormat="1" applyFont="1" applyBorder="1" applyAlignment="1">
      <alignment horizontal="right" vertical="center"/>
    </xf>
    <xf numFmtId="164" fontId="6" fillId="0" borderId="1" xfId="3" applyNumberFormat="1" applyFont="1" applyBorder="1" applyAlignment="1">
      <alignment horizontal="right" vertical="center"/>
    </xf>
    <xf numFmtId="164" fontId="0" fillId="0" borderId="4" xfId="3" applyNumberFormat="1" applyFont="1" applyBorder="1" applyAlignment="1">
      <alignment horizontal="right"/>
    </xf>
    <xf numFmtId="164" fontId="0" fillId="0" borderId="7" xfId="3" applyNumberFormat="1" applyFont="1" applyBorder="1" applyAlignment="1">
      <alignment horizontal="right"/>
    </xf>
    <xf numFmtId="164" fontId="0" fillId="0" borderId="12" xfId="3" applyNumberFormat="1" applyFont="1" applyBorder="1" applyAlignment="1">
      <alignment horizontal="right"/>
    </xf>
    <xf numFmtId="0" fontId="4" fillId="3" borderId="18" xfId="1" applyFont="1" applyFill="1" applyBorder="1" applyAlignment="1">
      <alignment vertical="center"/>
    </xf>
    <xf numFmtId="0" fontId="4" fillId="3" borderId="18" xfId="1" applyFont="1" applyFill="1" applyBorder="1" applyAlignment="1">
      <alignment vertical="center" wrapText="1"/>
    </xf>
    <xf numFmtId="0" fontId="4" fillId="3" borderId="19" xfId="1" applyFont="1" applyFill="1" applyBorder="1" applyAlignment="1">
      <alignment vertical="center"/>
    </xf>
    <xf numFmtId="0" fontId="4" fillId="3" borderId="19" xfId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center" vertical="center" wrapText="1"/>
    </xf>
    <xf numFmtId="0" fontId="8" fillId="0" borderId="33" xfId="1" applyFont="1" applyBorder="1" applyAlignment="1">
      <alignment horizontal="right" vertical="center"/>
    </xf>
    <xf numFmtId="0" fontId="9" fillId="0" borderId="37" xfId="0" applyFont="1" applyBorder="1" applyAlignment="1">
      <alignment horizontal="right" vertical="center"/>
    </xf>
    <xf numFmtId="0" fontId="8" fillId="0" borderId="35" xfId="1" applyFont="1" applyBorder="1" applyAlignment="1">
      <alignment horizontal="right" vertical="center"/>
    </xf>
    <xf numFmtId="0" fontId="8" fillId="0" borderId="36" xfId="1" applyFont="1" applyBorder="1" applyAlignment="1">
      <alignment horizontal="right" vertical="center"/>
    </xf>
    <xf numFmtId="0" fontId="8" fillId="0" borderId="37" xfId="1" applyFont="1" applyBorder="1" applyAlignment="1">
      <alignment horizontal="right" vertical="center"/>
    </xf>
    <xf numFmtId="0" fontId="8" fillId="0" borderId="34" xfId="1" applyFont="1" applyBorder="1" applyAlignment="1">
      <alignment horizontal="right" vertical="center"/>
    </xf>
    <xf numFmtId="0" fontId="8" fillId="3" borderId="35" xfId="1" applyFont="1" applyFill="1" applyBorder="1" applyAlignment="1">
      <alignment horizontal="right" vertical="center"/>
    </xf>
    <xf numFmtId="0" fontId="9" fillId="0" borderId="35" xfId="0" applyFont="1" applyBorder="1" applyAlignment="1">
      <alignment horizontal="right" vertical="center"/>
    </xf>
    <xf numFmtId="0" fontId="8" fillId="0" borderId="38" xfId="1" applyFont="1" applyBorder="1" applyAlignment="1">
      <alignment horizontal="right" vertical="center"/>
    </xf>
    <xf numFmtId="0" fontId="8" fillId="0" borderId="39" xfId="1" applyFont="1" applyBorder="1" applyAlignment="1">
      <alignment horizontal="right" vertical="center"/>
    </xf>
    <xf numFmtId="0" fontId="8" fillId="0" borderId="36" xfId="1" applyFont="1" applyBorder="1" applyAlignment="1">
      <alignment horizontal="right" vertical="center" wrapText="1"/>
    </xf>
    <xf numFmtId="0" fontId="8" fillId="0" borderId="40" xfId="1" applyFont="1" applyBorder="1" applyAlignment="1">
      <alignment horizontal="right" vertical="center"/>
    </xf>
    <xf numFmtId="9" fontId="3" fillId="2" borderId="41" xfId="4" applyFont="1" applyFill="1" applyBorder="1" applyAlignment="1">
      <alignment horizontal="center" vertical="center" wrapText="1"/>
    </xf>
    <xf numFmtId="9" fontId="0" fillId="0" borderId="41" xfId="4" applyFont="1" applyBorder="1" applyAlignment="1">
      <alignment horizontal="right"/>
    </xf>
    <xf numFmtId="9" fontId="0" fillId="0" borderId="0" xfId="4" applyFont="1"/>
    <xf numFmtId="9" fontId="6" fillId="0" borderId="43" xfId="4" applyFont="1" applyBorder="1" applyAlignment="1">
      <alignment horizontal="center" vertical="center"/>
    </xf>
    <xf numFmtId="9" fontId="6" fillId="0" borderId="42" xfId="4" applyFont="1" applyBorder="1" applyAlignment="1">
      <alignment horizontal="center" vertical="center"/>
    </xf>
    <xf numFmtId="164" fontId="6" fillId="0" borderId="30" xfId="3" applyNumberFormat="1" applyFont="1" applyBorder="1" applyAlignment="1">
      <alignment horizontal="right" vertical="center"/>
    </xf>
    <xf numFmtId="164" fontId="6" fillId="0" borderId="31" xfId="3" applyNumberFormat="1" applyFont="1" applyBorder="1" applyAlignment="1">
      <alignment horizontal="right" vertical="center"/>
    </xf>
    <xf numFmtId="9" fontId="6" fillId="0" borderId="1" xfId="4" applyFont="1" applyBorder="1" applyAlignment="1">
      <alignment horizontal="center" vertical="center"/>
    </xf>
    <xf numFmtId="44" fontId="6" fillId="0" borderId="6" xfId="3" applyFont="1" applyBorder="1" applyAlignment="1">
      <alignment horizontal="right" vertical="center"/>
    </xf>
    <xf numFmtId="164" fontId="8" fillId="0" borderId="32" xfId="3" applyNumberFormat="1" applyFont="1" applyFill="1" applyBorder="1" applyAlignment="1">
      <alignment horizontal="right" vertical="center"/>
    </xf>
    <xf numFmtId="0" fontId="2" fillId="0" borderId="48" xfId="1" applyFont="1" applyBorder="1" applyAlignment="1">
      <alignment vertical="center"/>
    </xf>
    <xf numFmtId="0" fontId="1" fillId="0" borderId="44" xfId="1" applyBorder="1" applyAlignment="1">
      <alignment vertical="center"/>
    </xf>
    <xf numFmtId="0" fontId="4" fillId="0" borderId="44" xfId="1" applyFont="1" applyBorder="1" applyAlignment="1">
      <alignment vertical="center"/>
    </xf>
    <xf numFmtId="0" fontId="4" fillId="0" borderId="44" xfId="1" applyFont="1" applyBorder="1" applyAlignment="1">
      <alignment vertical="center" wrapText="1"/>
    </xf>
    <xf numFmtId="0" fontId="4" fillId="0" borderId="49" xfId="1" applyFont="1" applyBorder="1" applyAlignment="1">
      <alignment vertical="center"/>
    </xf>
    <xf numFmtId="0" fontId="4" fillId="0" borderId="49" xfId="1" applyFont="1" applyBorder="1" applyAlignment="1">
      <alignment horizontal="center" vertical="center"/>
    </xf>
    <xf numFmtId="9" fontId="6" fillId="0" borderId="50" xfId="4" applyFont="1" applyBorder="1" applyAlignment="1">
      <alignment horizontal="center" vertical="center"/>
    </xf>
    <xf numFmtId="0" fontId="2" fillId="0" borderId="51" xfId="1" applyFont="1" applyBorder="1" applyAlignment="1">
      <alignment vertical="center"/>
    </xf>
    <xf numFmtId="0" fontId="1" fillId="0" borderId="45" xfId="1" applyBorder="1" applyAlignment="1">
      <alignment vertical="center"/>
    </xf>
    <xf numFmtId="0" fontId="4" fillId="0" borderId="45" xfId="1" applyFont="1" applyBorder="1" applyAlignment="1">
      <alignment vertical="center"/>
    </xf>
    <xf numFmtId="0" fontId="4" fillId="0" borderId="45" xfId="1" applyFont="1" applyBorder="1" applyAlignment="1">
      <alignment vertical="center" wrapText="1"/>
    </xf>
    <xf numFmtId="0" fontId="4" fillId="0" borderId="52" xfId="1" applyFont="1" applyBorder="1" applyAlignment="1">
      <alignment vertical="center"/>
    </xf>
    <xf numFmtId="0" fontId="7" fillId="0" borderId="52" xfId="0" applyFont="1" applyBorder="1" applyAlignment="1">
      <alignment horizontal="center" vertical="center"/>
    </xf>
    <xf numFmtId="9" fontId="6" fillId="0" borderId="53" xfId="4" applyFont="1" applyBorder="1" applyAlignment="1">
      <alignment horizontal="center" vertical="center"/>
    </xf>
    <xf numFmtId="0" fontId="4" fillId="0" borderId="44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4" fillId="0" borderId="47" xfId="1" applyFont="1" applyBorder="1" applyAlignment="1">
      <alignment horizontal="left" vertical="center"/>
    </xf>
    <xf numFmtId="0" fontId="4" fillId="0" borderId="44" xfId="1" applyFont="1" applyBorder="1" applyAlignment="1">
      <alignment horizontal="left" vertical="center" wrapText="1"/>
    </xf>
    <xf numFmtId="0" fontId="4" fillId="0" borderId="46" xfId="1" applyFont="1" applyBorder="1" applyAlignment="1">
      <alignment horizontal="left" vertical="center" wrapText="1"/>
    </xf>
    <xf numFmtId="0" fontId="4" fillId="0" borderId="47" xfId="1" applyFont="1" applyBorder="1" applyAlignment="1">
      <alignment horizontal="left" vertical="center" wrapText="1"/>
    </xf>
    <xf numFmtId="0" fontId="4" fillId="0" borderId="45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 wrapText="1"/>
    </xf>
    <xf numFmtId="0" fontId="4" fillId="0" borderId="54" xfId="1" applyFont="1" applyBorder="1" applyAlignment="1">
      <alignment horizontal="left" vertical="center"/>
    </xf>
    <xf numFmtId="0" fontId="4" fillId="0" borderId="54" xfId="1" applyFont="1" applyBorder="1" applyAlignment="1">
      <alignment horizontal="left" vertical="center" wrapText="1"/>
    </xf>
    <xf numFmtId="0" fontId="4" fillId="0" borderId="44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164" fontId="6" fillId="0" borderId="9" xfId="3" applyNumberFormat="1" applyFont="1" applyBorder="1" applyAlignment="1">
      <alignment horizontal="right" vertical="center"/>
    </xf>
    <xf numFmtId="164" fontId="6" fillId="0" borderId="1" xfId="3" applyNumberFormat="1" applyFont="1" applyBorder="1" applyAlignment="1">
      <alignment horizontal="right" vertical="center"/>
    </xf>
    <xf numFmtId="164" fontId="6" fillId="0" borderId="15" xfId="3" applyNumberFormat="1" applyFont="1" applyBorder="1" applyAlignment="1">
      <alignment horizontal="right" vertical="center"/>
    </xf>
    <xf numFmtId="164" fontId="6" fillId="0" borderId="21" xfId="3" applyNumberFormat="1" applyFont="1" applyBorder="1" applyAlignment="1">
      <alignment horizontal="right" vertical="center"/>
    </xf>
    <xf numFmtId="164" fontId="6" fillId="0" borderId="18" xfId="3" applyNumberFormat="1" applyFont="1" applyBorder="1" applyAlignment="1">
      <alignment horizontal="right" vertical="center"/>
    </xf>
    <xf numFmtId="164" fontId="6" fillId="0" borderId="14" xfId="3" applyNumberFormat="1" applyFont="1" applyBorder="1" applyAlignment="1">
      <alignment horizontal="right" vertical="center"/>
    </xf>
    <xf numFmtId="164" fontId="6" fillId="0" borderId="20" xfId="3" applyNumberFormat="1" applyFont="1" applyBorder="1" applyAlignment="1">
      <alignment horizontal="right" vertical="center"/>
    </xf>
    <xf numFmtId="164" fontId="6" fillId="0" borderId="17" xfId="3" applyNumberFormat="1" applyFont="1" applyBorder="1" applyAlignment="1">
      <alignment horizontal="right" vertical="center"/>
    </xf>
    <xf numFmtId="164" fontId="6" fillId="0" borderId="26" xfId="3" applyNumberFormat="1" applyFont="1" applyBorder="1" applyAlignment="1">
      <alignment horizontal="right" vertical="center"/>
    </xf>
    <xf numFmtId="164" fontId="6" fillId="0" borderId="23" xfId="3" applyNumberFormat="1" applyFont="1" applyBorder="1" applyAlignment="1">
      <alignment horizontal="right" vertical="center"/>
    </xf>
    <xf numFmtId="164" fontId="6" fillId="0" borderId="24" xfId="3" applyNumberFormat="1" applyFont="1" applyBorder="1" applyAlignment="1">
      <alignment horizontal="right" vertical="center"/>
    </xf>
    <xf numFmtId="164" fontId="6" fillId="0" borderId="25" xfId="3" applyNumberFormat="1" applyFont="1" applyBorder="1" applyAlignment="1">
      <alignment horizontal="right" vertical="center"/>
    </xf>
    <xf numFmtId="164" fontId="6" fillId="0" borderId="11" xfId="3" applyNumberFormat="1" applyFont="1" applyBorder="1" applyAlignment="1">
      <alignment horizontal="right" vertical="center"/>
    </xf>
    <xf numFmtId="164" fontId="6" fillId="0" borderId="29" xfId="3" applyNumberFormat="1" applyFont="1" applyBorder="1" applyAlignment="1">
      <alignment horizontal="right" vertical="center"/>
    </xf>
    <xf numFmtId="164" fontId="6" fillId="0" borderId="27" xfId="3" applyNumberFormat="1" applyFont="1" applyBorder="1" applyAlignment="1">
      <alignment horizontal="right" vertical="center"/>
    </xf>
    <xf numFmtId="9" fontId="6" fillId="0" borderId="44" xfId="4" applyFont="1" applyBorder="1" applyAlignment="1">
      <alignment horizontal="center" vertical="center"/>
    </xf>
    <xf numFmtId="9" fontId="6" fillId="0" borderId="45" xfId="4" applyFont="1" applyBorder="1" applyAlignment="1">
      <alignment horizontal="center" vertical="center"/>
    </xf>
    <xf numFmtId="9" fontId="6" fillId="0" borderId="46" xfId="4" applyFont="1" applyBorder="1" applyAlignment="1">
      <alignment horizontal="center" vertical="center"/>
    </xf>
    <xf numFmtId="9" fontId="6" fillId="0" borderId="47" xfId="4" applyFont="1" applyBorder="1" applyAlignment="1">
      <alignment horizontal="center" vertical="center"/>
    </xf>
  </cellXfs>
  <cellStyles count="5">
    <cellStyle name="Monétaire" xfId="3" builtinId="4"/>
    <cellStyle name="Monétaire 2" xfId="2" xr:uid="{00000000-0005-0000-0000-000001000000}"/>
    <cellStyle name="Normal" xfId="0" builtinId="0"/>
    <cellStyle name="Normal 2" xfId="1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1"/>
  <sheetViews>
    <sheetView tabSelected="1" zoomScale="70" zoomScaleNormal="70" workbookViewId="0"/>
  </sheetViews>
  <sheetFormatPr baseColWidth="10" defaultRowHeight="15" x14ac:dyDescent="0.25"/>
  <cols>
    <col min="1" max="1" width="7.5703125" customWidth="1"/>
    <col min="2" max="2" width="0" hidden="1" customWidth="1"/>
    <col min="3" max="3" width="24.85546875" customWidth="1"/>
    <col min="4" max="4" width="24.140625" style="1" customWidth="1"/>
    <col min="5" max="5" width="8.42578125" customWidth="1"/>
    <col min="6" max="6" width="20.140625" customWidth="1"/>
    <col min="7" max="7" width="28.5703125" customWidth="1"/>
    <col min="8" max="8" width="14.7109375" customWidth="1"/>
    <col min="9" max="9" width="14.7109375" style="79" customWidth="1"/>
    <col min="10" max="11" width="14.7109375" customWidth="1"/>
    <col min="12" max="12" width="28.5703125" customWidth="1"/>
  </cols>
  <sheetData>
    <row r="1" spans="1:12" s="2" customFormat="1" ht="60" customHeight="1" thickBot="1" x14ac:dyDescent="0.3">
      <c r="A1" s="4" t="s">
        <v>69</v>
      </c>
      <c r="B1" s="5" t="s">
        <v>70</v>
      </c>
      <c r="C1" s="3" t="s">
        <v>0</v>
      </c>
      <c r="D1" s="6" t="s">
        <v>1</v>
      </c>
      <c r="E1" s="5" t="s">
        <v>2</v>
      </c>
      <c r="F1" s="7" t="s">
        <v>3</v>
      </c>
      <c r="G1" s="40" t="s">
        <v>71</v>
      </c>
      <c r="H1" s="51" t="s">
        <v>126</v>
      </c>
      <c r="I1" s="77" t="s">
        <v>131</v>
      </c>
      <c r="J1" s="52" t="s">
        <v>99</v>
      </c>
      <c r="K1" s="53" t="s">
        <v>127</v>
      </c>
      <c r="L1" s="64" t="s">
        <v>132</v>
      </c>
    </row>
    <row r="2" spans="1:12" s="2" customFormat="1" ht="24.95" customHeight="1" x14ac:dyDescent="0.25">
      <c r="A2" s="14">
        <v>54</v>
      </c>
      <c r="B2" s="32" t="s">
        <v>64</v>
      </c>
      <c r="C2" s="15" t="s">
        <v>6</v>
      </c>
      <c r="D2" s="16" t="s">
        <v>7</v>
      </c>
      <c r="E2" s="15">
        <v>54500</v>
      </c>
      <c r="F2" s="17" t="s">
        <v>18</v>
      </c>
      <c r="G2" s="41" t="s">
        <v>94</v>
      </c>
      <c r="H2" s="54"/>
      <c r="I2" s="81">
        <v>0.2</v>
      </c>
      <c r="J2" s="85">
        <f>H2*0.2</f>
        <v>0</v>
      </c>
      <c r="K2" s="33">
        <f>H2+J2</f>
        <v>0</v>
      </c>
      <c r="L2" s="65"/>
    </row>
    <row r="3" spans="1:12" s="2" customFormat="1" ht="24.95" customHeight="1" x14ac:dyDescent="0.25">
      <c r="A3" s="18">
        <v>57</v>
      </c>
      <c r="B3" s="34" t="s">
        <v>64</v>
      </c>
      <c r="C3" s="101" t="s">
        <v>9</v>
      </c>
      <c r="D3" s="104" t="s">
        <v>10</v>
      </c>
      <c r="E3" s="101">
        <v>57070</v>
      </c>
      <c r="F3" s="101" t="s">
        <v>11</v>
      </c>
      <c r="G3" s="42" t="s">
        <v>94</v>
      </c>
      <c r="H3" s="115"/>
      <c r="I3" s="130">
        <v>0.2</v>
      </c>
      <c r="J3" s="116">
        <f>H3*0.2</f>
        <v>0</v>
      </c>
      <c r="K3" s="127">
        <f>H3+J3</f>
        <v>0</v>
      </c>
      <c r="L3" s="66"/>
    </row>
    <row r="4" spans="1:12" s="2" customFormat="1" ht="24.95" customHeight="1" x14ac:dyDescent="0.25">
      <c r="A4" s="22">
        <v>57</v>
      </c>
      <c r="B4" s="35" t="s">
        <v>64</v>
      </c>
      <c r="C4" s="107"/>
      <c r="D4" s="108"/>
      <c r="E4" s="107"/>
      <c r="F4" s="107"/>
      <c r="G4" s="43" t="s">
        <v>77</v>
      </c>
      <c r="H4" s="115"/>
      <c r="I4" s="131"/>
      <c r="J4" s="116"/>
      <c r="K4" s="127"/>
      <c r="L4" s="67"/>
    </row>
    <row r="5" spans="1:12" s="2" customFormat="1" ht="24.95" customHeight="1" x14ac:dyDescent="0.25">
      <c r="A5" s="12">
        <v>88</v>
      </c>
      <c r="B5" s="36" t="s">
        <v>64</v>
      </c>
      <c r="C5" s="11" t="s">
        <v>121</v>
      </c>
      <c r="D5" s="9" t="s">
        <v>24</v>
      </c>
      <c r="E5" s="8">
        <v>88000</v>
      </c>
      <c r="F5" s="10" t="s">
        <v>23</v>
      </c>
      <c r="G5" s="44" t="s">
        <v>106</v>
      </c>
      <c r="H5" s="55"/>
      <c r="I5" s="80">
        <v>0.2</v>
      </c>
      <c r="J5" s="56">
        <f>H5*0.2</f>
        <v>0</v>
      </c>
      <c r="K5" s="37">
        <f>H5+J5</f>
        <v>0</v>
      </c>
      <c r="L5" s="68"/>
    </row>
    <row r="6" spans="1:12" s="2" customFormat="1" ht="24.95" customHeight="1" x14ac:dyDescent="0.25">
      <c r="A6" s="12">
        <v>54</v>
      </c>
      <c r="B6" s="36" t="s">
        <v>64</v>
      </c>
      <c r="C6" s="8" t="s">
        <v>122</v>
      </c>
      <c r="D6" s="9" t="s">
        <v>13</v>
      </c>
      <c r="E6" s="8">
        <v>54000</v>
      </c>
      <c r="F6" s="10" t="s">
        <v>5</v>
      </c>
      <c r="G6" s="44" t="s">
        <v>94</v>
      </c>
      <c r="H6" s="55"/>
      <c r="I6" s="80">
        <v>0.2</v>
      </c>
      <c r="J6" s="56">
        <f t="shared" ref="J6:J7" si="0">H6*0.2</f>
        <v>0</v>
      </c>
      <c r="K6" s="37">
        <f>H6+J6</f>
        <v>0</v>
      </c>
      <c r="L6" s="68"/>
    </row>
    <row r="7" spans="1:12" s="2" customFormat="1" ht="24.95" customHeight="1" x14ac:dyDescent="0.25">
      <c r="A7" s="12">
        <v>54</v>
      </c>
      <c r="B7" s="36" t="s">
        <v>64</v>
      </c>
      <c r="C7" s="8" t="s">
        <v>123</v>
      </c>
      <c r="D7" s="9" t="s">
        <v>14</v>
      </c>
      <c r="E7" s="8">
        <v>54405</v>
      </c>
      <c r="F7" s="10" t="s">
        <v>15</v>
      </c>
      <c r="G7" s="44" t="s">
        <v>94</v>
      </c>
      <c r="H7" s="55"/>
      <c r="I7" s="80">
        <v>0.2</v>
      </c>
      <c r="J7" s="56">
        <f t="shared" si="0"/>
        <v>0</v>
      </c>
      <c r="K7" s="37">
        <f>H7+J7</f>
        <v>0</v>
      </c>
      <c r="L7" s="68"/>
    </row>
    <row r="8" spans="1:12" s="2" customFormat="1" ht="24.95" customHeight="1" x14ac:dyDescent="0.25">
      <c r="A8" s="18">
        <v>88</v>
      </c>
      <c r="B8" s="34" t="s">
        <v>64</v>
      </c>
      <c r="C8" s="101" t="s">
        <v>124</v>
      </c>
      <c r="D8" s="104" t="s">
        <v>22</v>
      </c>
      <c r="E8" s="101">
        <v>88000</v>
      </c>
      <c r="F8" s="101" t="s">
        <v>23</v>
      </c>
      <c r="G8" s="45" t="s">
        <v>85</v>
      </c>
      <c r="H8" s="115"/>
      <c r="I8" s="130">
        <v>0.2</v>
      </c>
      <c r="J8" s="116">
        <f>H8*0.2</f>
        <v>0</v>
      </c>
      <c r="K8" s="127">
        <f>H8+J8</f>
        <v>0</v>
      </c>
      <c r="L8" s="69"/>
    </row>
    <row r="9" spans="1:12" s="2" customFormat="1" ht="24.95" customHeight="1" x14ac:dyDescent="0.25">
      <c r="A9" s="22">
        <v>88</v>
      </c>
      <c r="B9" s="35" t="s">
        <v>64</v>
      </c>
      <c r="C9" s="107"/>
      <c r="D9" s="108"/>
      <c r="E9" s="107"/>
      <c r="F9" s="107"/>
      <c r="G9" s="43" t="s">
        <v>86</v>
      </c>
      <c r="H9" s="115"/>
      <c r="I9" s="131"/>
      <c r="J9" s="116"/>
      <c r="K9" s="127"/>
      <c r="L9" s="67"/>
    </row>
    <row r="10" spans="1:12" s="2" customFormat="1" ht="24.95" customHeight="1" x14ac:dyDescent="0.25">
      <c r="A10" s="12">
        <v>54</v>
      </c>
      <c r="B10" s="36" t="s">
        <v>64</v>
      </c>
      <c r="C10" s="8" t="s">
        <v>130</v>
      </c>
      <c r="D10" s="9" t="s">
        <v>12</v>
      </c>
      <c r="E10" s="8">
        <v>54000</v>
      </c>
      <c r="F10" s="10" t="s">
        <v>5</v>
      </c>
      <c r="G10" s="44" t="s">
        <v>94</v>
      </c>
      <c r="H10" s="55"/>
      <c r="I10" s="80">
        <v>0.2</v>
      </c>
      <c r="J10" s="56">
        <f>H10*0.2</f>
        <v>0</v>
      </c>
      <c r="K10" s="37">
        <f>H10+J10</f>
        <v>0</v>
      </c>
      <c r="L10" s="68"/>
    </row>
    <row r="11" spans="1:12" s="2" customFormat="1" ht="24.95" customHeight="1" x14ac:dyDescent="0.25">
      <c r="A11" s="12">
        <v>57</v>
      </c>
      <c r="B11" s="36" t="s">
        <v>65</v>
      </c>
      <c r="C11" s="8" t="s">
        <v>109</v>
      </c>
      <c r="D11" s="9" t="s">
        <v>26</v>
      </c>
      <c r="E11" s="8">
        <v>57070</v>
      </c>
      <c r="F11" s="10" t="s">
        <v>27</v>
      </c>
      <c r="G11" s="44" t="s">
        <v>94</v>
      </c>
      <c r="H11" s="55"/>
      <c r="I11" s="80">
        <v>0.2</v>
      </c>
      <c r="J11" s="56">
        <f>H11*0.2</f>
        <v>0</v>
      </c>
      <c r="K11" s="37">
        <f>H11+J11</f>
        <v>0</v>
      </c>
      <c r="L11" s="68"/>
    </row>
    <row r="12" spans="1:12" s="2" customFormat="1" ht="24.95" customHeight="1" x14ac:dyDescent="0.25">
      <c r="A12" s="18">
        <v>54</v>
      </c>
      <c r="B12" s="34" t="s">
        <v>64</v>
      </c>
      <c r="C12" s="101" t="s">
        <v>111</v>
      </c>
      <c r="D12" s="111" t="s">
        <v>4</v>
      </c>
      <c r="E12" s="113">
        <v>54000</v>
      </c>
      <c r="F12" s="101" t="s">
        <v>5</v>
      </c>
      <c r="G12" s="45" t="s">
        <v>72</v>
      </c>
      <c r="H12" s="115"/>
      <c r="I12" s="130">
        <v>0.2</v>
      </c>
      <c r="J12" s="116">
        <f>H12*0.2</f>
        <v>0</v>
      </c>
      <c r="K12" s="127">
        <f>H12+J12</f>
        <v>0</v>
      </c>
      <c r="L12" s="69"/>
    </row>
    <row r="13" spans="1:12" s="2" customFormat="1" ht="24.95" customHeight="1" x14ac:dyDescent="0.25">
      <c r="A13" s="22">
        <v>54</v>
      </c>
      <c r="B13" s="35" t="s">
        <v>64</v>
      </c>
      <c r="C13" s="107"/>
      <c r="D13" s="112"/>
      <c r="E13" s="114"/>
      <c r="F13" s="107"/>
      <c r="G13" s="43" t="s">
        <v>73</v>
      </c>
      <c r="H13" s="115"/>
      <c r="I13" s="131"/>
      <c r="J13" s="116"/>
      <c r="K13" s="127"/>
      <c r="L13" s="67"/>
    </row>
    <row r="14" spans="1:12" s="2" customFormat="1" ht="24.95" customHeight="1" x14ac:dyDescent="0.25">
      <c r="A14" s="18">
        <v>57</v>
      </c>
      <c r="B14" s="34" t="s">
        <v>64</v>
      </c>
      <c r="C14" s="19" t="s">
        <v>112</v>
      </c>
      <c r="D14" s="20" t="s">
        <v>19</v>
      </c>
      <c r="E14" s="19">
        <v>57010</v>
      </c>
      <c r="F14" s="21" t="s">
        <v>20</v>
      </c>
      <c r="G14" s="45" t="s">
        <v>94</v>
      </c>
      <c r="H14" s="115"/>
      <c r="I14" s="130">
        <v>0.2</v>
      </c>
      <c r="J14" s="116">
        <f>H14*0.2</f>
        <v>0</v>
      </c>
      <c r="K14" s="127">
        <f>H14+J14</f>
        <v>0</v>
      </c>
      <c r="L14" s="69"/>
    </row>
    <row r="15" spans="1:12" s="2" customFormat="1" ht="24.95" customHeight="1" x14ac:dyDescent="0.25">
      <c r="A15" s="22">
        <v>57</v>
      </c>
      <c r="B15" s="35" t="s">
        <v>64</v>
      </c>
      <c r="C15" s="60" t="s">
        <v>107</v>
      </c>
      <c r="D15" s="61" t="s">
        <v>19</v>
      </c>
      <c r="E15" s="60">
        <v>57010</v>
      </c>
      <c r="F15" s="62" t="s">
        <v>20</v>
      </c>
      <c r="G15" s="63" t="s">
        <v>94</v>
      </c>
      <c r="H15" s="115"/>
      <c r="I15" s="131"/>
      <c r="J15" s="116"/>
      <c r="K15" s="127"/>
      <c r="L15" s="71"/>
    </row>
    <row r="16" spans="1:12" s="2" customFormat="1" ht="24.95" customHeight="1" x14ac:dyDescent="0.25">
      <c r="A16" s="12">
        <v>54</v>
      </c>
      <c r="B16" s="36" t="s">
        <v>64</v>
      </c>
      <c r="C16" s="8" t="s">
        <v>113</v>
      </c>
      <c r="D16" s="9" t="s">
        <v>138</v>
      </c>
      <c r="E16" s="8">
        <v>54000</v>
      </c>
      <c r="F16" s="10" t="s">
        <v>5</v>
      </c>
      <c r="G16" s="44" t="s">
        <v>94</v>
      </c>
      <c r="H16" s="55"/>
      <c r="I16" s="80">
        <v>0.2</v>
      </c>
      <c r="J16" s="56">
        <f>H16*0.2</f>
        <v>0</v>
      </c>
      <c r="K16" s="37">
        <f>H16+J16</f>
        <v>0</v>
      </c>
      <c r="L16" s="68"/>
    </row>
    <row r="17" spans="1:12" s="2" customFormat="1" ht="24.95" customHeight="1" x14ac:dyDescent="0.25">
      <c r="A17" s="87">
        <v>54</v>
      </c>
      <c r="B17" s="88"/>
      <c r="C17" s="89" t="s">
        <v>133</v>
      </c>
      <c r="D17" s="90" t="s">
        <v>134</v>
      </c>
      <c r="E17" s="89">
        <v>54000</v>
      </c>
      <c r="F17" s="91" t="s">
        <v>21</v>
      </c>
      <c r="G17" s="92" t="s">
        <v>94</v>
      </c>
      <c r="H17" s="55"/>
      <c r="I17" s="93">
        <v>0.2</v>
      </c>
      <c r="J17" s="56">
        <f>H17*0.2</f>
        <v>0</v>
      </c>
      <c r="K17" s="37">
        <f>H17+J17</f>
        <v>0</v>
      </c>
      <c r="L17" s="70"/>
    </row>
    <row r="18" spans="1:12" s="2" customFormat="1" ht="24.95" customHeight="1" x14ac:dyDescent="0.25">
      <c r="A18" s="18">
        <v>54</v>
      </c>
      <c r="B18" s="34" t="s">
        <v>64</v>
      </c>
      <c r="C18" s="101" t="s">
        <v>114</v>
      </c>
      <c r="D18" s="104" t="s">
        <v>16</v>
      </c>
      <c r="E18" s="101">
        <v>54000</v>
      </c>
      <c r="F18" s="101" t="s">
        <v>5</v>
      </c>
      <c r="G18" s="45" t="s">
        <v>94</v>
      </c>
      <c r="H18" s="115"/>
      <c r="I18" s="130">
        <v>0.2</v>
      </c>
      <c r="J18" s="116">
        <f>H18*0.2</f>
        <v>0</v>
      </c>
      <c r="K18" s="127">
        <f>H18+J18</f>
        <v>0</v>
      </c>
      <c r="L18" s="69"/>
    </row>
    <row r="19" spans="1:12" s="2" customFormat="1" ht="24.95" customHeight="1" x14ac:dyDescent="0.25">
      <c r="A19" s="22">
        <v>54</v>
      </c>
      <c r="B19" s="35"/>
      <c r="C19" s="107"/>
      <c r="D19" s="108"/>
      <c r="E19" s="107"/>
      <c r="F19" s="107"/>
      <c r="G19" s="43" t="s">
        <v>72</v>
      </c>
      <c r="H19" s="115"/>
      <c r="I19" s="131"/>
      <c r="J19" s="116"/>
      <c r="K19" s="127"/>
      <c r="L19" s="67"/>
    </row>
    <row r="20" spans="1:12" s="2" customFormat="1" ht="24.95" customHeight="1" x14ac:dyDescent="0.25">
      <c r="A20" s="18">
        <v>54</v>
      </c>
      <c r="B20" s="34" t="s">
        <v>64</v>
      </c>
      <c r="C20" s="101" t="s">
        <v>108</v>
      </c>
      <c r="D20" s="104" t="s">
        <v>17</v>
      </c>
      <c r="E20" s="101">
        <v>54500</v>
      </c>
      <c r="F20" s="101" t="s">
        <v>8</v>
      </c>
      <c r="G20" s="46" t="s">
        <v>94</v>
      </c>
      <c r="H20" s="115"/>
      <c r="I20" s="130">
        <v>0.2</v>
      </c>
      <c r="J20" s="116">
        <f>H20*0.2</f>
        <v>0</v>
      </c>
      <c r="K20" s="127">
        <f>H20+J20</f>
        <v>0</v>
      </c>
      <c r="L20" s="66"/>
    </row>
    <row r="21" spans="1:12" s="2" customFormat="1" ht="24.95" customHeight="1" x14ac:dyDescent="0.25">
      <c r="A21" s="22">
        <v>54</v>
      </c>
      <c r="B21" s="35" t="s">
        <v>64</v>
      </c>
      <c r="C21" s="107"/>
      <c r="D21" s="108"/>
      <c r="E21" s="107"/>
      <c r="F21" s="107"/>
      <c r="G21" s="47" t="s">
        <v>101</v>
      </c>
      <c r="H21" s="115"/>
      <c r="I21" s="131"/>
      <c r="J21" s="116"/>
      <c r="K21" s="127"/>
      <c r="L21" s="72"/>
    </row>
    <row r="22" spans="1:12" s="2" customFormat="1" ht="24.95" customHeight="1" x14ac:dyDescent="0.25">
      <c r="A22" s="12">
        <v>54</v>
      </c>
      <c r="B22" s="36" t="s">
        <v>68</v>
      </c>
      <c r="C22" s="8" t="s">
        <v>61</v>
      </c>
      <c r="D22" s="9" t="s">
        <v>62</v>
      </c>
      <c r="E22" s="8">
        <v>54042</v>
      </c>
      <c r="F22" s="10" t="s">
        <v>63</v>
      </c>
      <c r="G22" s="44" t="s">
        <v>135</v>
      </c>
      <c r="H22" s="55"/>
      <c r="I22" s="80">
        <v>0.2</v>
      </c>
      <c r="J22" s="56">
        <f>H22*0.2</f>
        <v>0</v>
      </c>
      <c r="K22" s="37">
        <f>H22+J22</f>
        <v>0</v>
      </c>
      <c r="L22" s="68"/>
    </row>
    <row r="23" spans="1:12" s="2" customFormat="1" ht="24.95" customHeight="1" x14ac:dyDescent="0.25">
      <c r="A23" s="94">
        <v>54</v>
      </c>
      <c r="B23" s="95"/>
      <c r="C23" s="96" t="s">
        <v>136</v>
      </c>
      <c r="D23" s="97" t="s">
        <v>137</v>
      </c>
      <c r="E23" s="96">
        <v>54000</v>
      </c>
      <c r="F23" s="98" t="s">
        <v>21</v>
      </c>
      <c r="G23" s="99" t="s">
        <v>135</v>
      </c>
      <c r="H23" s="55"/>
      <c r="I23" s="100">
        <v>0.2</v>
      </c>
      <c r="J23" s="56">
        <f>H23*0.2</f>
        <v>0</v>
      </c>
      <c r="K23" s="37">
        <f>H23+J23</f>
        <v>0</v>
      </c>
      <c r="L23" s="72"/>
    </row>
    <row r="24" spans="1:12" s="2" customFormat="1" ht="24.95" customHeight="1" x14ac:dyDescent="0.25">
      <c r="A24" s="12">
        <v>54</v>
      </c>
      <c r="B24" s="36" t="s">
        <v>66</v>
      </c>
      <c r="C24" s="8" t="s">
        <v>28</v>
      </c>
      <c r="D24" s="9" t="s">
        <v>29</v>
      </c>
      <c r="E24" s="8">
        <v>54320</v>
      </c>
      <c r="F24" s="10" t="s">
        <v>30</v>
      </c>
      <c r="G24" s="44" t="s">
        <v>89</v>
      </c>
      <c r="H24" s="55"/>
      <c r="I24" s="80">
        <v>0.1</v>
      </c>
      <c r="J24" s="56">
        <f>H24*0.1</f>
        <v>0</v>
      </c>
      <c r="K24" s="37">
        <f>H24+J24</f>
        <v>0</v>
      </c>
      <c r="L24" s="68"/>
    </row>
    <row r="25" spans="1:12" s="2" customFormat="1" ht="24.95" customHeight="1" x14ac:dyDescent="0.25">
      <c r="A25" s="12">
        <v>54</v>
      </c>
      <c r="B25" s="36" t="s">
        <v>66</v>
      </c>
      <c r="C25" s="8" t="s">
        <v>115</v>
      </c>
      <c r="D25" s="9" t="s">
        <v>31</v>
      </c>
      <c r="E25" s="8">
        <v>54000</v>
      </c>
      <c r="F25" s="10" t="s">
        <v>21</v>
      </c>
      <c r="G25" s="44" t="s">
        <v>96</v>
      </c>
      <c r="H25" s="55"/>
      <c r="I25" s="80">
        <v>0.1</v>
      </c>
      <c r="J25" s="56">
        <f>H25*0.1</f>
        <v>0</v>
      </c>
      <c r="K25" s="37">
        <f>H25+J25</f>
        <v>0</v>
      </c>
      <c r="L25" s="68"/>
    </row>
    <row r="26" spans="1:12" s="2" customFormat="1" ht="24.95" customHeight="1" x14ac:dyDescent="0.25">
      <c r="A26" s="12">
        <v>57</v>
      </c>
      <c r="B26" s="36" t="s">
        <v>66</v>
      </c>
      <c r="C26" s="101" t="s">
        <v>51</v>
      </c>
      <c r="D26" s="104" t="s">
        <v>52</v>
      </c>
      <c r="E26" s="101">
        <v>57070</v>
      </c>
      <c r="F26" s="101" t="s">
        <v>27</v>
      </c>
      <c r="G26" s="44" t="s">
        <v>102</v>
      </c>
      <c r="H26" s="115"/>
      <c r="I26" s="130">
        <v>0.1</v>
      </c>
      <c r="J26" s="116">
        <f>H26*0.1</f>
        <v>0</v>
      </c>
      <c r="K26" s="127">
        <f>H26+J26</f>
        <v>0</v>
      </c>
      <c r="L26" s="68"/>
    </row>
    <row r="27" spans="1:12" s="2" customFormat="1" ht="24.95" customHeight="1" x14ac:dyDescent="0.25">
      <c r="A27" s="12">
        <v>57</v>
      </c>
      <c r="B27" s="36" t="s">
        <v>66</v>
      </c>
      <c r="C27" s="102"/>
      <c r="D27" s="105"/>
      <c r="E27" s="102"/>
      <c r="F27" s="102"/>
      <c r="G27" s="44" t="s">
        <v>74</v>
      </c>
      <c r="H27" s="115"/>
      <c r="I27" s="132"/>
      <c r="J27" s="116"/>
      <c r="K27" s="127"/>
      <c r="L27" s="68"/>
    </row>
    <row r="28" spans="1:12" s="2" customFormat="1" ht="24.95" customHeight="1" x14ac:dyDescent="0.25">
      <c r="A28" s="12">
        <v>57</v>
      </c>
      <c r="B28" s="36" t="s">
        <v>66</v>
      </c>
      <c r="C28" s="102"/>
      <c r="D28" s="105"/>
      <c r="E28" s="102"/>
      <c r="F28" s="102"/>
      <c r="G28" s="44" t="s">
        <v>75</v>
      </c>
      <c r="H28" s="115"/>
      <c r="I28" s="132"/>
      <c r="J28" s="116"/>
      <c r="K28" s="127"/>
      <c r="L28" s="68"/>
    </row>
    <row r="29" spans="1:12" s="2" customFormat="1" ht="24.95" customHeight="1" x14ac:dyDescent="0.25">
      <c r="A29" s="12">
        <v>57</v>
      </c>
      <c r="B29" s="36" t="s">
        <v>66</v>
      </c>
      <c r="C29" s="102"/>
      <c r="D29" s="105"/>
      <c r="E29" s="102"/>
      <c r="F29" s="102"/>
      <c r="G29" s="44" t="s">
        <v>76</v>
      </c>
      <c r="H29" s="115"/>
      <c r="I29" s="132"/>
      <c r="J29" s="116"/>
      <c r="K29" s="127"/>
      <c r="L29" s="68"/>
    </row>
    <row r="30" spans="1:12" s="2" customFormat="1" ht="24.95" customHeight="1" x14ac:dyDescent="0.25">
      <c r="A30" s="12">
        <v>57</v>
      </c>
      <c r="B30" s="36" t="s">
        <v>66</v>
      </c>
      <c r="C30" s="102"/>
      <c r="D30" s="105"/>
      <c r="E30" s="102"/>
      <c r="F30" s="102"/>
      <c r="G30" s="44" t="s">
        <v>78</v>
      </c>
      <c r="H30" s="115"/>
      <c r="I30" s="132"/>
      <c r="J30" s="116"/>
      <c r="K30" s="127"/>
      <c r="L30" s="68"/>
    </row>
    <row r="31" spans="1:12" s="2" customFormat="1" ht="24.95" customHeight="1" x14ac:dyDescent="0.25">
      <c r="A31" s="12">
        <v>57</v>
      </c>
      <c r="B31" s="36" t="s">
        <v>66</v>
      </c>
      <c r="C31" s="107"/>
      <c r="D31" s="108"/>
      <c r="E31" s="107"/>
      <c r="F31" s="107"/>
      <c r="G31" s="44" t="s">
        <v>79</v>
      </c>
      <c r="H31" s="115"/>
      <c r="I31" s="131"/>
      <c r="J31" s="116"/>
      <c r="K31" s="127"/>
      <c r="L31" s="68"/>
    </row>
    <row r="32" spans="1:12" s="2" customFormat="1" ht="24.95" customHeight="1" x14ac:dyDescent="0.25">
      <c r="A32" s="18">
        <v>54</v>
      </c>
      <c r="B32" s="34" t="s">
        <v>66</v>
      </c>
      <c r="C32" s="101" t="s">
        <v>116</v>
      </c>
      <c r="D32" s="104" t="s">
        <v>48</v>
      </c>
      <c r="E32" s="101">
        <v>54500</v>
      </c>
      <c r="F32" s="101" t="s">
        <v>18</v>
      </c>
      <c r="G32" s="45" t="s">
        <v>87</v>
      </c>
      <c r="H32" s="120"/>
      <c r="I32" s="130">
        <v>0.1</v>
      </c>
      <c r="J32" s="117">
        <f>H32*0.1</f>
        <v>0</v>
      </c>
      <c r="K32" s="124">
        <f>H32*+J32</f>
        <v>0</v>
      </c>
      <c r="L32" s="69"/>
    </row>
    <row r="33" spans="1:12" s="2" customFormat="1" ht="24.95" customHeight="1" x14ac:dyDescent="0.25">
      <c r="A33" s="26">
        <v>54</v>
      </c>
      <c r="B33" s="38"/>
      <c r="C33" s="102"/>
      <c r="D33" s="105"/>
      <c r="E33" s="102"/>
      <c r="F33" s="102"/>
      <c r="G33" s="48" t="s">
        <v>103</v>
      </c>
      <c r="H33" s="121"/>
      <c r="I33" s="132"/>
      <c r="J33" s="118"/>
      <c r="K33" s="125"/>
      <c r="L33" s="73"/>
    </row>
    <row r="34" spans="1:12" s="2" customFormat="1" ht="24.95" customHeight="1" x14ac:dyDescent="0.25">
      <c r="A34" s="22">
        <v>54</v>
      </c>
      <c r="B34" s="35" t="s">
        <v>66</v>
      </c>
      <c r="C34" s="107"/>
      <c r="D34" s="108"/>
      <c r="E34" s="107"/>
      <c r="F34" s="107"/>
      <c r="G34" s="43" t="s">
        <v>104</v>
      </c>
      <c r="H34" s="122"/>
      <c r="I34" s="131"/>
      <c r="J34" s="119"/>
      <c r="K34" s="126"/>
      <c r="L34" s="74"/>
    </row>
    <row r="35" spans="1:12" s="2" customFormat="1" ht="24.95" customHeight="1" x14ac:dyDescent="0.25">
      <c r="A35" s="18">
        <v>54</v>
      </c>
      <c r="B35" s="34" t="s">
        <v>66</v>
      </c>
      <c r="C35" s="101" t="s">
        <v>53</v>
      </c>
      <c r="D35" s="104" t="s">
        <v>54</v>
      </c>
      <c r="E35" s="101">
        <v>54500</v>
      </c>
      <c r="F35" s="101" t="s">
        <v>18</v>
      </c>
      <c r="G35" s="45" t="s">
        <v>84</v>
      </c>
      <c r="H35" s="120"/>
      <c r="I35" s="130">
        <v>0.1</v>
      </c>
      <c r="J35" s="117">
        <f>H35*0.1</f>
        <v>0</v>
      </c>
      <c r="K35" s="124">
        <f>H35+J35</f>
        <v>0</v>
      </c>
      <c r="L35" s="69"/>
    </row>
    <row r="36" spans="1:12" s="2" customFormat="1" ht="24.95" customHeight="1" x14ac:dyDescent="0.25">
      <c r="A36" s="22">
        <v>54</v>
      </c>
      <c r="B36" s="35" t="s">
        <v>66</v>
      </c>
      <c r="C36" s="107"/>
      <c r="D36" s="108"/>
      <c r="E36" s="107"/>
      <c r="F36" s="107"/>
      <c r="G36" s="43" t="s">
        <v>88</v>
      </c>
      <c r="H36" s="122"/>
      <c r="I36" s="131"/>
      <c r="J36" s="119"/>
      <c r="K36" s="126"/>
      <c r="L36" s="74"/>
    </row>
    <row r="37" spans="1:12" s="2" customFormat="1" ht="24.95" customHeight="1" x14ac:dyDescent="0.25">
      <c r="A37" s="12">
        <v>54</v>
      </c>
      <c r="B37" s="36" t="s">
        <v>66</v>
      </c>
      <c r="C37" s="8" t="s">
        <v>55</v>
      </c>
      <c r="D37" s="9" t="s">
        <v>56</v>
      </c>
      <c r="E37" s="8">
        <v>54408</v>
      </c>
      <c r="F37" s="10" t="s">
        <v>55</v>
      </c>
      <c r="G37" s="44" t="s">
        <v>89</v>
      </c>
      <c r="H37" s="55"/>
      <c r="I37" s="80">
        <v>0.1</v>
      </c>
      <c r="J37" s="56">
        <f>H37*0.1</f>
        <v>0</v>
      </c>
      <c r="K37" s="37">
        <f>H37+J37</f>
        <v>0</v>
      </c>
      <c r="L37" s="68"/>
    </row>
    <row r="38" spans="1:12" s="2" customFormat="1" ht="24.95" customHeight="1" x14ac:dyDescent="0.25">
      <c r="A38" s="12">
        <v>54</v>
      </c>
      <c r="B38" s="36" t="s">
        <v>66</v>
      </c>
      <c r="C38" s="8" t="s">
        <v>32</v>
      </c>
      <c r="D38" s="9" t="s">
        <v>33</v>
      </c>
      <c r="E38" s="8">
        <v>54520</v>
      </c>
      <c r="F38" s="10" t="s">
        <v>34</v>
      </c>
      <c r="G38" s="44" t="s">
        <v>73</v>
      </c>
      <c r="H38" s="55"/>
      <c r="I38" s="80">
        <v>0.1</v>
      </c>
      <c r="J38" s="56">
        <f>H38*0.1</f>
        <v>0</v>
      </c>
      <c r="K38" s="37">
        <f>H38+J38</f>
        <v>0</v>
      </c>
      <c r="L38" s="68"/>
    </row>
    <row r="39" spans="1:12" s="2" customFormat="1" ht="24.95" customHeight="1" x14ac:dyDescent="0.25">
      <c r="A39" s="18">
        <v>54</v>
      </c>
      <c r="B39" s="34" t="s">
        <v>66</v>
      </c>
      <c r="C39" s="19" t="s">
        <v>110</v>
      </c>
      <c r="D39" s="20" t="s">
        <v>38</v>
      </c>
      <c r="E39" s="19">
        <v>54000</v>
      </c>
      <c r="F39" s="21" t="s">
        <v>21</v>
      </c>
      <c r="G39" s="45" t="s">
        <v>37</v>
      </c>
      <c r="H39" s="120"/>
      <c r="I39" s="130">
        <v>0.1</v>
      </c>
      <c r="J39" s="117">
        <f>H39*0.1</f>
        <v>0</v>
      </c>
      <c r="K39" s="124">
        <f>H39+J39</f>
        <v>0</v>
      </c>
      <c r="L39" s="69"/>
    </row>
    <row r="40" spans="1:12" s="2" customFormat="1" ht="24.95" customHeight="1" x14ac:dyDescent="0.25">
      <c r="A40" s="26">
        <v>54</v>
      </c>
      <c r="B40" s="38" t="s">
        <v>66</v>
      </c>
      <c r="C40" s="27" t="s">
        <v>39</v>
      </c>
      <c r="D40" s="28" t="s">
        <v>40</v>
      </c>
      <c r="E40" s="27">
        <v>54000</v>
      </c>
      <c r="F40" s="29" t="s">
        <v>21</v>
      </c>
      <c r="G40" s="48" t="s">
        <v>96</v>
      </c>
      <c r="H40" s="121"/>
      <c r="I40" s="132"/>
      <c r="J40" s="118"/>
      <c r="K40" s="125"/>
      <c r="L40" s="73"/>
    </row>
    <row r="41" spans="1:12" s="2" customFormat="1" ht="24.95" customHeight="1" x14ac:dyDescent="0.25">
      <c r="A41" s="22">
        <v>54</v>
      </c>
      <c r="B41" s="35" t="s">
        <v>66</v>
      </c>
      <c r="C41" s="23" t="s">
        <v>35</v>
      </c>
      <c r="D41" s="24" t="s">
        <v>36</v>
      </c>
      <c r="E41" s="23">
        <v>54000</v>
      </c>
      <c r="F41" s="25" t="s">
        <v>21</v>
      </c>
      <c r="G41" s="43" t="s">
        <v>89</v>
      </c>
      <c r="H41" s="122"/>
      <c r="I41" s="131"/>
      <c r="J41" s="119"/>
      <c r="K41" s="126"/>
      <c r="L41" s="74"/>
    </row>
    <row r="42" spans="1:12" s="2" customFormat="1" ht="24.95" customHeight="1" x14ac:dyDescent="0.25">
      <c r="A42" s="12">
        <v>54</v>
      </c>
      <c r="B42" s="36" t="s">
        <v>66</v>
      </c>
      <c r="C42" s="8" t="s">
        <v>93</v>
      </c>
      <c r="D42" s="9" t="s">
        <v>41</v>
      </c>
      <c r="E42" s="8">
        <v>54500</v>
      </c>
      <c r="F42" s="10" t="s">
        <v>18</v>
      </c>
      <c r="G42" s="49" t="s">
        <v>98</v>
      </c>
      <c r="H42" s="55"/>
      <c r="I42" s="80">
        <v>0.1</v>
      </c>
      <c r="J42" s="56">
        <f>H42*0.1</f>
        <v>0</v>
      </c>
      <c r="K42" s="37">
        <f>H42+J42</f>
        <v>0</v>
      </c>
      <c r="L42" s="75"/>
    </row>
    <row r="43" spans="1:12" s="2" customFormat="1" ht="24.95" customHeight="1" x14ac:dyDescent="0.25">
      <c r="A43" s="12">
        <v>54</v>
      </c>
      <c r="B43" s="36" t="s">
        <v>66</v>
      </c>
      <c r="C43" s="8" t="s">
        <v>49</v>
      </c>
      <c r="D43" s="9" t="s">
        <v>50</v>
      </c>
      <c r="E43" s="8">
        <v>54000</v>
      </c>
      <c r="F43" s="10" t="s">
        <v>21</v>
      </c>
      <c r="G43" s="44" t="s">
        <v>89</v>
      </c>
      <c r="H43" s="82"/>
      <c r="I43" s="84">
        <v>0.1</v>
      </c>
      <c r="J43" s="56">
        <f t="shared" ref="J43:J45" si="1">H43*0.1</f>
        <v>0</v>
      </c>
      <c r="K43" s="83">
        <f>H43+J43</f>
        <v>0</v>
      </c>
      <c r="L43" s="68"/>
    </row>
    <row r="44" spans="1:12" s="2" customFormat="1" ht="24.95" customHeight="1" x14ac:dyDescent="0.25">
      <c r="A44" s="12">
        <v>54</v>
      </c>
      <c r="B44" s="36" t="s">
        <v>66</v>
      </c>
      <c r="C44" s="8" t="s">
        <v>117</v>
      </c>
      <c r="D44" s="9" t="s">
        <v>42</v>
      </c>
      <c r="E44" s="8">
        <v>54600</v>
      </c>
      <c r="F44" s="10" t="s">
        <v>43</v>
      </c>
      <c r="G44" s="44" t="s">
        <v>118</v>
      </c>
      <c r="H44" s="55"/>
      <c r="I44" s="80">
        <v>0.1</v>
      </c>
      <c r="J44" s="56">
        <f t="shared" si="1"/>
        <v>0</v>
      </c>
      <c r="K44" s="37">
        <f>H44+J44</f>
        <v>0</v>
      </c>
      <c r="L44" s="68"/>
    </row>
    <row r="45" spans="1:12" s="2" customFormat="1" ht="24.95" customHeight="1" x14ac:dyDescent="0.25">
      <c r="A45" s="12">
        <v>54</v>
      </c>
      <c r="B45" s="36" t="s">
        <v>66</v>
      </c>
      <c r="C45" s="8" t="s">
        <v>95</v>
      </c>
      <c r="D45" s="9" t="s">
        <v>44</v>
      </c>
      <c r="E45" s="8">
        <v>54000</v>
      </c>
      <c r="F45" s="10" t="s">
        <v>21</v>
      </c>
      <c r="G45" s="44" t="s">
        <v>89</v>
      </c>
      <c r="H45" s="55"/>
      <c r="I45" s="80">
        <v>0.1</v>
      </c>
      <c r="J45" s="56">
        <f t="shared" si="1"/>
        <v>0</v>
      </c>
      <c r="K45" s="37">
        <f>H45+J45</f>
        <v>0</v>
      </c>
      <c r="L45" s="68"/>
    </row>
    <row r="46" spans="1:12" s="2" customFormat="1" ht="24.95" customHeight="1" x14ac:dyDescent="0.25">
      <c r="A46" s="18">
        <v>57</v>
      </c>
      <c r="B46" s="34" t="s">
        <v>66</v>
      </c>
      <c r="C46" s="101" t="s">
        <v>119</v>
      </c>
      <c r="D46" s="104" t="s">
        <v>45</v>
      </c>
      <c r="E46" s="101">
        <v>57010</v>
      </c>
      <c r="F46" s="101" t="s">
        <v>27</v>
      </c>
      <c r="G46" s="45" t="s">
        <v>105</v>
      </c>
      <c r="H46" s="120"/>
      <c r="I46" s="130">
        <v>0.1</v>
      </c>
      <c r="J46" s="117">
        <f>H46*0.1</f>
        <v>0</v>
      </c>
      <c r="K46" s="124">
        <f>H46+J46</f>
        <v>0</v>
      </c>
      <c r="L46" s="69"/>
    </row>
    <row r="47" spans="1:12" s="2" customFormat="1" ht="24.95" customHeight="1" x14ac:dyDescent="0.25">
      <c r="A47" s="26">
        <v>57</v>
      </c>
      <c r="B47" s="38" t="s">
        <v>67</v>
      </c>
      <c r="C47" s="102"/>
      <c r="D47" s="105"/>
      <c r="E47" s="102"/>
      <c r="F47" s="102"/>
      <c r="G47" s="48" t="s">
        <v>82</v>
      </c>
      <c r="H47" s="121"/>
      <c r="I47" s="132"/>
      <c r="J47" s="118"/>
      <c r="K47" s="125"/>
      <c r="L47" s="73"/>
    </row>
    <row r="48" spans="1:12" s="2" customFormat="1" ht="24.95" customHeight="1" x14ac:dyDescent="0.25">
      <c r="A48" s="26">
        <v>57</v>
      </c>
      <c r="B48" s="38" t="s">
        <v>67</v>
      </c>
      <c r="C48" s="102"/>
      <c r="D48" s="105"/>
      <c r="E48" s="102"/>
      <c r="F48" s="102"/>
      <c r="G48" s="48" t="s">
        <v>81</v>
      </c>
      <c r="H48" s="121"/>
      <c r="I48" s="132"/>
      <c r="J48" s="118"/>
      <c r="K48" s="125"/>
      <c r="L48" s="73"/>
    </row>
    <row r="49" spans="1:12" s="2" customFormat="1" ht="24.95" customHeight="1" x14ac:dyDescent="0.25">
      <c r="A49" s="26">
        <v>57</v>
      </c>
      <c r="B49" s="38" t="s">
        <v>66</v>
      </c>
      <c r="C49" s="102"/>
      <c r="D49" s="105"/>
      <c r="E49" s="102"/>
      <c r="F49" s="102"/>
      <c r="G49" s="48" t="s">
        <v>80</v>
      </c>
      <c r="H49" s="121"/>
      <c r="I49" s="132"/>
      <c r="J49" s="118"/>
      <c r="K49" s="125"/>
      <c r="L49" s="73"/>
    </row>
    <row r="50" spans="1:12" s="2" customFormat="1" ht="24.95" customHeight="1" x14ac:dyDescent="0.25">
      <c r="A50" s="26">
        <v>57</v>
      </c>
      <c r="B50" s="38" t="s">
        <v>66</v>
      </c>
      <c r="C50" s="102"/>
      <c r="D50" s="105"/>
      <c r="E50" s="102"/>
      <c r="F50" s="102"/>
      <c r="G50" s="48" t="s">
        <v>83</v>
      </c>
      <c r="H50" s="121"/>
      <c r="I50" s="132"/>
      <c r="J50" s="118"/>
      <c r="K50" s="125"/>
      <c r="L50" s="73"/>
    </row>
    <row r="51" spans="1:12" s="2" customFormat="1" ht="24.95" customHeight="1" x14ac:dyDescent="0.25">
      <c r="A51" s="22">
        <v>57</v>
      </c>
      <c r="B51" s="35" t="s">
        <v>67</v>
      </c>
      <c r="C51" s="107"/>
      <c r="D51" s="108"/>
      <c r="E51" s="107"/>
      <c r="F51" s="107"/>
      <c r="G51" s="43" t="s">
        <v>100</v>
      </c>
      <c r="H51" s="122"/>
      <c r="I51" s="131"/>
      <c r="J51" s="119"/>
      <c r="K51" s="126"/>
      <c r="L51" s="74"/>
    </row>
    <row r="52" spans="1:12" s="2" customFormat="1" ht="24.95" customHeight="1" x14ac:dyDescent="0.25">
      <c r="A52" s="12">
        <v>54</v>
      </c>
      <c r="B52" s="36" t="s">
        <v>66</v>
      </c>
      <c r="C52" s="8" t="s">
        <v>46</v>
      </c>
      <c r="D52" s="9" t="s">
        <v>47</v>
      </c>
      <c r="E52" s="8">
        <v>54000</v>
      </c>
      <c r="F52" s="10" t="s">
        <v>21</v>
      </c>
      <c r="G52" s="44" t="s">
        <v>89</v>
      </c>
      <c r="H52" s="55"/>
      <c r="I52" s="80">
        <v>0.1</v>
      </c>
      <c r="J52" s="56">
        <f>H52*0.1</f>
        <v>0</v>
      </c>
      <c r="K52" s="37">
        <f>H52+J52</f>
        <v>0</v>
      </c>
      <c r="L52" s="68"/>
    </row>
    <row r="53" spans="1:12" s="2" customFormat="1" ht="24.95" customHeight="1" x14ac:dyDescent="0.25">
      <c r="A53" s="18">
        <v>57</v>
      </c>
      <c r="B53" s="34" t="s">
        <v>66</v>
      </c>
      <c r="C53" s="101" t="s">
        <v>57</v>
      </c>
      <c r="D53" s="104" t="s">
        <v>58</v>
      </c>
      <c r="E53" s="101">
        <v>57050</v>
      </c>
      <c r="F53" s="101" t="s">
        <v>59</v>
      </c>
      <c r="G53" s="45" t="s">
        <v>84</v>
      </c>
      <c r="H53" s="120"/>
      <c r="I53" s="130">
        <v>0.1</v>
      </c>
      <c r="J53" s="117">
        <f>H53*0.1</f>
        <v>0</v>
      </c>
      <c r="K53" s="124">
        <f>H53+J53</f>
        <v>0</v>
      </c>
      <c r="L53" s="69"/>
    </row>
    <row r="54" spans="1:12" s="2" customFormat="1" ht="24.95" customHeight="1" x14ac:dyDescent="0.25">
      <c r="A54" s="26">
        <v>57</v>
      </c>
      <c r="B54" s="38" t="s">
        <v>66</v>
      </c>
      <c r="C54" s="109"/>
      <c r="D54" s="110"/>
      <c r="E54" s="109"/>
      <c r="F54" s="109"/>
      <c r="G54" s="48" t="s">
        <v>97</v>
      </c>
      <c r="H54" s="121"/>
      <c r="I54" s="132"/>
      <c r="J54" s="118"/>
      <c r="K54" s="125"/>
      <c r="L54" s="73"/>
    </row>
    <row r="55" spans="1:12" s="2" customFormat="1" ht="24.95" customHeight="1" x14ac:dyDescent="0.25">
      <c r="A55" s="22">
        <v>57</v>
      </c>
      <c r="B55" s="35" t="s">
        <v>66</v>
      </c>
      <c r="C55" s="23" t="s">
        <v>25</v>
      </c>
      <c r="D55" s="24" t="s">
        <v>60</v>
      </c>
      <c r="E55" s="23">
        <v>57070</v>
      </c>
      <c r="F55" s="30" t="s">
        <v>59</v>
      </c>
      <c r="G55" s="43" t="s">
        <v>139</v>
      </c>
      <c r="H55" s="122"/>
      <c r="I55" s="131"/>
      <c r="J55" s="119"/>
      <c r="K55" s="126"/>
      <c r="L55" s="74"/>
    </row>
    <row r="56" spans="1:12" s="2" customFormat="1" ht="24.95" customHeight="1" x14ac:dyDescent="0.25">
      <c r="A56" s="18">
        <v>54</v>
      </c>
      <c r="B56" s="34" t="s">
        <v>66</v>
      </c>
      <c r="C56" s="101" t="s">
        <v>120</v>
      </c>
      <c r="D56" s="104" t="s">
        <v>41</v>
      </c>
      <c r="E56" s="101">
        <v>54500</v>
      </c>
      <c r="F56" s="101" t="s">
        <v>18</v>
      </c>
      <c r="G56" s="45" t="s">
        <v>90</v>
      </c>
      <c r="H56" s="120"/>
      <c r="I56" s="130">
        <v>0.1</v>
      </c>
      <c r="J56" s="117">
        <f>H56*0.1</f>
        <v>0</v>
      </c>
      <c r="K56" s="124">
        <f>H56+J56</f>
        <v>0</v>
      </c>
      <c r="L56" s="69"/>
    </row>
    <row r="57" spans="1:12" s="2" customFormat="1" ht="24.95" customHeight="1" x14ac:dyDescent="0.25">
      <c r="A57" s="26">
        <v>54</v>
      </c>
      <c r="B57" s="38" t="s">
        <v>66</v>
      </c>
      <c r="C57" s="102"/>
      <c r="D57" s="105"/>
      <c r="E57" s="102"/>
      <c r="F57" s="102"/>
      <c r="G57" s="48" t="s">
        <v>91</v>
      </c>
      <c r="H57" s="121"/>
      <c r="I57" s="132"/>
      <c r="J57" s="118"/>
      <c r="K57" s="125"/>
      <c r="L57" s="73"/>
    </row>
    <row r="58" spans="1:12" s="2" customFormat="1" ht="24.95" customHeight="1" thickBot="1" x14ac:dyDescent="0.3">
      <c r="A58" s="31">
        <v>54</v>
      </c>
      <c r="B58" s="39" t="s">
        <v>66</v>
      </c>
      <c r="C58" s="103"/>
      <c r="D58" s="106"/>
      <c r="E58" s="103"/>
      <c r="F58" s="103"/>
      <c r="G58" s="50" t="s">
        <v>92</v>
      </c>
      <c r="H58" s="123"/>
      <c r="I58" s="133"/>
      <c r="J58" s="129"/>
      <c r="K58" s="128"/>
      <c r="L58" s="76"/>
    </row>
    <row r="59" spans="1:12" ht="15.75" thickBot="1" x14ac:dyDescent="0.3">
      <c r="G59" s="13" t="s">
        <v>125</v>
      </c>
      <c r="H59" s="57">
        <f>SUM(H2:H58)</f>
        <v>0</v>
      </c>
      <c r="I59" s="78"/>
      <c r="J59" s="58">
        <f>SUM(J2:J58)</f>
        <v>0</v>
      </c>
      <c r="K59" s="59">
        <f>SUM(K2:K58)</f>
        <v>0</v>
      </c>
      <c r="L59" s="86">
        <f>SUM(L2:L58)</f>
        <v>0</v>
      </c>
    </row>
    <row r="60" spans="1:12" x14ac:dyDescent="0.25">
      <c r="A60" t="s">
        <v>128</v>
      </c>
    </row>
    <row r="61" spans="1:12" x14ac:dyDescent="0.25">
      <c r="A61" t="s">
        <v>129</v>
      </c>
    </row>
  </sheetData>
  <autoFilter ref="A1:G59" xr:uid="{00000000-0009-0000-0000-000000000000}">
    <sortState xmlns:xlrd2="http://schemas.microsoft.com/office/spreadsheetml/2017/richdata2" ref="A3:AH61">
      <sortCondition ref="A2:A64"/>
    </sortState>
  </autoFilter>
  <sortState xmlns:xlrd2="http://schemas.microsoft.com/office/spreadsheetml/2017/richdata2" ref="A3:AK59">
    <sortCondition ref="C3:C59"/>
  </sortState>
  <mergeCells count="96">
    <mergeCell ref="I46:I51"/>
    <mergeCell ref="I53:I55"/>
    <mergeCell ref="I56:I58"/>
    <mergeCell ref="I20:I21"/>
    <mergeCell ref="I26:I31"/>
    <mergeCell ref="I32:I34"/>
    <mergeCell ref="I35:I36"/>
    <mergeCell ref="I39:I41"/>
    <mergeCell ref="I3:I4"/>
    <mergeCell ref="I8:I9"/>
    <mergeCell ref="I12:I13"/>
    <mergeCell ref="I14:I15"/>
    <mergeCell ref="I18:I19"/>
    <mergeCell ref="K53:K55"/>
    <mergeCell ref="K56:K58"/>
    <mergeCell ref="J46:J51"/>
    <mergeCell ref="J53:J55"/>
    <mergeCell ref="J56:J58"/>
    <mergeCell ref="K46:K51"/>
    <mergeCell ref="K32:K34"/>
    <mergeCell ref="K35:K36"/>
    <mergeCell ref="K39:K41"/>
    <mergeCell ref="K3:K4"/>
    <mergeCell ref="K8:K9"/>
    <mergeCell ref="K12:K13"/>
    <mergeCell ref="K14:K15"/>
    <mergeCell ref="K18:K19"/>
    <mergeCell ref="K20:K21"/>
    <mergeCell ref="K26:K31"/>
    <mergeCell ref="J3:J4"/>
    <mergeCell ref="J8:J9"/>
    <mergeCell ref="J12:J13"/>
    <mergeCell ref="J14:J15"/>
    <mergeCell ref="J18:J19"/>
    <mergeCell ref="H53:H55"/>
    <mergeCell ref="H56:H58"/>
    <mergeCell ref="H14:H15"/>
    <mergeCell ref="H26:H31"/>
    <mergeCell ref="H32:H34"/>
    <mergeCell ref="H35:H36"/>
    <mergeCell ref="H39:H41"/>
    <mergeCell ref="H46:H51"/>
    <mergeCell ref="J20:J21"/>
    <mergeCell ref="J26:J31"/>
    <mergeCell ref="J32:J34"/>
    <mergeCell ref="J35:J36"/>
    <mergeCell ref="J39:J41"/>
    <mergeCell ref="H3:H4"/>
    <mergeCell ref="H8:H9"/>
    <mergeCell ref="H12:H13"/>
    <mergeCell ref="H18:H19"/>
    <mergeCell ref="H20:H21"/>
    <mergeCell ref="C18:C19"/>
    <mergeCell ref="D18:D19"/>
    <mergeCell ref="E18:E19"/>
    <mergeCell ref="F18:F19"/>
    <mergeCell ref="C12:C13"/>
    <mergeCell ref="D12:D13"/>
    <mergeCell ref="E12:E13"/>
    <mergeCell ref="F12:F13"/>
    <mergeCell ref="C3:C4"/>
    <mergeCell ref="D3:D4"/>
    <mergeCell ref="E3:E4"/>
    <mergeCell ref="F3:F4"/>
    <mergeCell ref="F8:F9"/>
    <mergeCell ref="E8:E9"/>
    <mergeCell ref="D8:D9"/>
    <mergeCell ref="C8:C9"/>
    <mergeCell ref="F20:F21"/>
    <mergeCell ref="E20:E21"/>
    <mergeCell ref="D20:D21"/>
    <mergeCell ref="C20:C21"/>
    <mergeCell ref="D26:D31"/>
    <mergeCell ref="C26:C31"/>
    <mergeCell ref="E26:E31"/>
    <mergeCell ref="F26:F31"/>
    <mergeCell ref="F32:F34"/>
    <mergeCell ref="E32:E34"/>
    <mergeCell ref="D32:D34"/>
    <mergeCell ref="C32:C34"/>
    <mergeCell ref="F35:F36"/>
    <mergeCell ref="E35:E36"/>
    <mergeCell ref="D35:D36"/>
    <mergeCell ref="C35:C36"/>
    <mergeCell ref="C56:C58"/>
    <mergeCell ref="D56:D58"/>
    <mergeCell ref="E56:E58"/>
    <mergeCell ref="F56:F58"/>
    <mergeCell ref="C46:C51"/>
    <mergeCell ref="D46:D51"/>
    <mergeCell ref="E46:E51"/>
    <mergeCell ref="F46:F51"/>
    <mergeCell ref="C53:C54"/>
    <mergeCell ref="D53:D54"/>
    <mergeCell ref="E53:E54"/>
    <mergeCell ref="F53:F54"/>
  </mergeCells>
  <pageMargins left="0.23622047244094491" right="0.23622047244094491" top="0.74803149606299213" bottom="0.74803149606299213" header="0.31496062992125984" footer="0.31496062992125984"/>
  <pageSetup paperSize="8" scale="71" orientation="portrait" r:id="rId1"/>
  <headerFooter>
    <oddHeader>&amp;LCrous Lorraine
MAPA N°254001&amp;RMaintenance des systèmes de sécurité incendie
Bordereau des prix forfaitaires de la maintenance préventive LOT 1</oddHeader>
    <oddFooter>Page 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CHEVALIER</dc:creator>
  <cp:lastModifiedBy>Fabrice WALDUNG</cp:lastModifiedBy>
  <cp:lastPrinted>2024-10-31T13:40:03Z</cp:lastPrinted>
  <dcterms:created xsi:type="dcterms:W3CDTF">2016-01-05T20:29:29Z</dcterms:created>
  <dcterms:modified xsi:type="dcterms:W3CDTF">2024-10-31T13:40:07Z</dcterms:modified>
</cp:coreProperties>
</file>