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DirectionAchats\3-HL\2. DOSSIERS ACHATS\Camille\CAFE\Futur marché 2025\2- DCE\"/>
    </mc:Choice>
  </mc:AlternateContent>
  <bookViews>
    <workbookView xWindow="0" yWindow="0" windowWidth="28800" windowHeight="12300" activeTab="1"/>
  </bookViews>
  <sheets>
    <sheet name="KG" sheetId="1" r:id="rId1"/>
    <sheet name="Litre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D33" i="3"/>
  <c r="E33" i="3"/>
  <c r="F33" i="3"/>
  <c r="G33" i="3"/>
  <c r="H33" i="3"/>
  <c r="I33" i="3"/>
  <c r="B33" i="3"/>
  <c r="C34" i="3"/>
  <c r="D34" i="3"/>
  <c r="E34" i="3"/>
  <c r="F34" i="3"/>
  <c r="G34" i="3"/>
  <c r="H34" i="3"/>
  <c r="I34" i="3"/>
  <c r="B34" i="3"/>
  <c r="C41" i="3"/>
  <c r="D41" i="3"/>
  <c r="E41" i="3"/>
  <c r="F41" i="3"/>
  <c r="G41" i="3"/>
  <c r="H41" i="3"/>
  <c r="I41" i="3"/>
  <c r="B41" i="3"/>
  <c r="C40" i="3"/>
  <c r="D40" i="3"/>
  <c r="E40" i="3"/>
  <c r="F40" i="3"/>
  <c r="G40" i="3"/>
  <c r="H40" i="3"/>
  <c r="I40" i="3"/>
  <c r="B40" i="3"/>
  <c r="C39" i="3"/>
  <c r="D39" i="3"/>
  <c r="E39" i="3"/>
  <c r="F39" i="3"/>
  <c r="G39" i="3"/>
  <c r="H39" i="3"/>
  <c r="I39" i="3"/>
  <c r="B39" i="3"/>
  <c r="C36" i="3"/>
  <c r="D36" i="3"/>
  <c r="E36" i="3"/>
  <c r="F36" i="3"/>
  <c r="G36" i="3"/>
  <c r="H36" i="3"/>
  <c r="I36" i="3"/>
  <c r="B36" i="3"/>
  <c r="C35" i="3"/>
  <c r="D35" i="3"/>
  <c r="E35" i="3"/>
  <c r="F35" i="3"/>
  <c r="G35" i="3"/>
  <c r="H35" i="3"/>
  <c r="I35" i="3"/>
  <c r="B35" i="3"/>
  <c r="C30" i="3"/>
  <c r="D30" i="3"/>
  <c r="E30" i="3"/>
  <c r="F30" i="3"/>
  <c r="G30" i="3"/>
  <c r="H30" i="3"/>
  <c r="I30" i="3"/>
  <c r="B30" i="3"/>
  <c r="C29" i="3"/>
  <c r="D29" i="3"/>
  <c r="E29" i="3"/>
  <c r="F29" i="3"/>
  <c r="G29" i="3"/>
  <c r="H29" i="3"/>
  <c r="I29" i="3"/>
  <c r="B29" i="3"/>
  <c r="C28" i="3"/>
  <c r="D28" i="3"/>
  <c r="E28" i="3"/>
  <c r="F28" i="3"/>
  <c r="G28" i="3"/>
  <c r="H28" i="3"/>
  <c r="I28" i="3"/>
  <c r="B28" i="3"/>
  <c r="B7" i="3" l="1"/>
  <c r="J41" i="3"/>
  <c r="I25" i="3"/>
  <c r="J25" i="3" s="1"/>
  <c r="I24" i="3"/>
  <c r="J24" i="3" s="1"/>
  <c r="I23" i="3"/>
  <c r="J23" i="3" s="1"/>
  <c r="I20" i="3"/>
  <c r="J20" i="3" s="1"/>
  <c r="I19" i="3"/>
  <c r="J19" i="3" s="1"/>
  <c r="I18" i="3"/>
  <c r="J18" i="3" s="1"/>
  <c r="I17" i="3"/>
  <c r="J17" i="3" s="1"/>
  <c r="I14" i="3"/>
  <c r="J14" i="3" s="1"/>
  <c r="J13" i="3"/>
  <c r="I13" i="3"/>
  <c r="I12" i="3"/>
  <c r="J12" i="3" s="1"/>
  <c r="F7" i="3"/>
  <c r="E7" i="3"/>
  <c r="D7" i="3"/>
  <c r="C7" i="3"/>
  <c r="J29" i="3" l="1"/>
  <c r="J30" i="3"/>
  <c r="J28" i="3"/>
  <c r="J40" i="3"/>
  <c r="J36" i="3"/>
  <c r="J39" i="3"/>
  <c r="J35" i="3"/>
  <c r="J33" i="3"/>
  <c r="J34" i="3"/>
  <c r="I17" i="1"/>
  <c r="I18" i="1"/>
  <c r="J18" i="1"/>
  <c r="I23" i="1"/>
  <c r="I25" i="1"/>
  <c r="J25" i="1" s="1"/>
  <c r="I24" i="1"/>
  <c r="J24" i="1" s="1"/>
  <c r="J23" i="1"/>
  <c r="I20" i="1"/>
  <c r="J20" i="1" s="1"/>
  <c r="I19" i="1"/>
  <c r="J19" i="1" s="1"/>
  <c r="J17" i="1"/>
  <c r="I13" i="1"/>
  <c r="J13" i="1" s="1"/>
  <c r="I14" i="1"/>
  <c r="J14" i="1" s="1"/>
  <c r="I12" i="1"/>
  <c r="J12" i="1" s="1"/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<sst xmlns="http://schemas.openxmlformats.org/spreadsheetml/2006/main" count="150" uniqueCount="21">
  <si>
    <t>PORNIC</t>
  </si>
  <si>
    <t>CLISSON</t>
  </si>
  <si>
    <t>SEVRE ET LOIRE</t>
  </si>
  <si>
    <t>CAFE</t>
  </si>
  <si>
    <t>CAFE CHICORE</t>
  </si>
  <si>
    <t>CHOCOLAT</t>
  </si>
  <si>
    <t>LAIT</t>
  </si>
  <si>
    <t>POTAGES</t>
  </si>
  <si>
    <t>x</t>
  </si>
  <si>
    <t>TOTAL</t>
  </si>
  <si>
    <t>ANNEE 1</t>
  </si>
  <si>
    <t>ANNEE 2</t>
  </si>
  <si>
    <t>ANNEE 3</t>
  </si>
  <si>
    <t>ANNEE 4</t>
  </si>
  <si>
    <t>ANNEE 5</t>
  </si>
  <si>
    <t>ANNEE 6</t>
  </si>
  <si>
    <t>ANNEE 7</t>
  </si>
  <si>
    <t>ANNEE 8 (7 MOIS)</t>
  </si>
  <si>
    <t>SVL</t>
  </si>
  <si>
    <t>Quantités (en KG) sur la durée totale du marché</t>
  </si>
  <si>
    <t>Quantités (Litres) sur la durée totale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</si>
</sst>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F33" sqref="F33"/>
    </sheetView>
  </sheetViews>
  <sheetFormatPr baseColWidth="10" defaultRowHeight="15" x14ac:dyDescent="0.25"/>
  <cols>
    <col min="1" max="1" width="16.140625" bestFit="1" customWidth="1"/>
    <col min="3" max="3" width="15" bestFit="1" customWidth="1"/>
    <col min="9" max="9" width="15.7109375" bestFit="1" customWidth="1"/>
  </cols>
  <sheetData>
    <row r="1" spans="1:10" ht="18.75" x14ac:dyDescent="0.3">
      <c r="A1" s="11" t="s">
        <v>19</v>
      </c>
      <c r="B1" s="11"/>
      <c r="C1" s="11"/>
      <c r="D1" s="11"/>
      <c r="E1" s="11"/>
      <c r="F1" s="11"/>
    </row>
    <row r="3" spans="1:10" ht="15.75" x14ac:dyDescent="0.2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10" ht="15.75" x14ac:dyDescent="0.25">
      <c r="A4" s="2" t="s">
        <v>0</v>
      </c>
      <c r="B4" s="1">
        <v>2275</v>
      </c>
      <c r="C4" s="1">
        <v>2275</v>
      </c>
      <c r="D4" s="1">
        <v>6218</v>
      </c>
      <c r="E4" s="1">
        <v>13650</v>
      </c>
      <c r="F4" s="1" t="s">
        <v>8</v>
      </c>
    </row>
    <row r="5" spans="1:10" ht="15.75" x14ac:dyDescent="0.25">
      <c r="A5" s="2" t="s">
        <v>1</v>
      </c>
      <c r="B5" s="1">
        <v>1699</v>
      </c>
      <c r="C5" s="1" t="s">
        <v>8</v>
      </c>
      <c r="D5" s="1" t="s">
        <v>8</v>
      </c>
      <c r="E5" s="1">
        <v>3109</v>
      </c>
      <c r="F5" s="1">
        <v>3655</v>
      </c>
    </row>
    <row r="6" spans="1:10" ht="15.75" x14ac:dyDescent="0.25">
      <c r="A6" s="2" t="s">
        <v>2</v>
      </c>
      <c r="B6" s="1">
        <v>5101</v>
      </c>
      <c r="C6" s="1" t="s">
        <v>8</v>
      </c>
      <c r="D6" s="1">
        <v>2270</v>
      </c>
      <c r="E6" s="1">
        <v>9080</v>
      </c>
      <c r="F6" s="1" t="s">
        <v>8</v>
      </c>
    </row>
    <row r="7" spans="1:10" ht="15.75" x14ac:dyDescent="0.25">
      <c r="A7" s="4" t="s">
        <v>9</v>
      </c>
      <c r="B7" s="5">
        <f>SUM(B4:B6)</f>
        <v>9075</v>
      </c>
      <c r="C7" s="5">
        <f t="shared" ref="C7:F7" si="0">SUM(C4:C6)</f>
        <v>2275</v>
      </c>
      <c r="D7" s="5">
        <f t="shared" si="0"/>
        <v>8488</v>
      </c>
      <c r="E7" s="5">
        <f t="shared" si="0"/>
        <v>25839</v>
      </c>
      <c r="F7" s="5">
        <f t="shared" si="0"/>
        <v>3655</v>
      </c>
    </row>
    <row r="11" spans="1:10" x14ac:dyDescent="0.25">
      <c r="A11" s="8" t="s">
        <v>18</v>
      </c>
      <c r="B11" s="6" t="s">
        <v>10</v>
      </c>
      <c r="C11" s="6" t="s">
        <v>11</v>
      </c>
      <c r="D11" s="6" t="s">
        <v>12</v>
      </c>
      <c r="E11" s="6" t="s">
        <v>13</v>
      </c>
      <c r="F11" s="6" t="s">
        <v>14</v>
      </c>
      <c r="G11" s="6" t="s">
        <v>15</v>
      </c>
      <c r="H11" s="6" t="s">
        <v>16</v>
      </c>
      <c r="I11" s="6" t="s">
        <v>17</v>
      </c>
      <c r="J11" s="6" t="s">
        <v>9</v>
      </c>
    </row>
    <row r="12" spans="1:10" x14ac:dyDescent="0.25">
      <c r="A12" s="1" t="s">
        <v>3</v>
      </c>
      <c r="B12" s="1">
        <v>330</v>
      </c>
      <c r="C12" s="1">
        <v>440</v>
      </c>
      <c r="D12" s="1">
        <v>710</v>
      </c>
      <c r="E12" s="1">
        <v>790</v>
      </c>
      <c r="F12" s="1">
        <v>790</v>
      </c>
      <c r="G12" s="1">
        <v>790</v>
      </c>
      <c r="H12" s="1">
        <v>790</v>
      </c>
      <c r="I12" s="7">
        <f>(H12/12)*7</f>
        <v>460.83333333333331</v>
      </c>
      <c r="J12" s="7">
        <f>SUM(B12:I12)</f>
        <v>5100.833333333333</v>
      </c>
    </row>
    <row r="13" spans="1:10" x14ac:dyDescent="0.25">
      <c r="A13" s="1" t="s">
        <v>6</v>
      </c>
      <c r="B13" s="1">
        <v>600</v>
      </c>
      <c r="C13" s="1">
        <v>800</v>
      </c>
      <c r="D13" s="1">
        <v>1080</v>
      </c>
      <c r="E13" s="1">
        <v>1440</v>
      </c>
      <c r="F13" s="1">
        <v>1440</v>
      </c>
      <c r="G13" s="1">
        <v>1440</v>
      </c>
      <c r="H13" s="1">
        <v>1440</v>
      </c>
      <c r="I13" s="7">
        <f t="shared" ref="I13:I14" si="1">(H13/12)*7</f>
        <v>840</v>
      </c>
      <c r="J13" s="7">
        <f t="shared" ref="J13:J14" si="2">SUM(B13:I13)</f>
        <v>9080</v>
      </c>
    </row>
    <row r="14" spans="1:10" x14ac:dyDescent="0.25">
      <c r="A14" s="1" t="s">
        <v>5</v>
      </c>
      <c r="B14" s="1">
        <v>150</v>
      </c>
      <c r="C14" s="1">
        <v>200</v>
      </c>
      <c r="D14" s="1">
        <v>270</v>
      </c>
      <c r="E14" s="1">
        <v>360</v>
      </c>
      <c r="F14" s="1">
        <v>360</v>
      </c>
      <c r="G14" s="1">
        <v>360</v>
      </c>
      <c r="H14" s="1">
        <v>360</v>
      </c>
      <c r="I14" s="7">
        <f t="shared" si="1"/>
        <v>210</v>
      </c>
      <c r="J14" s="7">
        <f t="shared" si="2"/>
        <v>2270</v>
      </c>
    </row>
    <row r="16" spans="1:10" x14ac:dyDescent="0.25">
      <c r="A16" s="8" t="s">
        <v>0</v>
      </c>
      <c r="B16" s="6" t="s">
        <v>10</v>
      </c>
      <c r="C16" s="6" t="s">
        <v>11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9</v>
      </c>
    </row>
    <row r="17" spans="1:10" x14ac:dyDescent="0.25">
      <c r="A17" s="1" t="s">
        <v>3</v>
      </c>
      <c r="B17" s="1">
        <v>300</v>
      </c>
      <c r="C17" s="1">
        <v>300</v>
      </c>
      <c r="D17" s="1">
        <v>300</v>
      </c>
      <c r="E17" s="1">
        <v>300</v>
      </c>
      <c r="F17" s="1">
        <v>300</v>
      </c>
      <c r="G17" s="1">
        <v>300</v>
      </c>
      <c r="H17" s="1">
        <v>300</v>
      </c>
      <c r="I17" s="7">
        <f>(H17/12)*7</f>
        <v>175</v>
      </c>
      <c r="J17" s="7">
        <f>SUM(B17:I17)</f>
        <v>2275</v>
      </c>
    </row>
    <row r="18" spans="1:10" x14ac:dyDescent="0.25">
      <c r="A18" s="1" t="s">
        <v>4</v>
      </c>
      <c r="B18" s="1">
        <v>300</v>
      </c>
      <c r="C18" s="1">
        <v>300</v>
      </c>
      <c r="D18" s="1">
        <v>300</v>
      </c>
      <c r="E18" s="1">
        <v>300</v>
      </c>
      <c r="F18" s="1">
        <v>300</v>
      </c>
      <c r="G18" s="1">
        <v>300</v>
      </c>
      <c r="H18" s="1">
        <v>300</v>
      </c>
      <c r="I18" s="7">
        <f>(H18/12)*7</f>
        <v>175</v>
      </c>
      <c r="J18" s="7">
        <f>SUM(B18:I18)</f>
        <v>2275</v>
      </c>
    </row>
    <row r="19" spans="1:10" x14ac:dyDescent="0.25">
      <c r="A19" s="1" t="s">
        <v>6</v>
      </c>
      <c r="B19" s="1">
        <v>1800</v>
      </c>
      <c r="C19" s="1">
        <v>1800</v>
      </c>
      <c r="D19" s="1">
        <v>1800</v>
      </c>
      <c r="E19" s="1">
        <v>1800</v>
      </c>
      <c r="F19" s="1">
        <v>1800</v>
      </c>
      <c r="G19" s="1">
        <v>1800</v>
      </c>
      <c r="H19" s="1">
        <v>1800</v>
      </c>
      <c r="I19" s="7">
        <f t="shared" ref="I19:I20" si="3">(H19/12)*7</f>
        <v>1050</v>
      </c>
      <c r="J19" s="7">
        <f t="shared" ref="J19:J20" si="4">SUM(B19:I19)</f>
        <v>13650</v>
      </c>
    </row>
    <row r="20" spans="1:10" x14ac:dyDescent="0.25">
      <c r="A20" s="1" t="s">
        <v>5</v>
      </c>
      <c r="B20" s="1">
        <v>820</v>
      </c>
      <c r="C20" s="1">
        <v>820</v>
      </c>
      <c r="D20" s="1">
        <v>820</v>
      </c>
      <c r="E20" s="1">
        <v>820</v>
      </c>
      <c r="F20" s="1">
        <v>820</v>
      </c>
      <c r="G20" s="1">
        <v>820</v>
      </c>
      <c r="H20" s="1">
        <v>820</v>
      </c>
      <c r="I20" s="7">
        <f t="shared" si="3"/>
        <v>478.33333333333331</v>
      </c>
      <c r="J20" s="7">
        <f t="shared" si="4"/>
        <v>6218.333333333333</v>
      </c>
    </row>
    <row r="22" spans="1:10" x14ac:dyDescent="0.25">
      <c r="A22" s="8" t="s">
        <v>1</v>
      </c>
      <c r="B22" s="6" t="s">
        <v>10</v>
      </c>
      <c r="C22" s="6" t="s">
        <v>11</v>
      </c>
      <c r="D22" s="6" t="s">
        <v>12</v>
      </c>
      <c r="E22" s="6" t="s">
        <v>13</v>
      </c>
      <c r="F22" s="6" t="s">
        <v>14</v>
      </c>
      <c r="G22" s="6" t="s">
        <v>15</v>
      </c>
      <c r="H22" s="6" t="s">
        <v>16</v>
      </c>
      <c r="I22" s="6" t="s">
        <v>17</v>
      </c>
      <c r="J22" s="6" t="s">
        <v>9</v>
      </c>
    </row>
    <row r="23" spans="1:10" x14ac:dyDescent="0.25">
      <c r="A23" s="1" t="s">
        <v>3</v>
      </c>
      <c r="B23" s="1">
        <v>224</v>
      </c>
      <c r="C23" s="1">
        <v>224</v>
      </c>
      <c r="D23" s="1">
        <v>224</v>
      </c>
      <c r="E23" s="1">
        <v>224</v>
      </c>
      <c r="F23" s="1">
        <v>224</v>
      </c>
      <c r="G23" s="1">
        <v>224</v>
      </c>
      <c r="H23" s="1">
        <v>224</v>
      </c>
      <c r="I23" s="7">
        <f>(H23/12)*7</f>
        <v>130.66666666666669</v>
      </c>
      <c r="J23" s="7">
        <f>SUM(B23:I23)</f>
        <v>1698.6666666666667</v>
      </c>
    </row>
    <row r="24" spans="1:10" x14ac:dyDescent="0.25">
      <c r="A24" s="1" t="s">
        <v>6</v>
      </c>
      <c r="B24" s="1">
        <v>410</v>
      </c>
      <c r="C24" s="1">
        <v>410</v>
      </c>
      <c r="D24" s="1">
        <v>410</v>
      </c>
      <c r="E24" s="1">
        <v>410</v>
      </c>
      <c r="F24" s="1">
        <v>410</v>
      </c>
      <c r="G24" s="1">
        <v>410</v>
      </c>
      <c r="H24" s="1">
        <v>410</v>
      </c>
      <c r="I24" s="7">
        <f t="shared" ref="I24:I25" si="5">(H24/12)*7</f>
        <v>239.16666666666666</v>
      </c>
      <c r="J24" s="7">
        <f t="shared" ref="J24:J25" si="6">SUM(B24:I24)</f>
        <v>3109.1666666666665</v>
      </c>
    </row>
    <row r="25" spans="1:10" x14ac:dyDescent="0.25">
      <c r="A25" s="1" t="s">
        <v>7</v>
      </c>
      <c r="B25" s="1">
        <v>482</v>
      </c>
      <c r="C25" s="1">
        <v>482</v>
      </c>
      <c r="D25" s="1">
        <v>482</v>
      </c>
      <c r="E25" s="1">
        <v>482</v>
      </c>
      <c r="F25" s="1">
        <v>482</v>
      </c>
      <c r="G25" s="1">
        <v>482</v>
      </c>
      <c r="H25" s="1">
        <v>482</v>
      </c>
      <c r="I25" s="7">
        <f t="shared" si="5"/>
        <v>281.16666666666663</v>
      </c>
      <c r="J25" s="7">
        <f t="shared" si="6"/>
        <v>3655.1666666666665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D49" sqref="D49"/>
    </sheetView>
  </sheetViews>
  <sheetFormatPr baseColWidth="10" defaultRowHeight="15" x14ac:dyDescent="0.25"/>
  <cols>
    <col min="1" max="1" width="16.140625" bestFit="1" customWidth="1"/>
    <col min="3" max="3" width="15" bestFit="1" customWidth="1"/>
    <col min="9" max="9" width="17.42578125" customWidth="1"/>
  </cols>
  <sheetData>
    <row r="1" spans="1:10" ht="18.75" x14ac:dyDescent="0.3">
      <c r="A1" s="12" t="s">
        <v>20</v>
      </c>
      <c r="B1" s="13"/>
      <c r="C1" s="13"/>
      <c r="D1" s="13"/>
      <c r="E1" s="13"/>
      <c r="F1" s="13"/>
      <c r="G1" s="13"/>
      <c r="H1" s="13"/>
      <c r="I1" s="13"/>
      <c r="J1" s="13"/>
    </row>
    <row r="3" spans="1:10" ht="15.75" x14ac:dyDescent="0.2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10" ht="15.75" x14ac:dyDescent="0.25">
      <c r="A4" s="2" t="s">
        <v>0</v>
      </c>
      <c r="B4" s="7">
        <v>151667</v>
      </c>
      <c r="C4" s="1">
        <v>162500</v>
      </c>
      <c r="D4" s="1">
        <v>49352</v>
      </c>
      <c r="E4" s="1">
        <v>124091</v>
      </c>
      <c r="F4" s="1" t="s">
        <v>8</v>
      </c>
    </row>
    <row r="5" spans="1:10" ht="15.75" x14ac:dyDescent="0.25">
      <c r="A5" s="2" t="s">
        <v>1</v>
      </c>
      <c r="B5" s="1">
        <v>113244</v>
      </c>
      <c r="C5" s="1" t="s">
        <v>8</v>
      </c>
      <c r="D5" s="1" t="s">
        <v>8</v>
      </c>
      <c r="E5" s="1">
        <v>27036</v>
      </c>
      <c r="F5" s="1">
        <v>57112</v>
      </c>
    </row>
    <row r="6" spans="1:10" ht="15.75" x14ac:dyDescent="0.25">
      <c r="A6" s="2" t="s">
        <v>2</v>
      </c>
      <c r="B6" s="10">
        <v>340056</v>
      </c>
      <c r="C6" s="1" t="s">
        <v>8</v>
      </c>
      <c r="D6" s="10">
        <v>17068</v>
      </c>
      <c r="E6" s="10">
        <v>81071</v>
      </c>
      <c r="F6" s="1" t="s">
        <v>8</v>
      </c>
    </row>
    <row r="7" spans="1:10" ht="15.75" x14ac:dyDescent="0.25">
      <c r="A7" s="4" t="s">
        <v>9</v>
      </c>
      <c r="B7" s="5">
        <f>SUM(B4:B6)</f>
        <v>604967</v>
      </c>
      <c r="C7" s="5">
        <f t="shared" ref="C7:F7" si="0">SUM(C4:C6)</f>
        <v>162500</v>
      </c>
      <c r="D7" s="5">
        <f t="shared" si="0"/>
        <v>66420</v>
      </c>
      <c r="E7" s="5">
        <f t="shared" si="0"/>
        <v>232198</v>
      </c>
      <c r="F7" s="5">
        <f t="shared" si="0"/>
        <v>57112</v>
      </c>
    </row>
    <row r="11" spans="1:10" hidden="1" x14ac:dyDescent="0.25">
      <c r="A11" s="8" t="s">
        <v>18</v>
      </c>
      <c r="B11" s="6" t="s">
        <v>10</v>
      </c>
      <c r="C11" s="6" t="s">
        <v>11</v>
      </c>
      <c r="D11" s="6" t="s">
        <v>12</v>
      </c>
      <c r="E11" s="6" t="s">
        <v>13</v>
      </c>
      <c r="F11" s="6" t="s">
        <v>14</v>
      </c>
      <c r="G11" s="6" t="s">
        <v>15</v>
      </c>
      <c r="H11" s="6" t="s">
        <v>16</v>
      </c>
      <c r="I11" s="6" t="s">
        <v>17</v>
      </c>
      <c r="J11" s="6" t="s">
        <v>9</v>
      </c>
    </row>
    <row r="12" spans="1:10" hidden="1" x14ac:dyDescent="0.25">
      <c r="A12" s="1" t="s">
        <v>3</v>
      </c>
      <c r="B12" s="1">
        <v>330</v>
      </c>
      <c r="C12" s="1">
        <v>440</v>
      </c>
      <c r="D12" s="1">
        <v>710</v>
      </c>
      <c r="E12" s="1">
        <v>790</v>
      </c>
      <c r="F12" s="1">
        <v>790</v>
      </c>
      <c r="G12" s="1">
        <v>790</v>
      </c>
      <c r="H12" s="1">
        <v>790</v>
      </c>
      <c r="I12" s="7">
        <f>(H12/12)*7</f>
        <v>460.83333333333331</v>
      </c>
      <c r="J12" s="7">
        <f>SUM(B12:I12)</f>
        <v>5100.833333333333</v>
      </c>
    </row>
    <row r="13" spans="1:10" hidden="1" x14ac:dyDescent="0.25">
      <c r="A13" s="1" t="s">
        <v>6</v>
      </c>
      <c r="B13" s="1">
        <v>600</v>
      </c>
      <c r="C13" s="1">
        <v>800</v>
      </c>
      <c r="D13" s="1">
        <v>1080</v>
      </c>
      <c r="E13" s="1">
        <v>1440</v>
      </c>
      <c r="F13" s="1">
        <v>1440</v>
      </c>
      <c r="G13" s="1">
        <v>1440</v>
      </c>
      <c r="H13" s="1">
        <v>1440</v>
      </c>
      <c r="I13" s="7">
        <f t="shared" ref="I13:I14" si="1">(H13/12)*7</f>
        <v>840</v>
      </c>
      <c r="J13" s="7">
        <f t="shared" ref="J13:J14" si="2">SUM(B13:I13)</f>
        <v>9080</v>
      </c>
    </row>
    <row r="14" spans="1:10" hidden="1" x14ac:dyDescent="0.25">
      <c r="A14" s="1" t="s">
        <v>5</v>
      </c>
      <c r="B14" s="1">
        <v>150</v>
      </c>
      <c r="C14" s="1">
        <v>200</v>
      </c>
      <c r="D14" s="1">
        <v>270</v>
      </c>
      <c r="E14" s="1">
        <v>360</v>
      </c>
      <c r="F14" s="1">
        <v>360</v>
      </c>
      <c r="G14" s="1">
        <v>360</v>
      </c>
      <c r="H14" s="1">
        <v>360</v>
      </c>
      <c r="I14" s="7">
        <f t="shared" si="1"/>
        <v>210</v>
      </c>
      <c r="J14" s="7">
        <f t="shared" si="2"/>
        <v>2270</v>
      </c>
    </row>
    <row r="15" spans="1:10" hidden="1" x14ac:dyDescent="0.25"/>
    <row r="16" spans="1:10" hidden="1" x14ac:dyDescent="0.25">
      <c r="A16" s="8" t="s">
        <v>0</v>
      </c>
      <c r="B16" s="6" t="s">
        <v>10</v>
      </c>
      <c r="C16" s="6" t="s">
        <v>11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9</v>
      </c>
    </row>
    <row r="17" spans="1:10" hidden="1" x14ac:dyDescent="0.25">
      <c r="A17" s="1" t="s">
        <v>3</v>
      </c>
      <c r="B17" s="1">
        <v>300</v>
      </c>
      <c r="C17" s="1">
        <v>300</v>
      </c>
      <c r="D17" s="1">
        <v>300</v>
      </c>
      <c r="E17" s="1">
        <v>300</v>
      </c>
      <c r="F17" s="1">
        <v>300</v>
      </c>
      <c r="G17" s="1">
        <v>300</v>
      </c>
      <c r="H17" s="1">
        <v>300</v>
      </c>
      <c r="I17" s="7">
        <f>(H17/12)*7</f>
        <v>175</v>
      </c>
      <c r="J17" s="7">
        <f>SUM(B17:I17)</f>
        <v>2275</v>
      </c>
    </row>
    <row r="18" spans="1:10" hidden="1" x14ac:dyDescent="0.25">
      <c r="A18" s="1" t="s">
        <v>4</v>
      </c>
      <c r="B18" s="1">
        <v>300</v>
      </c>
      <c r="C18" s="1">
        <v>300</v>
      </c>
      <c r="D18" s="1">
        <v>300</v>
      </c>
      <c r="E18" s="1">
        <v>300</v>
      </c>
      <c r="F18" s="1">
        <v>300</v>
      </c>
      <c r="G18" s="1">
        <v>300</v>
      </c>
      <c r="H18" s="1">
        <v>300</v>
      </c>
      <c r="I18" s="7">
        <f>(H18/12)*7</f>
        <v>175</v>
      </c>
      <c r="J18" s="7">
        <f>SUM(B18:I18)</f>
        <v>2275</v>
      </c>
    </row>
    <row r="19" spans="1:10" hidden="1" x14ac:dyDescent="0.25">
      <c r="A19" s="1" t="s">
        <v>6</v>
      </c>
      <c r="B19" s="1">
        <v>1800</v>
      </c>
      <c r="C19" s="1">
        <v>1800</v>
      </c>
      <c r="D19" s="1">
        <v>1800</v>
      </c>
      <c r="E19" s="1">
        <v>1800</v>
      </c>
      <c r="F19" s="1">
        <v>1800</v>
      </c>
      <c r="G19" s="1">
        <v>1800</v>
      </c>
      <c r="H19" s="1">
        <v>1800</v>
      </c>
      <c r="I19" s="7">
        <f t="shared" ref="I19:I20" si="3">(H19/12)*7</f>
        <v>1050</v>
      </c>
      <c r="J19" s="7">
        <f t="shared" ref="J19:J20" si="4">SUM(B19:I19)</f>
        <v>13650</v>
      </c>
    </row>
    <row r="20" spans="1:10" hidden="1" x14ac:dyDescent="0.25">
      <c r="A20" s="1" t="s">
        <v>5</v>
      </c>
      <c r="B20" s="1">
        <v>820</v>
      </c>
      <c r="C20" s="1">
        <v>820</v>
      </c>
      <c r="D20" s="1">
        <v>820</v>
      </c>
      <c r="E20" s="1">
        <v>820</v>
      </c>
      <c r="F20" s="1">
        <v>820</v>
      </c>
      <c r="G20" s="1">
        <v>820</v>
      </c>
      <c r="H20" s="1">
        <v>820</v>
      </c>
      <c r="I20" s="7">
        <f t="shared" si="3"/>
        <v>478.33333333333331</v>
      </c>
      <c r="J20" s="7">
        <f t="shared" si="4"/>
        <v>6218.333333333333</v>
      </c>
    </row>
    <row r="21" spans="1:10" hidden="1" x14ac:dyDescent="0.25"/>
    <row r="22" spans="1:10" hidden="1" x14ac:dyDescent="0.25">
      <c r="A22" s="8" t="s">
        <v>1</v>
      </c>
      <c r="B22" s="6" t="s">
        <v>10</v>
      </c>
      <c r="C22" s="6" t="s">
        <v>11</v>
      </c>
      <c r="D22" s="6" t="s">
        <v>12</v>
      </c>
      <c r="E22" s="6" t="s">
        <v>13</v>
      </c>
      <c r="F22" s="6" t="s">
        <v>14</v>
      </c>
      <c r="G22" s="6" t="s">
        <v>15</v>
      </c>
      <c r="H22" s="6" t="s">
        <v>16</v>
      </c>
      <c r="I22" s="6" t="s">
        <v>17</v>
      </c>
      <c r="J22" s="6" t="s">
        <v>9</v>
      </c>
    </row>
    <row r="23" spans="1:10" hidden="1" x14ac:dyDescent="0.25">
      <c r="A23" s="1" t="s">
        <v>3</v>
      </c>
      <c r="B23" s="1">
        <v>224</v>
      </c>
      <c r="C23" s="1">
        <v>224</v>
      </c>
      <c r="D23" s="1">
        <v>224</v>
      </c>
      <c r="E23" s="1">
        <v>224</v>
      </c>
      <c r="F23" s="1">
        <v>224</v>
      </c>
      <c r="G23" s="1">
        <v>224</v>
      </c>
      <c r="H23" s="1">
        <v>224</v>
      </c>
      <c r="I23" s="7">
        <f>(H23/12)*7</f>
        <v>130.66666666666669</v>
      </c>
      <c r="J23" s="7">
        <f>SUM(B23:I23)</f>
        <v>1698.6666666666667</v>
      </c>
    </row>
    <row r="24" spans="1:10" hidden="1" x14ac:dyDescent="0.25">
      <c r="A24" s="1" t="s">
        <v>6</v>
      </c>
      <c r="B24" s="1">
        <v>410</v>
      </c>
      <c r="C24" s="1">
        <v>410</v>
      </c>
      <c r="D24" s="1">
        <v>410</v>
      </c>
      <c r="E24" s="1">
        <v>410</v>
      </c>
      <c r="F24" s="1">
        <v>410</v>
      </c>
      <c r="G24" s="1">
        <v>410</v>
      </c>
      <c r="H24" s="1">
        <v>410</v>
      </c>
      <c r="I24" s="7">
        <f t="shared" ref="I24:I25" si="5">(H24/12)*7</f>
        <v>239.16666666666666</v>
      </c>
      <c r="J24" s="7">
        <f t="shared" ref="J24:J25" si="6">SUM(B24:I24)</f>
        <v>3109.1666666666665</v>
      </c>
    </row>
    <row r="25" spans="1:10" hidden="1" x14ac:dyDescent="0.25">
      <c r="A25" s="1" t="s">
        <v>7</v>
      </c>
      <c r="B25" s="1">
        <v>482</v>
      </c>
      <c r="C25" s="1">
        <v>482</v>
      </c>
      <c r="D25" s="1">
        <v>482</v>
      </c>
      <c r="E25" s="1">
        <v>482</v>
      </c>
      <c r="F25" s="1">
        <v>482</v>
      </c>
      <c r="G25" s="1">
        <v>482</v>
      </c>
      <c r="H25" s="1">
        <v>482</v>
      </c>
      <c r="I25" s="7">
        <f t="shared" si="5"/>
        <v>281.16666666666663</v>
      </c>
      <c r="J25" s="7">
        <f t="shared" si="6"/>
        <v>3655.1666666666665</v>
      </c>
    </row>
    <row r="27" spans="1:10" x14ac:dyDescent="0.25">
      <c r="A27" s="9" t="s">
        <v>18</v>
      </c>
      <c r="B27" s="6" t="s">
        <v>10</v>
      </c>
      <c r="C27" s="6" t="s">
        <v>11</v>
      </c>
      <c r="D27" s="6" t="s">
        <v>12</v>
      </c>
      <c r="E27" s="6" t="s">
        <v>13</v>
      </c>
      <c r="F27" s="6" t="s">
        <v>14</v>
      </c>
      <c r="G27" s="6" t="s">
        <v>15</v>
      </c>
      <c r="H27" s="6" t="s">
        <v>16</v>
      </c>
      <c r="I27" s="6" t="s">
        <v>17</v>
      </c>
      <c r="J27" s="6" t="s">
        <v>9</v>
      </c>
    </row>
    <row r="28" spans="1:10" x14ac:dyDescent="0.25">
      <c r="A28" s="1" t="s">
        <v>3</v>
      </c>
      <c r="B28" s="7">
        <f>B12*1000/15</f>
        <v>22000</v>
      </c>
      <c r="C28" s="7">
        <f t="shared" ref="C28:I28" si="7">C12*1000/15</f>
        <v>29333.333333333332</v>
      </c>
      <c r="D28" s="7">
        <f t="shared" si="7"/>
        <v>47333.333333333336</v>
      </c>
      <c r="E28" s="7">
        <f t="shared" si="7"/>
        <v>52666.666666666664</v>
      </c>
      <c r="F28" s="7">
        <f t="shared" si="7"/>
        <v>52666.666666666664</v>
      </c>
      <c r="G28" s="7">
        <f t="shared" si="7"/>
        <v>52666.666666666664</v>
      </c>
      <c r="H28" s="7">
        <f t="shared" si="7"/>
        <v>52666.666666666664</v>
      </c>
      <c r="I28" s="7">
        <f t="shared" si="7"/>
        <v>30722.222222222223</v>
      </c>
      <c r="J28" s="7">
        <f>SUM(B28:I28)</f>
        <v>340055.55555555556</v>
      </c>
    </row>
    <row r="29" spans="1:10" x14ac:dyDescent="0.25">
      <c r="A29" s="1" t="s">
        <v>6</v>
      </c>
      <c r="B29" s="7">
        <f>B13*1000/112</f>
        <v>5357.1428571428569</v>
      </c>
      <c r="C29" s="7">
        <f t="shared" ref="C29:I29" si="8">C13*1000/112</f>
        <v>7142.8571428571431</v>
      </c>
      <c r="D29" s="7">
        <f t="shared" si="8"/>
        <v>9642.8571428571431</v>
      </c>
      <c r="E29" s="7">
        <f t="shared" si="8"/>
        <v>12857.142857142857</v>
      </c>
      <c r="F29" s="7">
        <f t="shared" si="8"/>
        <v>12857.142857142857</v>
      </c>
      <c r="G29" s="7">
        <f t="shared" si="8"/>
        <v>12857.142857142857</v>
      </c>
      <c r="H29" s="7">
        <f t="shared" si="8"/>
        <v>12857.142857142857</v>
      </c>
      <c r="I29" s="7">
        <f t="shared" si="8"/>
        <v>7500</v>
      </c>
      <c r="J29" s="7">
        <f t="shared" ref="J29:J30" si="9">SUM(B29:I29)</f>
        <v>81071.428571428565</v>
      </c>
    </row>
    <row r="30" spans="1:10" x14ac:dyDescent="0.25">
      <c r="A30" s="1" t="s">
        <v>5</v>
      </c>
      <c r="B30" s="7">
        <f>B14*1000/133</f>
        <v>1127.8195488721803</v>
      </c>
      <c r="C30" s="7">
        <f t="shared" ref="C30:I30" si="10">C14*1000/133</f>
        <v>1503.7593984962407</v>
      </c>
      <c r="D30" s="7">
        <f t="shared" si="10"/>
        <v>2030.0751879699249</v>
      </c>
      <c r="E30" s="7">
        <f t="shared" si="10"/>
        <v>2706.7669172932333</v>
      </c>
      <c r="F30" s="7">
        <f t="shared" si="10"/>
        <v>2706.7669172932333</v>
      </c>
      <c r="G30" s="7">
        <f t="shared" si="10"/>
        <v>2706.7669172932333</v>
      </c>
      <c r="H30" s="7">
        <f t="shared" si="10"/>
        <v>2706.7669172932333</v>
      </c>
      <c r="I30" s="7">
        <f t="shared" si="10"/>
        <v>1578.9473684210527</v>
      </c>
      <c r="J30" s="7">
        <f t="shared" si="9"/>
        <v>17067.669172932328</v>
      </c>
    </row>
    <row r="32" spans="1:10" x14ac:dyDescent="0.25">
      <c r="A32" s="9" t="s">
        <v>0</v>
      </c>
      <c r="B32" s="6" t="s">
        <v>10</v>
      </c>
      <c r="C32" s="6" t="s">
        <v>11</v>
      </c>
      <c r="D32" s="6" t="s">
        <v>12</v>
      </c>
      <c r="E32" s="6" t="s">
        <v>13</v>
      </c>
      <c r="F32" s="6" t="s">
        <v>14</v>
      </c>
      <c r="G32" s="6" t="s">
        <v>15</v>
      </c>
      <c r="H32" s="6" t="s">
        <v>16</v>
      </c>
      <c r="I32" s="6" t="s">
        <v>17</v>
      </c>
      <c r="J32" s="6" t="s">
        <v>9</v>
      </c>
    </row>
    <row r="33" spans="1:10" x14ac:dyDescent="0.25">
      <c r="A33" s="1" t="s">
        <v>3</v>
      </c>
      <c r="B33" s="7">
        <f>B17*1000/15</f>
        <v>20000</v>
      </c>
      <c r="C33" s="7">
        <f t="shared" ref="C33:I33" si="11">C17*1000/15</f>
        <v>20000</v>
      </c>
      <c r="D33" s="7">
        <f t="shared" si="11"/>
        <v>20000</v>
      </c>
      <c r="E33" s="7">
        <f t="shared" si="11"/>
        <v>20000</v>
      </c>
      <c r="F33" s="7">
        <f t="shared" si="11"/>
        <v>20000</v>
      </c>
      <c r="G33" s="7">
        <f t="shared" si="11"/>
        <v>20000</v>
      </c>
      <c r="H33" s="7">
        <f t="shared" si="11"/>
        <v>20000</v>
      </c>
      <c r="I33" s="7">
        <f t="shared" si="11"/>
        <v>11666.666666666666</v>
      </c>
      <c r="J33" s="7">
        <f>SUM(B33:I33)</f>
        <v>151666.66666666666</v>
      </c>
    </row>
    <row r="34" spans="1:10" x14ac:dyDescent="0.25">
      <c r="A34" s="1" t="s">
        <v>4</v>
      </c>
      <c r="B34" s="7">
        <f>B18*1000/14</f>
        <v>21428.571428571428</v>
      </c>
      <c r="C34" s="7">
        <f t="shared" ref="C34:I34" si="12">C18*1000/14</f>
        <v>21428.571428571428</v>
      </c>
      <c r="D34" s="7">
        <f t="shared" si="12"/>
        <v>21428.571428571428</v>
      </c>
      <c r="E34" s="7">
        <f t="shared" si="12"/>
        <v>21428.571428571428</v>
      </c>
      <c r="F34" s="7">
        <f t="shared" si="12"/>
        <v>21428.571428571428</v>
      </c>
      <c r="G34" s="7">
        <f t="shared" si="12"/>
        <v>21428.571428571428</v>
      </c>
      <c r="H34" s="7">
        <f t="shared" si="12"/>
        <v>21428.571428571428</v>
      </c>
      <c r="I34" s="7">
        <f t="shared" si="12"/>
        <v>12500</v>
      </c>
      <c r="J34" s="7">
        <f>SUM(B34:I34)</f>
        <v>162499.99999999997</v>
      </c>
    </row>
    <row r="35" spans="1:10" x14ac:dyDescent="0.25">
      <c r="A35" s="1" t="s">
        <v>6</v>
      </c>
      <c r="B35" s="7">
        <f>B19*1000/110</f>
        <v>16363.636363636364</v>
      </c>
      <c r="C35" s="7">
        <f t="shared" ref="C35:I35" si="13">C19*1000/110</f>
        <v>16363.636363636364</v>
      </c>
      <c r="D35" s="7">
        <f t="shared" si="13"/>
        <v>16363.636363636364</v>
      </c>
      <c r="E35" s="7">
        <f t="shared" si="13"/>
        <v>16363.636363636364</v>
      </c>
      <c r="F35" s="7">
        <f t="shared" si="13"/>
        <v>16363.636363636364</v>
      </c>
      <c r="G35" s="7">
        <f t="shared" si="13"/>
        <v>16363.636363636364</v>
      </c>
      <c r="H35" s="7">
        <f t="shared" si="13"/>
        <v>16363.636363636364</v>
      </c>
      <c r="I35" s="7">
        <f t="shared" si="13"/>
        <v>9545.454545454546</v>
      </c>
      <c r="J35" s="7">
        <f t="shared" ref="J35:J36" si="14">SUM(B35:I35)</f>
        <v>124090.9090909091</v>
      </c>
    </row>
    <row r="36" spans="1:10" x14ac:dyDescent="0.25">
      <c r="A36" s="1" t="s">
        <v>5</v>
      </c>
      <c r="B36" s="7">
        <f>B20*1000/126</f>
        <v>6507.936507936508</v>
      </c>
      <c r="C36" s="7">
        <f t="shared" ref="C36:I36" si="15">C20*1000/126</f>
        <v>6507.936507936508</v>
      </c>
      <c r="D36" s="7">
        <f t="shared" si="15"/>
        <v>6507.936507936508</v>
      </c>
      <c r="E36" s="7">
        <f t="shared" si="15"/>
        <v>6507.936507936508</v>
      </c>
      <c r="F36" s="7">
        <f t="shared" si="15"/>
        <v>6507.936507936508</v>
      </c>
      <c r="G36" s="7">
        <f t="shared" si="15"/>
        <v>6507.936507936508</v>
      </c>
      <c r="H36" s="7">
        <f t="shared" si="15"/>
        <v>6507.936507936508</v>
      </c>
      <c r="I36" s="7">
        <f t="shared" si="15"/>
        <v>3796.2962962962961</v>
      </c>
      <c r="J36" s="7">
        <f t="shared" si="14"/>
        <v>49351.851851851854</v>
      </c>
    </row>
    <row r="38" spans="1:10" x14ac:dyDescent="0.25">
      <c r="A38" s="9" t="s">
        <v>1</v>
      </c>
      <c r="B38" s="6" t="s">
        <v>10</v>
      </c>
      <c r="C38" s="6" t="s">
        <v>11</v>
      </c>
      <c r="D38" s="6" t="s">
        <v>12</v>
      </c>
      <c r="E38" s="6" t="s">
        <v>13</v>
      </c>
      <c r="F38" s="6" t="s">
        <v>14</v>
      </c>
      <c r="G38" s="6" t="s">
        <v>15</v>
      </c>
      <c r="H38" s="6" t="s">
        <v>16</v>
      </c>
      <c r="I38" s="6" t="s">
        <v>17</v>
      </c>
      <c r="J38" s="6" t="s">
        <v>9</v>
      </c>
    </row>
    <row r="39" spans="1:10" x14ac:dyDescent="0.25">
      <c r="A39" s="1" t="s">
        <v>3</v>
      </c>
      <c r="B39" s="7">
        <f>B23*1000/15</f>
        <v>14933.333333333334</v>
      </c>
      <c r="C39" s="7">
        <f t="shared" ref="C39:I39" si="16">C23*1000/15</f>
        <v>14933.333333333334</v>
      </c>
      <c r="D39" s="7">
        <f t="shared" si="16"/>
        <v>14933.333333333334</v>
      </c>
      <c r="E39" s="7">
        <f t="shared" si="16"/>
        <v>14933.333333333334</v>
      </c>
      <c r="F39" s="7">
        <f t="shared" si="16"/>
        <v>14933.333333333334</v>
      </c>
      <c r="G39" s="7">
        <f t="shared" si="16"/>
        <v>14933.333333333334</v>
      </c>
      <c r="H39" s="7">
        <f t="shared" si="16"/>
        <v>14933.333333333334</v>
      </c>
      <c r="I39" s="7">
        <f t="shared" si="16"/>
        <v>8711.1111111111131</v>
      </c>
      <c r="J39" s="7">
        <f>SUM(B39:I39)</f>
        <v>113244.44444444444</v>
      </c>
    </row>
    <row r="40" spans="1:10" x14ac:dyDescent="0.25">
      <c r="A40" s="1" t="s">
        <v>6</v>
      </c>
      <c r="B40" s="7">
        <f>B24*1000/115</f>
        <v>3565.217391304348</v>
      </c>
      <c r="C40" s="7">
        <f t="shared" ref="C40:I40" si="17">C24*1000/115</f>
        <v>3565.217391304348</v>
      </c>
      <c r="D40" s="7">
        <f t="shared" si="17"/>
        <v>3565.217391304348</v>
      </c>
      <c r="E40" s="7">
        <f t="shared" si="17"/>
        <v>3565.217391304348</v>
      </c>
      <c r="F40" s="7">
        <f t="shared" si="17"/>
        <v>3565.217391304348</v>
      </c>
      <c r="G40" s="7">
        <f t="shared" si="17"/>
        <v>3565.217391304348</v>
      </c>
      <c r="H40" s="7">
        <f t="shared" si="17"/>
        <v>3565.217391304348</v>
      </c>
      <c r="I40" s="7">
        <f t="shared" si="17"/>
        <v>2079.710144927536</v>
      </c>
      <c r="J40" s="7">
        <f t="shared" ref="J40" si="18">SUM(B40:I40)</f>
        <v>27036.231884057972</v>
      </c>
    </row>
    <row r="41" spans="1:10" x14ac:dyDescent="0.25">
      <c r="A41" s="1" t="s">
        <v>7</v>
      </c>
      <c r="B41" s="7">
        <f>B25*1000/64</f>
        <v>7531.25</v>
      </c>
      <c r="C41" s="7">
        <f t="shared" ref="C41:I41" si="19">C25*1000/64</f>
        <v>7531.25</v>
      </c>
      <c r="D41" s="7">
        <f t="shared" si="19"/>
        <v>7531.25</v>
      </c>
      <c r="E41" s="7">
        <f t="shared" si="19"/>
        <v>7531.25</v>
      </c>
      <c r="F41" s="7">
        <f t="shared" si="19"/>
        <v>7531.25</v>
      </c>
      <c r="G41" s="7">
        <f t="shared" si="19"/>
        <v>7531.25</v>
      </c>
      <c r="H41" s="7">
        <f t="shared" si="19"/>
        <v>7531.25</v>
      </c>
      <c r="I41" s="7">
        <f t="shared" si="19"/>
        <v>4393.2291666666661</v>
      </c>
      <c r="J41" s="7">
        <f>SUM(B41:I41)</f>
        <v>57111.979166666664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KG</vt:lpstr>
      <vt:lpstr>Litres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GOUGNARD Camille</dc:creator>
  <cp:lastModifiedBy>GOUGNARD Camille</cp:lastModifiedBy>
  <dcterms:created xsi:type="dcterms:W3CDTF">2024-11-22T12:57:18Z</dcterms:created>
  <dcterms:modified xsi:type="dcterms:W3CDTF">2024-12-24T13:07:51Z</dcterms:modified>
</cp:coreProperties>
</file>