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O:\01-PEN\DRAGUIGNAN_PARA\J-FOUD_Consult-tvx\J3-DCE-24-097\250204-VF\"/>
    </mc:Choice>
  </mc:AlternateContent>
  <xr:revisionPtr revIDLastSave="0" documentId="13_ncr:1_{1286D030-2B85-41F9-98B3-756DF4909E1A}" xr6:coauthVersionLast="47" xr6:coauthVersionMax="47" xr10:uidLastSave="{00000000-0000-0000-0000-000000000000}"/>
  <bookViews>
    <workbookView xWindow="-108" yWindow="-108" windowWidth="23256" windowHeight="14016" xr2:uid="{7FC6DB7C-3761-402B-8545-A0EA2F264D12}"/>
  </bookViews>
  <sheets>
    <sheet name="DPGF" sheetId="1" r:id="rId1"/>
  </sheets>
  <definedNames>
    <definedName name="_xlnm.Print_Area" localSheetId="0">DPGF!$B$1:$G$198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91" i="1" l="1"/>
  <c r="G192" i="1"/>
  <c r="G190" i="1"/>
  <c r="G186" i="1"/>
  <c r="G187" i="1"/>
  <c r="G185" i="1"/>
  <c r="G181" i="1"/>
  <c r="G182" i="1"/>
  <c r="G180" i="1"/>
  <c r="G176" i="1"/>
  <c r="G177" i="1"/>
  <c r="G175" i="1"/>
  <c r="G170" i="1"/>
  <c r="G171" i="1"/>
  <c r="G172" i="1"/>
  <c r="G169" i="1"/>
  <c r="G164" i="1"/>
  <c r="G165" i="1"/>
  <c r="G166" i="1"/>
  <c r="G163" i="1"/>
  <c r="G159" i="1"/>
  <c r="G160" i="1"/>
  <c r="G158" i="1"/>
  <c r="G154" i="1"/>
  <c r="G155" i="1"/>
  <c r="G153" i="1"/>
  <c r="G148" i="1"/>
  <c r="G145" i="1"/>
  <c r="G140" i="1"/>
  <c r="G141" i="1"/>
  <c r="G142" i="1"/>
  <c r="G139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23" i="1"/>
  <c r="G113" i="1"/>
  <c r="G114" i="1"/>
  <c r="G115" i="1"/>
  <c r="G116" i="1"/>
  <c r="G117" i="1"/>
  <c r="G118" i="1"/>
  <c r="G119" i="1"/>
  <c r="G120" i="1"/>
  <c r="G112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88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71" i="1"/>
  <c r="G58" i="1"/>
  <c r="G59" i="1"/>
  <c r="G60" i="1"/>
  <c r="G61" i="1"/>
  <c r="G62" i="1"/>
  <c r="G63" i="1"/>
  <c r="G64" i="1"/>
  <c r="G65" i="1"/>
  <c r="G66" i="1"/>
  <c r="G67" i="1"/>
  <c r="G68" i="1"/>
  <c r="G57" i="1"/>
  <c r="G44" i="1"/>
  <c r="G45" i="1"/>
  <c r="G46" i="1"/>
  <c r="G47" i="1"/>
  <c r="G48" i="1"/>
  <c r="G49" i="1"/>
  <c r="G50" i="1"/>
  <c r="G51" i="1"/>
  <c r="G52" i="1"/>
  <c r="G53" i="1"/>
  <c r="G54" i="1"/>
  <c r="G43" i="1"/>
  <c r="G29" i="1"/>
  <c r="G30" i="1"/>
  <c r="G31" i="1"/>
  <c r="G32" i="1"/>
  <c r="G33" i="1"/>
  <c r="G34" i="1"/>
  <c r="G35" i="1"/>
  <c r="G36" i="1"/>
  <c r="G37" i="1"/>
  <c r="G38" i="1"/>
  <c r="G39" i="1"/>
  <c r="G40" i="1"/>
  <c r="G28" i="1"/>
  <c r="G19" i="1"/>
  <c r="G20" i="1"/>
  <c r="G21" i="1"/>
  <c r="G22" i="1"/>
  <c r="G23" i="1"/>
  <c r="G24" i="1"/>
  <c r="G25" i="1"/>
  <c r="G18" i="1"/>
  <c r="G11" i="1"/>
  <c r="G193" i="1" l="1"/>
  <c r="G183" i="1"/>
  <c r="G161" i="1"/>
  <c r="G167" i="1"/>
  <c r="G178" i="1"/>
  <c r="G188" i="1"/>
  <c r="G173" i="1"/>
  <c r="G149" i="1"/>
  <c r="G146" i="1"/>
  <c r="G55" i="1" l="1"/>
  <c r="G137" i="1"/>
  <c r="G69" i="1"/>
  <c r="G86" i="1"/>
  <c r="G156" i="1"/>
  <c r="G143" i="1"/>
  <c r="G194" i="1"/>
  <c r="G121" i="1"/>
  <c r="G41" i="1"/>
  <c r="G110" i="1"/>
  <c r="G26" i="1"/>
  <c r="G150" i="1" l="1"/>
  <c r="G15" i="1"/>
  <c r="G196" i="1" l="1"/>
  <c r="G198" i="1" l="1"/>
  <c r="G197" i="1"/>
</calcChain>
</file>

<file path=xl/sharedStrings.xml><?xml version="1.0" encoding="utf-8"?>
<sst xmlns="http://schemas.openxmlformats.org/spreadsheetml/2006/main" count="507" uniqueCount="268">
  <si>
    <t>Item</t>
  </si>
  <si>
    <t>Description</t>
  </si>
  <si>
    <t>Unité</t>
  </si>
  <si>
    <t>Quantité</t>
  </si>
  <si>
    <t>Ens</t>
  </si>
  <si>
    <t>MONTANT TOTAL HORS TAXES (EUR)</t>
  </si>
  <si>
    <t>TVA ( 20%)</t>
  </si>
  <si>
    <t>MONTANT TOTAL T.T.C. (EUR)</t>
  </si>
  <si>
    <t>DIVERS</t>
  </si>
  <si>
    <t>1.1</t>
  </si>
  <si>
    <t>1.2</t>
  </si>
  <si>
    <t>1.3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</si>
  <si>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</si>
  <si>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</si>
  <si>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</si>
  <si>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</si>
  <si>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</si>
  <si>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</si>
  <si>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</si>
  <si>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</si>
  <si>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</si>
  <si>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</si>
  <si>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3.1</t>
  </si>
  <si>
    <t>3.2</t>
  </si>
  <si>
    <t>3.3</t>
  </si>
  <si>
    <t>3.4</t>
  </si>
  <si>
    <t>3.5</t>
  </si>
  <si>
    <t>3.6</t>
  </si>
  <si>
    <t>3.7</t>
  </si>
  <si>
    <t>3.8</t>
  </si>
  <si>
    <t>DETAIL DES QUANTITES ESTIMEES</t>
  </si>
  <si>
    <t>LE CANDITAT REMPLIT LES CASES :</t>
  </si>
  <si>
    <t>INSTALLATION INTERIEURE DE PROTECTION CONTRE LA FOUDRE</t>
  </si>
  <si>
    <t>INSTALLATION EXTERIEURE DE PROTECTION CONTRE LA FOUDRE</t>
  </si>
  <si>
    <t>Conformément au C.C.T.P. valant Programme, ci-joint</t>
  </si>
  <si>
    <t>POSTE 2 - MONTANT TOTAL HORS TAXES (EUR)</t>
  </si>
  <si>
    <t>POSTE 3 - MONTANT TOTAL HORS TAXES (EUR)</t>
  </si>
  <si>
    <t>POSTE 1 - MONTANT TOTAL HORS TAXES (EUR)</t>
  </si>
  <si>
    <t>Installation prise de terre</t>
  </si>
  <si>
    <t>Installation conducteur de descente</t>
  </si>
  <si>
    <t>Dépose PDA existant</t>
  </si>
  <si>
    <t xml:space="preserve"> </t>
  </si>
  <si>
    <t>Dépose des parafoudres existants</t>
  </si>
  <si>
    <t>Bâtiment MESS</t>
  </si>
  <si>
    <t>Bâtiment QH2</t>
  </si>
  <si>
    <t>Bâtiment MESS - MONTANT TOTAL HORS TAXES (EUR)</t>
  </si>
  <si>
    <t>Bâtiment QH3 - MONTANT TOTAL HORS TAXES (EUR)</t>
  </si>
  <si>
    <t>Bâtiment QH1 - MONTANT TOTAL HORS TAXES (EUR)</t>
  </si>
  <si>
    <t>Bâtiment PEP- MONTANT TOTAL HORS TAXES (EUR)</t>
  </si>
  <si>
    <t>Bâtiment BCD - MONTANT TOTAL HORS TAXES (EUR)</t>
  </si>
  <si>
    <t>Bâtiment GRE - MONTANT TOTAL HORS TAXES (EUR)</t>
  </si>
  <si>
    <t>Bâtiment BCG - MONTANT TOTAL HORS TAXES (EUR)</t>
  </si>
  <si>
    <t>Bâtiment AFA- MONTANT TOTAL HORS TAXES (EUR)</t>
  </si>
  <si>
    <t>Poste HT - MONTANT TOTAL HORS TAXES (EUR)</t>
  </si>
  <si>
    <t>Bâtiment QH3</t>
  </si>
  <si>
    <t>Bâtiment QH1</t>
  </si>
  <si>
    <t>Bâtiment PEP</t>
  </si>
  <si>
    <t>Bâtiment BCD</t>
  </si>
  <si>
    <t>Bâtiment GRE</t>
  </si>
  <si>
    <t>Bâtiment BCG</t>
  </si>
  <si>
    <t>Bâtiment AFA</t>
  </si>
  <si>
    <t>Poste HT</t>
  </si>
  <si>
    <t>PDA Bâtiment QH2</t>
  </si>
  <si>
    <t>PDA Bâtiment QH3</t>
  </si>
  <si>
    <t>PDA Bâtiment QH1</t>
  </si>
  <si>
    <t>PDA Bâtiment PEP</t>
  </si>
  <si>
    <r>
      <t>PDA</t>
    </r>
    <r>
      <rPr>
        <b/>
        <sz val="6"/>
        <color rgb="FF404040"/>
        <rFont val="Calibri"/>
        <family val="2"/>
        <scheme val="minor"/>
      </rPr>
      <t>BCD</t>
    </r>
    <r>
      <rPr>
        <b/>
        <sz val="11"/>
        <color rgb="FF404040"/>
        <rFont val="Calibri"/>
        <family val="2"/>
        <scheme val="minor"/>
      </rPr>
      <t xml:space="preserve"> Bâtiment BCD</t>
    </r>
  </si>
  <si>
    <r>
      <t>PDA</t>
    </r>
    <r>
      <rPr>
        <b/>
        <sz val="6"/>
        <color rgb="FF404040"/>
        <rFont val="Calibri"/>
        <family val="2"/>
        <scheme val="minor"/>
      </rPr>
      <t>BCD-2</t>
    </r>
    <r>
      <rPr>
        <b/>
        <sz val="11"/>
        <color rgb="FF404040"/>
        <rFont val="Calibri"/>
        <family val="2"/>
        <scheme val="minor"/>
      </rPr>
      <t xml:space="preserve"> Bâtiment BCD</t>
    </r>
  </si>
  <si>
    <r>
      <t>PDA</t>
    </r>
    <r>
      <rPr>
        <b/>
        <sz val="6"/>
        <color rgb="FF404040"/>
        <rFont val="Calibri"/>
        <family val="2"/>
        <scheme val="minor"/>
      </rPr>
      <t>BCD-3</t>
    </r>
    <r>
      <rPr>
        <b/>
        <sz val="11"/>
        <color rgb="FF404040"/>
        <rFont val="Calibri"/>
        <family val="2"/>
        <scheme val="minor"/>
      </rPr>
      <t xml:space="preserve"> Bâtiment BCD</t>
    </r>
  </si>
  <si>
    <t>Bâtiment QH2 - MONTANT TOTAL HORS TAXES (EUR)</t>
  </si>
  <si>
    <t>2.9.1</t>
  </si>
  <si>
    <t>2.9.2</t>
  </si>
  <si>
    <t>2.10.1</t>
  </si>
  <si>
    <t>2.8.2</t>
  </si>
  <si>
    <t>2.8.1</t>
  </si>
  <si>
    <t>2.7.2</t>
  </si>
  <si>
    <t>2.7.1</t>
  </si>
  <si>
    <t>2.6.2</t>
  </si>
  <si>
    <t>2.6.1</t>
  </si>
  <si>
    <t>2.5.2</t>
  </si>
  <si>
    <t>2.5.1</t>
  </si>
  <si>
    <t>2.4.2</t>
  </si>
  <si>
    <t>2.4.1</t>
  </si>
  <si>
    <t>2.3.2</t>
  </si>
  <si>
    <t>2.3.1</t>
  </si>
  <si>
    <t>2.2.2</t>
  </si>
  <si>
    <t>2.2.1</t>
  </si>
  <si>
    <t>2.1.1</t>
  </si>
  <si>
    <t>2.1.2</t>
  </si>
  <si>
    <t>2.1.3</t>
  </si>
  <si>
    <t>2.1.4</t>
  </si>
  <si>
    <t>2.1.5</t>
  </si>
  <si>
    <t>2.1.6</t>
  </si>
  <si>
    <t>2.1.8</t>
  </si>
  <si>
    <t>3.1.1</t>
  </si>
  <si>
    <t>3.1.2</t>
  </si>
  <si>
    <t>3.1.3</t>
  </si>
  <si>
    <t>3.2.1</t>
  </si>
  <si>
    <t>3.2.2</t>
  </si>
  <si>
    <t>3.2.3</t>
  </si>
  <si>
    <t>3.3.1</t>
  </si>
  <si>
    <t>3.3.2</t>
  </si>
  <si>
    <t>3.3.3</t>
  </si>
  <si>
    <t>3.3.4</t>
  </si>
  <si>
    <t>3.4.1</t>
  </si>
  <si>
    <t>3.4.2</t>
  </si>
  <si>
    <t>3.4.3</t>
  </si>
  <si>
    <t>3.4.4</t>
  </si>
  <si>
    <t>3.5.1</t>
  </si>
  <si>
    <t>3.5.2</t>
  </si>
  <si>
    <t>3.5.3</t>
  </si>
  <si>
    <t>3.6.1</t>
  </si>
  <si>
    <t>3.6.2</t>
  </si>
  <si>
    <t>3.6.3</t>
  </si>
  <si>
    <t>3.7.1</t>
  </si>
  <si>
    <t>3.7.2</t>
  </si>
  <si>
    <t>3.7.3</t>
  </si>
  <si>
    <t>3.8.1</t>
  </si>
  <si>
    <t>3.8.2</t>
  </si>
  <si>
    <t>3.8.3</t>
  </si>
  <si>
    <t>Installation PDA</t>
  </si>
  <si>
    <t>Remplacement PDA</t>
  </si>
  <si>
    <t>Installation  PDA</t>
  </si>
  <si>
    <t>PDA Bâtiment MESS - MONTANT TOTAL HORS TAXES (EUR)</t>
  </si>
  <si>
    <t>PDA Bâtiment MESS</t>
  </si>
  <si>
    <t>2.4.3</t>
  </si>
  <si>
    <t>2.4.4</t>
  </si>
  <si>
    <t>2.4.5</t>
  </si>
  <si>
    <t>2.4.6</t>
  </si>
  <si>
    <t>2.4.7</t>
  </si>
  <si>
    <t>2.4.8</t>
  </si>
  <si>
    <t>2.4.9</t>
  </si>
  <si>
    <t>2.4.10</t>
  </si>
  <si>
    <t>2.4.11</t>
  </si>
  <si>
    <t>2.4.12</t>
  </si>
  <si>
    <t>2.2.3</t>
  </si>
  <si>
    <t>2.2.4</t>
  </si>
  <si>
    <t>2.2.5</t>
  </si>
  <si>
    <t>2.2.6</t>
  </si>
  <si>
    <t>2.2.7</t>
  </si>
  <si>
    <t>2.2.8</t>
  </si>
  <si>
    <t>2.2.9</t>
  </si>
  <si>
    <t>2.2.10</t>
  </si>
  <si>
    <t>2.2.11</t>
  </si>
  <si>
    <t>2.3.3</t>
  </si>
  <si>
    <t>2.3.4</t>
  </si>
  <si>
    <t>2.3.5</t>
  </si>
  <si>
    <t>2.3.6</t>
  </si>
  <si>
    <t>2.3.7</t>
  </si>
  <si>
    <t>2.3.8</t>
  </si>
  <si>
    <t>2.3.9</t>
  </si>
  <si>
    <t>2.3.10</t>
  </si>
  <si>
    <t>2.3.11</t>
  </si>
  <si>
    <t>2.5.3</t>
  </si>
  <si>
    <t>2.5.4</t>
  </si>
  <si>
    <t>2.5.5</t>
  </si>
  <si>
    <t>2.5.6</t>
  </si>
  <si>
    <t>2.5.7</t>
  </si>
  <si>
    <t>2.5.8</t>
  </si>
  <si>
    <t>2.5.9</t>
  </si>
  <si>
    <t>2.5.10</t>
  </si>
  <si>
    <t>2.5.11</t>
  </si>
  <si>
    <t>2.5.12</t>
  </si>
  <si>
    <t>2.5.13</t>
  </si>
  <si>
    <t>2.5.14</t>
  </si>
  <si>
    <t>2.6.3</t>
  </si>
  <si>
    <t>2.6.4</t>
  </si>
  <si>
    <t>2.6.5</t>
  </si>
  <si>
    <t>2.6.6</t>
  </si>
  <si>
    <t>2.6.7</t>
  </si>
  <si>
    <t>2.6.8</t>
  </si>
  <si>
    <t>2.7.3</t>
  </si>
  <si>
    <t>2.7.4</t>
  </si>
  <si>
    <t>2.7.5</t>
  </si>
  <si>
    <t>2.7.6</t>
  </si>
  <si>
    <t>2.7.7</t>
  </si>
  <si>
    <t>2.7.8</t>
  </si>
  <si>
    <t>2.8.3</t>
  </si>
  <si>
    <t>2.8.4</t>
  </si>
  <si>
    <t>2.8.5</t>
  </si>
  <si>
    <t>2.8.6</t>
  </si>
  <si>
    <t>2.8.7</t>
  </si>
  <si>
    <t>2.8.8</t>
  </si>
  <si>
    <t>2.8.9</t>
  </si>
  <si>
    <t>2.8.10</t>
  </si>
  <si>
    <t>2.8.11</t>
  </si>
  <si>
    <t>2.8.12</t>
  </si>
  <si>
    <t>2.8.13</t>
  </si>
  <si>
    <t>2.8.14</t>
  </si>
  <si>
    <t>2.6.9</t>
  </si>
  <si>
    <t>2.6.10</t>
  </si>
  <si>
    <t>2.6.11</t>
  </si>
  <si>
    <t>2.6.12</t>
  </si>
  <si>
    <t>2.6.13</t>
  </si>
  <si>
    <t>2.6.14</t>
  </si>
  <si>
    <t>2.6.15</t>
  </si>
  <si>
    <t>2.6.16</t>
  </si>
  <si>
    <t>2.6.17</t>
  </si>
  <si>
    <t>Dépose du parafoudre existant</t>
  </si>
  <si>
    <t>Installation liaison équipotentielle canalisations gaz</t>
  </si>
  <si>
    <t>Installation des parafoudres UAE de type C2</t>
  </si>
  <si>
    <t>Installation des parafoudres Réseau ECS de type C2</t>
  </si>
  <si>
    <t>Installation des parafoudres Réseau CMSI de type C2</t>
  </si>
  <si>
    <t>2.9.3</t>
  </si>
  <si>
    <t>2.9.4</t>
  </si>
  <si>
    <t>2.1.7</t>
  </si>
  <si>
    <t>Installation des parafoudres Diffusion alarme de type C2</t>
  </si>
  <si>
    <t>Installation des parafoudres Baie sono de type C2</t>
  </si>
  <si>
    <t>2.6.18</t>
  </si>
  <si>
    <t>2.6.19</t>
  </si>
  <si>
    <t>2.6.20</t>
  </si>
  <si>
    <t>Installation des parafoudres liaison tableau synthèse MESS &amp; AFA de type C2</t>
  </si>
  <si>
    <t>2.6.21</t>
  </si>
  <si>
    <t>Installation des parafoudres capteurs HYDRA de type C2</t>
  </si>
  <si>
    <t>2.2.12</t>
  </si>
  <si>
    <t>2.2.13</t>
  </si>
  <si>
    <t>Installation des parafoudres switch Brouilleur/PC de type C1</t>
  </si>
  <si>
    <t>2.3.12</t>
  </si>
  <si>
    <t>Installation des parafoudres Coax diffusion TV</t>
  </si>
  <si>
    <t>2.11</t>
  </si>
  <si>
    <t>Local surpresseurs RIA</t>
  </si>
  <si>
    <t>2.11.1</t>
  </si>
  <si>
    <t>Local surpresseurs RIA - MONTANT TOTAL HORS TAXES (EUR)</t>
  </si>
  <si>
    <t>Installation des parafoudres de type 1 réseau 400/230 V</t>
  </si>
  <si>
    <r>
      <t xml:space="preserve">Installation des parafoudres de type 2 </t>
    </r>
    <r>
      <rPr>
        <sz val="11"/>
        <color rgb="FF404040"/>
        <rFont val="Calibri"/>
        <family val="2"/>
      </rPr>
      <t>|3</t>
    </r>
    <r>
      <rPr>
        <sz val="11"/>
        <color rgb="FF404040"/>
        <rFont val="Calibri"/>
        <family val="2"/>
        <scheme val="minor"/>
      </rPr>
      <t xml:space="preserve"> réseau 230 V</t>
    </r>
  </si>
  <si>
    <t>Installation des parafoudres RJ45 de type C2</t>
  </si>
  <si>
    <t>Installation des parafoudres téléphonique de type C2</t>
  </si>
  <si>
    <t>Installation des parafoudres Bus Carte TIL de type C2</t>
  </si>
  <si>
    <r>
      <t xml:space="preserve">Installation des parafoudres de type 2 </t>
    </r>
    <r>
      <rPr>
        <sz val="11"/>
        <color rgb="FF404040"/>
        <rFont val="Calibri"/>
        <family val="2"/>
      </rPr>
      <t>|3</t>
    </r>
    <r>
      <rPr>
        <sz val="11"/>
        <color rgb="FF404040"/>
        <rFont val="Calibri"/>
        <family val="2"/>
        <scheme val="minor"/>
      </rPr>
      <t xml:space="preserve"> réseau 400 V</t>
    </r>
  </si>
  <si>
    <r>
      <t xml:space="preserve">Installation des parafoudres de type 2 </t>
    </r>
    <r>
      <rPr>
        <sz val="11"/>
        <color rgb="FF404040"/>
        <rFont val="Calibri"/>
        <family val="2"/>
      </rPr>
      <t>|3</t>
    </r>
    <r>
      <rPr>
        <sz val="11"/>
        <color rgb="FF404040"/>
        <rFont val="Calibri"/>
        <family val="2"/>
        <scheme val="minor"/>
      </rPr>
      <t xml:space="preserve"> réseau 12 V</t>
    </r>
  </si>
  <si>
    <t>Installation des parafoudres Machinerie Carte TIL de type C2</t>
  </si>
  <si>
    <t>Installation des parafoudres Bus ECS/TRE de type C2</t>
  </si>
  <si>
    <t>Installation des parafoudres de type 2 réseau 24 V</t>
  </si>
  <si>
    <t>Installation des parafoudres de type 2 |3 réseau 400/230 V</t>
  </si>
  <si>
    <t>Installation des parafoudres MDI632 Carte TIL de type C2</t>
  </si>
  <si>
    <t>Installation des parafoudres MDBIRS3 Carte TIL de type C2</t>
  </si>
  <si>
    <t>Installation des parafoudres Bus CMSI de type C2</t>
  </si>
  <si>
    <t>Installation des parafoudres Bus DI de type C2</t>
  </si>
  <si>
    <t>Installation des parafoudres téléphonique de type C1</t>
  </si>
  <si>
    <t>Installation des parafoudres CMSI de type C2</t>
  </si>
  <si>
    <t>Installation des parafoudres ECS de type C2</t>
  </si>
  <si>
    <t>Installation des parafoudres liaison UAE de type C2</t>
  </si>
  <si>
    <t>Installation des parafoudres de type 2 réseau 400/230 V</t>
  </si>
  <si>
    <r>
      <t xml:space="preserve">Installation des parafoudres de type 2 </t>
    </r>
    <r>
      <rPr>
        <sz val="11"/>
        <color rgb="FF404040"/>
        <rFont val="Calibri"/>
        <family val="2"/>
      </rPr>
      <t>|3</t>
    </r>
    <r>
      <rPr>
        <sz val="11"/>
        <color rgb="FF404040"/>
        <rFont val="Calibri"/>
        <family val="2"/>
        <scheme val="minor"/>
      </rPr>
      <t xml:space="preserve"> réseau 24 V</t>
    </r>
  </si>
  <si>
    <t>Installation des parafoudres Asservissement exutoire de type C1</t>
  </si>
  <si>
    <t>Installation des parafoudres liaison ECS/TRE de type C2</t>
  </si>
  <si>
    <t>Installation des parafoudres Centrale incendie Type 2B de type C2</t>
  </si>
  <si>
    <t>Installation des parafoudres de type 2 |3 réseau 400 V</t>
  </si>
  <si>
    <t>Installation des parafoudres RJ45 de type C1</t>
  </si>
  <si>
    <t>2.5.15</t>
  </si>
  <si>
    <t>2.6.22</t>
  </si>
  <si>
    <t>PDA Bâtiment QH2 - MONTANT TOTAL HORS TAXES (EUR)</t>
  </si>
  <si>
    <t>PDA Bâtiment QH3 - MONTANT TOTAL HORS TAXES (EUR)</t>
  </si>
  <si>
    <t>PDA Bâtiment QH1 - MONTANT TOTAL HORS TAXES (EUR)</t>
  </si>
  <si>
    <t>PDA Bâtiment PEP - MONTANT TOTAL HORS TAXES (EUR)</t>
  </si>
  <si>
    <r>
      <t>PDA</t>
    </r>
    <r>
      <rPr>
        <b/>
        <sz val="6"/>
        <rFont val="Calibri"/>
        <family val="2"/>
        <scheme val="minor"/>
      </rPr>
      <t>BCD</t>
    </r>
    <r>
      <rPr>
        <b/>
        <sz val="11"/>
        <rFont val="Calibri"/>
        <family val="2"/>
        <scheme val="minor"/>
      </rPr>
      <t xml:space="preserve"> Bâtiment BCD - MONTANT TOTAL HORS TAXES (EUR)</t>
    </r>
  </si>
  <si>
    <r>
      <t>PDA</t>
    </r>
    <r>
      <rPr>
        <b/>
        <sz val="6"/>
        <rFont val="Calibri"/>
        <family val="2"/>
        <scheme val="minor"/>
      </rPr>
      <t>BCD-2</t>
    </r>
    <r>
      <rPr>
        <b/>
        <sz val="11"/>
        <rFont val="Calibri"/>
        <family val="2"/>
        <scheme val="minor"/>
      </rPr>
      <t xml:space="preserve"> Bâtiment BCD - MONTANT TOTAL HORS TAXES (EUR)</t>
    </r>
  </si>
  <si>
    <r>
      <t>PDA</t>
    </r>
    <r>
      <rPr>
        <b/>
        <sz val="6"/>
        <rFont val="Calibri"/>
        <family val="2"/>
        <scheme val="minor"/>
      </rPr>
      <t>BCD-3</t>
    </r>
    <r>
      <rPr>
        <b/>
        <sz val="11"/>
        <rFont val="Calibri"/>
        <family val="2"/>
        <scheme val="minor"/>
      </rPr>
      <t xml:space="preserve"> Bâtiment BCD - MONTANT TOTAL HORS TAXES (EUR)</t>
    </r>
  </si>
  <si>
    <t>2.7.9</t>
  </si>
  <si>
    <t>1.4</t>
  </si>
  <si>
    <t>Réunions de suivi de GPA</t>
  </si>
  <si>
    <t>Inclus</t>
  </si>
  <si>
    <t>inclus</t>
  </si>
  <si>
    <t>Installation de chantiers et équipements connexes</t>
  </si>
  <si>
    <t xml:space="preserve">Réunions de lancement et de suivi de chantier </t>
  </si>
  <si>
    <r>
      <t xml:space="preserve">Prix Unitaire en </t>
    </r>
    <r>
      <rPr>
        <sz val="11"/>
        <rFont val="Calibri"/>
        <family val="2"/>
      </rPr>
      <t>€ HT</t>
    </r>
    <r>
      <rPr>
        <sz val="11"/>
        <rFont val="Calibri"/>
        <family val="2"/>
        <scheme val="minor"/>
      </rPr>
      <t xml:space="preserve">
(Fournitures &amp; Main d'œuvre)</t>
    </r>
  </si>
  <si>
    <t>Prix Total en € HT</t>
  </si>
  <si>
    <t>Documents d'exécution / Dossier des ouvrages exécutés / Dossier d'exploitation et de maintenance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</si>
</sst>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404040"/>
      <name val="Calibri"/>
      <family val="2"/>
      <scheme val="minor"/>
    </font>
    <font>
      <sz val="11"/>
      <color indexed="0"/>
      <name val="Calibri"/>
      <family val="2"/>
      <scheme val="minor"/>
    </font>
    <font>
      <b/>
      <u/>
      <sz val="14"/>
      <color rgb="FF404040"/>
      <name val="Calibri"/>
      <family val="2"/>
      <scheme val="minor"/>
    </font>
    <font>
      <b/>
      <sz val="6"/>
      <color rgb="FF404040"/>
      <name val="Calibri"/>
      <family val="2"/>
      <scheme val="minor"/>
    </font>
    <font>
      <sz val="8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rgb="FF404040"/>
      <name val="Calibri"/>
      <family val="2"/>
      <scheme val="minor"/>
    </font>
    <font>
      <sz val="11"/>
      <color rgb="FF404040"/>
      <name val="Calibri"/>
      <family val="2"/>
    </font>
    <font>
      <b/>
      <sz val="6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/>
    <xf numFmtId="0" fontId="4" fillId="0" borderId="1" xfId="0" quotePrefix="1" applyFont="1" applyBorder="1" applyAlignment="1">
      <alignment horizontal="center" vertical="center"/>
    </xf>
    <xf numFmtId="0" fontId="6" fillId="0" borderId="1" xfId="0" quotePrefix="1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3" borderId="1" xfId="0" applyFill="1" applyBorder="1" applyAlignment="1">
      <alignment vertical="top" wrapText="1"/>
    </xf>
    <xf numFmtId="0" fontId="11" fillId="0" borderId="0" xfId="0" applyFont="1" applyAlignment="1">
      <alignment horizontal="right" vertical="center" wrapText="1"/>
    </xf>
    <xf numFmtId="0" fontId="0" fillId="0" borderId="0" xfId="0" applyAlignment="1">
      <alignment vertical="top" wrapText="1"/>
    </xf>
    <xf numFmtId="164" fontId="4" fillId="0" borderId="1" xfId="0" applyNumberFormat="1" applyFont="1" applyBorder="1" applyAlignment="1">
      <alignment horizontal="right" vertical="center"/>
    </xf>
    <xf numFmtId="44" fontId="4" fillId="3" borderId="1" xfId="0" applyNumberFormat="1" applyFont="1" applyFill="1" applyBorder="1" applyAlignment="1">
      <alignment horizontal="center" vertical="center"/>
    </xf>
    <xf numFmtId="0" fontId="4" fillId="0" borderId="1" xfId="0" quotePrefix="1" applyFont="1" applyBorder="1" applyAlignment="1">
      <alignment horizontal="right" vertical="center"/>
    </xf>
    <xf numFmtId="0" fontId="3" fillId="0" borderId="1" xfId="0" quotePrefix="1" applyFont="1" applyBorder="1" applyAlignment="1">
      <alignment horizontal="center" vertical="center"/>
    </xf>
    <xf numFmtId="0" fontId="4" fillId="0" borderId="4" xfId="0" quotePrefix="1" applyFont="1" applyBorder="1" applyAlignment="1">
      <alignment horizontal="right" vertical="center"/>
    </xf>
    <xf numFmtId="0" fontId="14" fillId="0" borderId="1" xfId="0" quotePrefix="1" applyFont="1" applyBorder="1" applyAlignment="1">
      <alignment horizontal="right" vertical="center" wrapText="1"/>
    </xf>
    <xf numFmtId="0" fontId="13" fillId="6" borderId="4" xfId="0" quotePrefix="1" applyFont="1" applyFill="1" applyBorder="1" applyAlignment="1">
      <alignment horizontal="center" vertical="center"/>
    </xf>
    <xf numFmtId="0" fontId="8" fillId="6" borderId="5" xfId="0" quotePrefix="1" applyFont="1" applyFill="1" applyBorder="1" applyAlignment="1">
      <alignment horizontal="left" vertical="center" wrapText="1"/>
    </xf>
    <xf numFmtId="0" fontId="5" fillId="6" borderId="5" xfId="0" quotePrefix="1" applyFont="1" applyFill="1" applyBorder="1" applyAlignment="1">
      <alignment horizontal="center" vertical="center"/>
    </xf>
    <xf numFmtId="0" fontId="7" fillId="6" borderId="5" xfId="0" applyFont="1" applyFill="1" applyBorder="1" applyAlignment="1">
      <alignment horizontal="center" vertical="center"/>
    </xf>
    <xf numFmtId="4" fontId="5" fillId="6" borderId="6" xfId="0" applyNumberFormat="1" applyFont="1" applyFill="1" applyBorder="1" applyAlignment="1">
      <alignment horizontal="right" vertical="center"/>
    </xf>
    <xf numFmtId="0" fontId="3" fillId="4" borderId="1" xfId="0" quotePrefix="1" applyFont="1" applyFill="1" applyBorder="1" applyAlignment="1">
      <alignment horizontal="center" vertical="center"/>
    </xf>
    <xf numFmtId="164" fontId="3" fillId="5" borderId="1" xfId="0" applyNumberFormat="1" applyFont="1" applyFill="1" applyBorder="1" applyAlignment="1">
      <alignment horizontal="right" vertical="center"/>
    </xf>
    <xf numFmtId="44" fontId="4" fillId="3" borderId="5" xfId="0" applyNumberFormat="1" applyFont="1" applyFill="1" applyBorder="1" applyAlignment="1">
      <alignment horizontal="center" vertical="center"/>
    </xf>
    <xf numFmtId="164" fontId="18" fillId="7" borderId="1" xfId="0" applyNumberFormat="1" applyFont="1" applyFill="1" applyBorder="1" applyAlignment="1">
      <alignment vertical="center"/>
    </xf>
    <xf numFmtId="44" fontId="4" fillId="6" borderId="1" xfId="0" applyNumberFormat="1" applyFont="1" applyFill="1" applyBorder="1" applyAlignment="1">
      <alignment horizontal="center" vertical="center"/>
    </xf>
    <xf numFmtId="164" fontId="4" fillId="6" borderId="1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right" vertical="center" wrapText="1"/>
    </xf>
    <xf numFmtId="164" fontId="8" fillId="6" borderId="5" xfId="0" quotePrefix="1" applyNumberFormat="1" applyFont="1" applyFill="1" applyBorder="1" applyAlignment="1">
      <alignment horizontal="left" vertical="center" wrapText="1"/>
    </xf>
    <xf numFmtId="164" fontId="8" fillId="6" borderId="6" xfId="0" quotePrefix="1" applyNumberFormat="1" applyFont="1" applyFill="1" applyBorder="1" applyAlignment="1">
      <alignment horizontal="left" vertical="center" wrapText="1"/>
    </xf>
    <xf numFmtId="0" fontId="8" fillId="6" borderId="5" xfId="0" quotePrefix="1" applyFont="1" applyFill="1" applyBorder="1" applyAlignment="1">
      <alignment horizontal="left" vertical="center" wrapText="1"/>
    </xf>
    <xf numFmtId="0" fontId="8" fillId="6" borderId="6" xfId="0" quotePrefix="1" applyFont="1" applyFill="1" applyBorder="1" applyAlignment="1">
      <alignment horizontal="left" vertical="center" wrapText="1"/>
    </xf>
    <xf numFmtId="0" fontId="5" fillId="5" borderId="5" xfId="0" applyFont="1" applyFill="1" applyBorder="1" applyAlignment="1">
      <alignment horizontal="center" vertical="center"/>
    </xf>
    <xf numFmtId="0" fontId="6" fillId="4" borderId="4" xfId="0" quotePrefix="1" applyFont="1" applyFill="1" applyBorder="1" applyAlignment="1">
      <alignment horizontal="left" vertical="center" wrapText="1"/>
    </xf>
    <xf numFmtId="0" fontId="6" fillId="4" borderId="5" xfId="0" quotePrefix="1" applyFont="1" applyFill="1" applyBorder="1" applyAlignment="1">
      <alignment horizontal="left" vertical="center" wrapText="1"/>
    </xf>
    <xf numFmtId="0" fontId="6" fillId="4" borderId="6" xfId="0" quotePrefix="1" applyFont="1" applyFill="1" applyBorder="1" applyAlignment="1">
      <alignment horizontal="left" vertical="center" wrapText="1"/>
    </xf>
    <xf numFmtId="0" fontId="3" fillId="5" borderId="4" xfId="0" quotePrefix="1" applyFont="1" applyFill="1" applyBorder="1" applyAlignment="1">
      <alignment horizontal="right" vertical="center"/>
    </xf>
    <xf numFmtId="0" fontId="3" fillId="5" borderId="5" xfId="0" quotePrefix="1" applyFont="1" applyFill="1" applyBorder="1" applyAlignment="1">
      <alignment horizontal="right" vertical="center"/>
    </xf>
    <xf numFmtId="0" fontId="17" fillId="7" borderId="4" xfId="0" applyFont="1" applyFill="1" applyBorder="1" applyAlignment="1">
      <alignment horizontal="right" vertical="center" wrapText="1"/>
    </xf>
    <xf numFmtId="0" fontId="17" fillId="7" borderId="5" xfId="0" applyFont="1" applyFill="1" applyBorder="1" applyAlignment="1">
      <alignment horizontal="right" vertical="center" wrapText="1"/>
    </xf>
    <xf numFmtId="0" fontId="12" fillId="0" borderId="0" xfId="0" applyFont="1" applyBorder="1" applyAlignment="1" applyProtection="1">
      <alignment horizontal="center" vertical="center" wrapText="1"/>
      <protection hidden="1"/>
    </xf>
    <xf numFmtId="0" fontId="12" fillId="0" borderId="0" xfId="0" applyFont="1" applyBorder="1" applyAlignment="1" applyProtection="1">
      <alignment horizontal="center" vertical="center" wrapText="1"/>
      <protection hidden="1"/>
    </xf>
    <xf numFmtId="0" fontId="12" fillId="0" borderId="0" xfId="0" applyFont="1" applyBorder="1"/>
    <xf numFmtId="0" fontId="0" fillId="0" borderId="0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680358</xdr:colOff>
      <xdr:row>1</xdr:row>
      <xdr:rowOff>108857</xdr:rowOff>
    </xdr:from>
    <xdr:to>
      <xdr:col>2</xdr:col>
      <xdr:colOff>769257</xdr:colOff>
      <xdr:row>3</xdr:row>
      <xdr:rowOff>278596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32C3E55-6FA5-4184-849D-A6C92B402A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0358" y="293914"/>
          <a:ext cx="1678213" cy="138893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87356B-9C97-4F4D-9EAE-54C604A7F5E8}">
  <sheetPr>
    <pageSetUpPr fitToPage="1"/>
  </sheetPr>
  <dimension ref="B2:K198"/>
  <sheetViews>
    <sheetView showGridLines="0" tabSelected="1" zoomScale="70" zoomScaleNormal="70" zoomScaleSheetLayoutView="25" zoomScalePageLayoutView="25" workbookViewId="0">
      <selection activeCell="C4" sqref="C4:D4"/>
    </sheetView>
  </sheetViews>
  <sheetFormatPr baseColWidth="10" defaultRowHeight="14.4" x14ac:dyDescent="0.3"/>
  <cols>
    <col min="3" max="3" width="100.77734375" customWidth="1"/>
    <col min="5" max="5" width="14.21875" customWidth="1"/>
    <col min="6" max="7" width="30.77734375" customWidth="1"/>
    <col min="8" max="8" width="8.5546875" customWidth="1"/>
    <col min="11" max="11" width="53.5546875" customWidth="1"/>
  </cols>
  <sheetData>
    <row r="2" spans="2:11" ht="81.75" customHeight="1" x14ac:dyDescent="0.3"/>
    <row r="4" spans="2:11" ht="38.25" customHeight="1" x14ac:dyDescent="0.3">
      <c r="C4" s="30" t="s">
        <v>31</v>
      </c>
      <c r="D4" s="30"/>
      <c r="E4" s="6"/>
      <c r="F4" s="8"/>
    </row>
    <row r="5" spans="2:11" ht="38.25" customHeight="1" x14ac:dyDescent="0.3">
      <c r="B5" t="s">
        <v>34</v>
      </c>
      <c r="C5" s="7"/>
      <c r="D5" s="7"/>
      <c r="E5" s="8"/>
      <c r="F5" s="8"/>
    </row>
    <row r="6" spans="2:11" x14ac:dyDescent="0.3">
      <c r="B6" s="26" t="s">
        <v>30</v>
      </c>
      <c r="C6" s="26"/>
      <c r="D6" s="26"/>
      <c r="E6" s="26"/>
      <c r="F6" s="26"/>
      <c r="G6" s="26"/>
    </row>
    <row r="7" spans="2:11" ht="15.6" x14ac:dyDescent="0.3">
      <c r="C7" s="1"/>
    </row>
    <row r="8" spans="2:11" x14ac:dyDescent="0.3">
      <c r="B8" s="27" t="s">
        <v>0</v>
      </c>
      <c r="C8" s="27" t="s">
        <v>1</v>
      </c>
      <c r="D8" s="27" t="s">
        <v>2</v>
      </c>
      <c r="E8" s="27" t="s">
        <v>3</v>
      </c>
      <c r="F8" s="28" t="s">
        <v>265</v>
      </c>
      <c r="G8" s="28" t="s">
        <v>266</v>
      </c>
    </row>
    <row r="9" spans="2:11" ht="15.75" customHeight="1" x14ac:dyDescent="0.3">
      <c r="B9" s="27"/>
      <c r="C9" s="27"/>
      <c r="D9" s="27"/>
      <c r="E9" s="27"/>
      <c r="F9" s="29"/>
      <c r="G9" s="29"/>
      <c r="I9" s="43"/>
      <c r="J9" s="43"/>
      <c r="K9" s="43"/>
    </row>
    <row r="10" spans="2:11" ht="35.1" customHeight="1" x14ac:dyDescent="0.3">
      <c r="B10" s="15">
        <v>1</v>
      </c>
      <c r="C10" s="16" t="s">
        <v>8</v>
      </c>
      <c r="D10" s="17"/>
      <c r="E10" s="18"/>
      <c r="F10" s="18"/>
      <c r="G10" s="19"/>
      <c r="I10" s="44"/>
      <c r="J10" s="44"/>
      <c r="K10" s="44"/>
    </row>
    <row r="11" spans="2:11" s="5" customFormat="1" ht="25.05" customHeight="1" x14ac:dyDescent="0.3">
      <c r="B11" s="12" t="s">
        <v>9</v>
      </c>
      <c r="C11" s="3" t="s">
        <v>263</v>
      </c>
      <c r="D11" s="2" t="s">
        <v>4</v>
      </c>
      <c r="E11" s="6"/>
      <c r="F11" s="10"/>
      <c r="G11" s="9">
        <f>E11*F11</f>
        <v>0</v>
      </c>
      <c r="I11" s="44"/>
      <c r="J11" s="44"/>
      <c r="K11" s="44"/>
    </row>
    <row r="12" spans="2:11" s="5" customFormat="1" ht="30" customHeight="1" x14ac:dyDescent="0.3">
      <c r="B12" s="12" t="s">
        <v>10</v>
      </c>
      <c r="C12" s="3" t="s">
        <v>267</v>
      </c>
      <c r="D12" s="2" t="s">
        <v>4</v>
      </c>
      <c r="E12" s="4">
        <v>1</v>
      </c>
      <c r="F12" s="24" t="s">
        <v>261</v>
      </c>
      <c r="G12" s="25"/>
      <c r="I12" s="45"/>
      <c r="J12" s="45"/>
      <c r="K12" s="45"/>
    </row>
    <row r="13" spans="2:11" s="5" customFormat="1" ht="25.05" customHeight="1" x14ac:dyDescent="0.3">
      <c r="B13" s="12" t="s">
        <v>11</v>
      </c>
      <c r="C13" s="3" t="s">
        <v>264</v>
      </c>
      <c r="D13" s="2" t="s">
        <v>4</v>
      </c>
      <c r="E13" s="4">
        <v>1</v>
      </c>
      <c r="F13" s="24" t="s">
        <v>261</v>
      </c>
      <c r="G13" s="25"/>
      <c r="I13" s="45"/>
      <c r="J13" s="45"/>
      <c r="K13" s="45"/>
    </row>
    <row r="14" spans="2:11" s="5" customFormat="1" ht="25.05" customHeight="1" x14ac:dyDescent="0.3">
      <c r="B14" s="12" t="s">
        <v>259</v>
      </c>
      <c r="C14" s="3" t="s">
        <v>260</v>
      </c>
      <c r="D14" s="2" t="s">
        <v>4</v>
      </c>
      <c r="E14" s="4">
        <v>1</v>
      </c>
      <c r="F14" s="24" t="s">
        <v>262</v>
      </c>
      <c r="G14" s="25"/>
      <c r="I14" s="45"/>
      <c r="J14" s="45"/>
      <c r="K14" s="45"/>
    </row>
    <row r="15" spans="2:11" s="5" customFormat="1" ht="30" customHeight="1" x14ac:dyDescent="0.3">
      <c r="B15" s="41" t="s">
        <v>37</v>
      </c>
      <c r="C15" s="42"/>
      <c r="D15" s="42"/>
      <c r="E15" s="42"/>
      <c r="F15" s="42"/>
      <c r="G15" s="23">
        <f>G11</f>
        <v>0</v>
      </c>
      <c r="I15" s="46"/>
      <c r="J15" s="46"/>
      <c r="K15" s="46"/>
    </row>
    <row r="16" spans="2:11" ht="35.1" customHeight="1" x14ac:dyDescent="0.3">
      <c r="B16" s="15">
        <v>2</v>
      </c>
      <c r="C16" s="33" t="s">
        <v>32</v>
      </c>
      <c r="D16" s="33"/>
      <c r="E16" s="33"/>
      <c r="F16" s="33"/>
      <c r="G16" s="34"/>
      <c r="I16" s="46"/>
      <c r="J16" s="46"/>
      <c r="K16" s="46"/>
    </row>
    <row r="17" spans="2:11" s="5" customFormat="1" ht="25.05" customHeight="1" x14ac:dyDescent="0.3">
      <c r="B17" s="20" t="s">
        <v>12</v>
      </c>
      <c r="C17" s="36" t="s">
        <v>43</v>
      </c>
      <c r="D17" s="37"/>
      <c r="E17" s="37"/>
      <c r="F17" s="37"/>
      <c r="G17" s="38"/>
      <c r="I17" s="46"/>
      <c r="J17" s="46"/>
      <c r="K17" s="46"/>
    </row>
    <row r="18" spans="2:11" s="5" customFormat="1" ht="25.05" customHeight="1" x14ac:dyDescent="0.3">
      <c r="B18" s="11" t="s">
        <v>87</v>
      </c>
      <c r="C18" s="14" t="s">
        <v>42</v>
      </c>
      <c r="D18" s="2" t="s">
        <v>4</v>
      </c>
      <c r="E18" s="6"/>
      <c r="F18" s="10"/>
      <c r="G18" s="9">
        <f>E18*F18</f>
        <v>0</v>
      </c>
      <c r="I18" s="46"/>
      <c r="J18" s="46"/>
      <c r="K18" s="46"/>
    </row>
    <row r="19" spans="2:11" s="5" customFormat="1" ht="25.05" customHeight="1" x14ac:dyDescent="0.3">
      <c r="B19" s="11" t="s">
        <v>88</v>
      </c>
      <c r="C19" s="14" t="s">
        <v>223</v>
      </c>
      <c r="D19" s="2" t="s">
        <v>2</v>
      </c>
      <c r="E19" s="6"/>
      <c r="F19" s="10"/>
      <c r="G19" s="9">
        <f t="shared" ref="G19:G25" si="0">E19*F19</f>
        <v>0</v>
      </c>
      <c r="I19" s="46"/>
      <c r="J19" s="46"/>
      <c r="K19" s="46"/>
    </row>
    <row r="20" spans="2:11" s="5" customFormat="1" ht="25.05" customHeight="1" x14ac:dyDescent="0.3">
      <c r="B20" s="11" t="s">
        <v>89</v>
      </c>
      <c r="C20" s="14" t="s">
        <v>224</v>
      </c>
      <c r="D20" s="2" t="s">
        <v>2</v>
      </c>
      <c r="E20" s="6"/>
      <c r="F20" s="10"/>
      <c r="G20" s="9">
        <f t="shared" si="0"/>
        <v>0</v>
      </c>
      <c r="I20" s="46"/>
      <c r="J20" s="46"/>
      <c r="K20" s="46"/>
    </row>
    <row r="21" spans="2:11" s="5" customFormat="1" ht="25.05" customHeight="1" x14ac:dyDescent="0.3">
      <c r="B21" s="11" t="s">
        <v>90</v>
      </c>
      <c r="C21" s="14" t="s">
        <v>225</v>
      </c>
      <c r="D21" s="2" t="s">
        <v>2</v>
      </c>
      <c r="E21" s="6"/>
      <c r="F21" s="10"/>
      <c r="G21" s="9">
        <f t="shared" si="0"/>
        <v>0</v>
      </c>
      <c r="I21" s="46"/>
      <c r="J21" s="46"/>
      <c r="K21" s="46"/>
    </row>
    <row r="22" spans="2:11" s="5" customFormat="1" ht="25.05" customHeight="1" x14ac:dyDescent="0.3">
      <c r="B22" s="11" t="s">
        <v>91</v>
      </c>
      <c r="C22" s="14" t="s">
        <v>226</v>
      </c>
      <c r="D22" s="2" t="s">
        <v>2</v>
      </c>
      <c r="E22" s="6"/>
      <c r="F22" s="10"/>
      <c r="G22" s="9">
        <f t="shared" si="0"/>
        <v>0</v>
      </c>
      <c r="I22" s="46"/>
      <c r="J22" s="46"/>
      <c r="K22" s="46"/>
    </row>
    <row r="23" spans="2:11" s="5" customFormat="1" ht="25.05" customHeight="1" x14ac:dyDescent="0.3">
      <c r="B23" s="11" t="s">
        <v>92</v>
      </c>
      <c r="C23" s="14" t="s">
        <v>227</v>
      </c>
      <c r="D23" s="2" t="s">
        <v>2</v>
      </c>
      <c r="E23" s="6"/>
      <c r="F23" s="10"/>
      <c r="G23" s="9">
        <f t="shared" si="0"/>
        <v>0</v>
      </c>
      <c r="I23" s="46"/>
      <c r="J23" s="46"/>
      <c r="K23" s="46"/>
    </row>
    <row r="24" spans="2:11" s="5" customFormat="1" ht="25.05" customHeight="1" x14ac:dyDescent="0.3">
      <c r="B24" s="11" t="s">
        <v>205</v>
      </c>
      <c r="C24" s="14" t="s">
        <v>246</v>
      </c>
      <c r="D24" s="2" t="s">
        <v>2</v>
      </c>
      <c r="E24" s="6"/>
      <c r="F24" s="10"/>
      <c r="G24" s="9">
        <f t="shared" si="0"/>
        <v>0</v>
      </c>
      <c r="I24" s="46"/>
      <c r="J24" s="46"/>
      <c r="K24" s="46"/>
    </row>
    <row r="25" spans="2:11" s="5" customFormat="1" ht="25.05" customHeight="1" x14ac:dyDescent="0.3">
      <c r="B25" s="11" t="s">
        <v>93</v>
      </c>
      <c r="C25" s="14" t="s">
        <v>199</v>
      </c>
      <c r="D25" s="2" t="s">
        <v>4</v>
      </c>
      <c r="E25" s="6"/>
      <c r="F25" s="10"/>
      <c r="G25" s="9">
        <f t="shared" si="0"/>
        <v>0</v>
      </c>
      <c r="I25" s="46"/>
      <c r="J25" s="46"/>
      <c r="K25" s="46"/>
    </row>
    <row r="26" spans="2:11" s="5" customFormat="1" ht="25.05" customHeight="1" x14ac:dyDescent="0.3">
      <c r="B26" s="39" t="s">
        <v>45</v>
      </c>
      <c r="C26" s="40"/>
      <c r="D26" s="40"/>
      <c r="E26" s="40"/>
      <c r="F26" s="40"/>
      <c r="G26" s="21">
        <f>G18+G19+G20+G21+G22+G23+G24+G25</f>
        <v>0</v>
      </c>
      <c r="I26" s="46"/>
      <c r="J26" s="46"/>
      <c r="K26" s="46"/>
    </row>
    <row r="27" spans="2:11" s="5" customFormat="1" ht="25.05" customHeight="1" x14ac:dyDescent="0.3">
      <c r="B27" s="20" t="s">
        <v>13</v>
      </c>
      <c r="C27" s="36" t="s">
        <v>44</v>
      </c>
      <c r="D27" s="37"/>
      <c r="E27" s="37"/>
      <c r="F27" s="37"/>
      <c r="G27" s="38"/>
      <c r="I27" s="46"/>
      <c r="J27" s="46"/>
      <c r="K27" s="46"/>
    </row>
    <row r="28" spans="2:11" s="5" customFormat="1" ht="25.05" customHeight="1" x14ac:dyDescent="0.3">
      <c r="B28" s="11" t="s">
        <v>86</v>
      </c>
      <c r="C28" s="14" t="s">
        <v>42</v>
      </c>
      <c r="D28" s="2" t="s">
        <v>4</v>
      </c>
      <c r="E28" s="6"/>
      <c r="F28" s="10"/>
      <c r="G28" s="9">
        <f>E28*F28</f>
        <v>0</v>
      </c>
      <c r="I28" s="46"/>
      <c r="J28" s="46"/>
      <c r="K28" s="46"/>
    </row>
    <row r="29" spans="2:11" s="5" customFormat="1" ht="25.05" customHeight="1" x14ac:dyDescent="0.3">
      <c r="B29" s="11" t="s">
        <v>85</v>
      </c>
      <c r="C29" s="14" t="s">
        <v>223</v>
      </c>
      <c r="D29" s="2" t="s">
        <v>2</v>
      </c>
      <c r="E29" s="6"/>
      <c r="F29" s="10"/>
      <c r="G29" s="9">
        <f t="shared" ref="G29:G40" si="1">E29*F29</f>
        <v>0</v>
      </c>
      <c r="I29" s="46"/>
      <c r="J29" s="46"/>
      <c r="K29" s="46"/>
    </row>
    <row r="30" spans="2:11" s="5" customFormat="1" ht="25.05" customHeight="1" x14ac:dyDescent="0.3">
      <c r="B30" s="11" t="s">
        <v>135</v>
      </c>
      <c r="C30" s="14" t="s">
        <v>224</v>
      </c>
      <c r="D30" s="2" t="s">
        <v>2</v>
      </c>
      <c r="E30" s="6"/>
      <c r="F30" s="10"/>
      <c r="G30" s="9">
        <f t="shared" si="1"/>
        <v>0</v>
      </c>
      <c r="I30" s="46"/>
      <c r="J30" s="46"/>
      <c r="K30" s="46"/>
    </row>
    <row r="31" spans="2:11" s="5" customFormat="1" ht="25.05" customHeight="1" x14ac:dyDescent="0.3">
      <c r="B31" s="11" t="s">
        <v>136</v>
      </c>
      <c r="C31" s="14" t="s">
        <v>228</v>
      </c>
      <c r="D31" s="2" t="s">
        <v>2</v>
      </c>
      <c r="E31" s="6"/>
      <c r="F31" s="10"/>
      <c r="G31" s="9">
        <f t="shared" si="1"/>
        <v>0</v>
      </c>
      <c r="I31" s="46"/>
      <c r="J31" s="46"/>
      <c r="K31" s="46"/>
    </row>
    <row r="32" spans="2:11" s="5" customFormat="1" ht="25.05" customHeight="1" x14ac:dyDescent="0.3">
      <c r="B32" s="11" t="s">
        <v>137</v>
      </c>
      <c r="C32" s="14" t="s">
        <v>229</v>
      </c>
      <c r="D32" s="2" t="s">
        <v>2</v>
      </c>
      <c r="E32" s="6"/>
      <c r="F32" s="10"/>
      <c r="G32" s="9">
        <f t="shared" si="1"/>
        <v>0</v>
      </c>
      <c r="I32" s="46"/>
      <c r="J32" s="46"/>
      <c r="K32" s="46"/>
    </row>
    <row r="33" spans="2:11" s="5" customFormat="1" ht="25.05" customHeight="1" x14ac:dyDescent="0.3">
      <c r="B33" s="11" t="s">
        <v>138</v>
      </c>
      <c r="C33" s="14" t="s">
        <v>225</v>
      </c>
      <c r="D33" s="2" t="s">
        <v>2</v>
      </c>
      <c r="E33" s="6"/>
      <c r="F33" s="10"/>
      <c r="G33" s="9">
        <f t="shared" si="1"/>
        <v>0</v>
      </c>
      <c r="I33" s="46"/>
      <c r="J33" s="46"/>
      <c r="K33" s="46"/>
    </row>
    <row r="34" spans="2:11" s="5" customFormat="1" ht="25.05" customHeight="1" x14ac:dyDescent="0.3">
      <c r="B34" s="11" t="s">
        <v>139</v>
      </c>
      <c r="C34" s="14" t="s">
        <v>226</v>
      </c>
      <c r="D34" s="2" t="s">
        <v>2</v>
      </c>
      <c r="E34" s="6"/>
      <c r="F34" s="10"/>
      <c r="G34" s="9">
        <f t="shared" si="1"/>
        <v>0</v>
      </c>
      <c r="I34" s="46"/>
      <c r="J34" s="46"/>
      <c r="K34" s="46"/>
    </row>
    <row r="35" spans="2:11" s="5" customFormat="1" ht="25.05" customHeight="1" x14ac:dyDescent="0.3">
      <c r="B35" s="11" t="s">
        <v>140</v>
      </c>
      <c r="C35" s="14" t="s">
        <v>230</v>
      </c>
      <c r="D35" s="2" t="s">
        <v>2</v>
      </c>
      <c r="E35" s="6"/>
      <c r="F35" s="10"/>
      <c r="G35" s="9">
        <f t="shared" si="1"/>
        <v>0</v>
      </c>
      <c r="I35" s="46"/>
      <c r="J35" s="46"/>
      <c r="K35" s="46"/>
    </row>
    <row r="36" spans="2:11" s="5" customFormat="1" ht="25.05" customHeight="1" x14ac:dyDescent="0.3">
      <c r="B36" s="11" t="s">
        <v>141</v>
      </c>
      <c r="C36" s="14" t="s">
        <v>202</v>
      </c>
      <c r="D36" s="2" t="s">
        <v>2</v>
      </c>
      <c r="E36" s="6"/>
      <c r="F36" s="10"/>
      <c r="G36" s="9">
        <f t="shared" si="1"/>
        <v>0</v>
      </c>
      <c r="I36" s="46"/>
      <c r="J36" s="46"/>
      <c r="K36" s="46"/>
    </row>
    <row r="37" spans="2:11" s="5" customFormat="1" ht="25.05" customHeight="1" x14ac:dyDescent="0.3">
      <c r="B37" s="11" t="s">
        <v>142</v>
      </c>
      <c r="C37" s="14" t="s">
        <v>201</v>
      </c>
      <c r="D37" s="2" t="s">
        <v>2</v>
      </c>
      <c r="E37" s="6"/>
      <c r="F37" s="10"/>
      <c r="G37" s="9">
        <f t="shared" si="1"/>
        <v>0</v>
      </c>
      <c r="I37" s="46"/>
      <c r="J37" s="46"/>
      <c r="K37" s="46"/>
    </row>
    <row r="38" spans="2:11" s="5" customFormat="1" ht="25.05" customHeight="1" x14ac:dyDescent="0.3">
      <c r="B38" s="11" t="s">
        <v>143</v>
      </c>
      <c r="C38" s="14" t="s">
        <v>200</v>
      </c>
      <c r="D38" s="2" t="s">
        <v>2</v>
      </c>
      <c r="E38" s="6"/>
      <c r="F38" s="10"/>
      <c r="G38" s="9">
        <f t="shared" si="1"/>
        <v>0</v>
      </c>
      <c r="I38" s="46"/>
      <c r="J38" s="46"/>
      <c r="K38" s="46"/>
    </row>
    <row r="39" spans="2:11" s="5" customFormat="1" ht="25.05" customHeight="1" x14ac:dyDescent="0.3">
      <c r="B39" s="11" t="s">
        <v>214</v>
      </c>
      <c r="C39" s="14" t="s">
        <v>213</v>
      </c>
      <c r="D39" s="2" t="s">
        <v>2</v>
      </c>
      <c r="E39" s="6"/>
      <c r="F39" s="10"/>
      <c r="G39" s="9">
        <f t="shared" si="1"/>
        <v>0</v>
      </c>
      <c r="I39" s="46"/>
      <c r="J39" s="46"/>
      <c r="K39" s="46"/>
    </row>
    <row r="40" spans="2:11" s="5" customFormat="1" ht="25.05" customHeight="1" x14ac:dyDescent="0.3">
      <c r="B40" s="11" t="s">
        <v>215</v>
      </c>
      <c r="C40" s="14" t="s">
        <v>216</v>
      </c>
      <c r="D40" s="2" t="s">
        <v>2</v>
      </c>
      <c r="E40" s="6"/>
      <c r="F40" s="10"/>
      <c r="G40" s="9">
        <f t="shared" si="1"/>
        <v>0</v>
      </c>
      <c r="I40"/>
      <c r="J40"/>
      <c r="K40"/>
    </row>
    <row r="41" spans="2:11" s="5" customFormat="1" ht="25.05" customHeight="1" x14ac:dyDescent="0.3">
      <c r="B41" s="39" t="s">
        <v>69</v>
      </c>
      <c r="C41" s="40"/>
      <c r="D41" s="40"/>
      <c r="E41" s="40"/>
      <c r="F41" s="40"/>
      <c r="G41" s="21">
        <f>G28+G29+G30+G31+G32+G33+G34+G35+G36+G37+G38+G39+G40</f>
        <v>0</v>
      </c>
      <c r="I41"/>
      <c r="J41"/>
      <c r="K41"/>
    </row>
    <row r="42" spans="2:11" s="5" customFormat="1" ht="25.05" customHeight="1" x14ac:dyDescent="0.3">
      <c r="B42" s="20" t="s">
        <v>14</v>
      </c>
      <c r="C42" s="36" t="s">
        <v>54</v>
      </c>
      <c r="D42" s="37"/>
      <c r="E42" s="37"/>
      <c r="F42" s="37"/>
      <c r="G42" s="38"/>
      <c r="I42"/>
      <c r="J42"/>
      <c r="K42"/>
    </row>
    <row r="43" spans="2:11" s="5" customFormat="1" ht="25.05" customHeight="1" x14ac:dyDescent="0.3">
      <c r="B43" s="11" t="s">
        <v>84</v>
      </c>
      <c r="C43" s="14" t="s">
        <v>42</v>
      </c>
      <c r="D43" s="2" t="s">
        <v>4</v>
      </c>
      <c r="E43" s="6"/>
      <c r="F43" s="10"/>
      <c r="G43" s="9">
        <f>E43*F43</f>
        <v>0</v>
      </c>
      <c r="I43"/>
      <c r="J43"/>
      <c r="K43"/>
    </row>
    <row r="44" spans="2:11" s="5" customFormat="1" ht="25.05" customHeight="1" x14ac:dyDescent="0.3">
      <c r="B44" s="11" t="s">
        <v>83</v>
      </c>
      <c r="C44" s="14" t="s">
        <v>223</v>
      </c>
      <c r="D44" s="2" t="s">
        <v>2</v>
      </c>
      <c r="E44" s="6"/>
      <c r="F44" s="10"/>
      <c r="G44" s="9">
        <f t="shared" ref="G44:G54" si="2">E44*F44</f>
        <v>0</v>
      </c>
      <c r="I44"/>
      <c r="J44"/>
      <c r="K44"/>
    </row>
    <row r="45" spans="2:11" s="5" customFormat="1" ht="25.05" customHeight="1" x14ac:dyDescent="0.3">
      <c r="B45" s="11" t="s">
        <v>144</v>
      </c>
      <c r="C45" s="14" t="s">
        <v>224</v>
      </c>
      <c r="D45" s="2" t="s">
        <v>2</v>
      </c>
      <c r="E45" s="6"/>
      <c r="F45" s="10"/>
      <c r="G45" s="9">
        <f t="shared" si="2"/>
        <v>0</v>
      </c>
      <c r="I45"/>
      <c r="J45"/>
      <c r="K45"/>
    </row>
    <row r="46" spans="2:11" s="5" customFormat="1" ht="25.05" customHeight="1" x14ac:dyDescent="0.3">
      <c r="B46" s="11" t="s">
        <v>145</v>
      </c>
      <c r="C46" s="14" t="s">
        <v>228</v>
      </c>
      <c r="D46" s="2" t="s">
        <v>2</v>
      </c>
      <c r="E46" s="6"/>
      <c r="F46" s="10"/>
      <c r="G46" s="9">
        <f t="shared" si="2"/>
        <v>0</v>
      </c>
      <c r="I46"/>
      <c r="J46"/>
      <c r="K46"/>
    </row>
    <row r="47" spans="2:11" s="5" customFormat="1" ht="25.05" customHeight="1" x14ac:dyDescent="0.3">
      <c r="B47" s="11" t="s">
        <v>146</v>
      </c>
      <c r="C47" s="14" t="s">
        <v>229</v>
      </c>
      <c r="D47" s="2" t="s">
        <v>2</v>
      </c>
      <c r="E47" s="6"/>
      <c r="F47" s="10"/>
      <c r="G47" s="9">
        <f t="shared" si="2"/>
        <v>0</v>
      </c>
      <c r="I47"/>
      <c r="J47"/>
      <c r="K47"/>
    </row>
    <row r="48" spans="2:11" s="5" customFormat="1" ht="25.05" customHeight="1" x14ac:dyDescent="0.3">
      <c r="B48" s="11" t="s">
        <v>147</v>
      </c>
      <c r="C48" s="14" t="s">
        <v>225</v>
      </c>
      <c r="D48" s="2" t="s">
        <v>2</v>
      </c>
      <c r="E48" s="6"/>
      <c r="F48" s="10"/>
      <c r="G48" s="9">
        <f t="shared" si="2"/>
        <v>0</v>
      </c>
      <c r="I48"/>
      <c r="J48"/>
      <c r="K48"/>
    </row>
    <row r="49" spans="2:11" s="5" customFormat="1" ht="25.05" customHeight="1" x14ac:dyDescent="0.3">
      <c r="B49" s="11" t="s">
        <v>148</v>
      </c>
      <c r="C49" s="14" t="s">
        <v>230</v>
      </c>
      <c r="D49" s="2" t="s">
        <v>2</v>
      </c>
      <c r="E49" s="6"/>
      <c r="F49" s="10"/>
      <c r="G49" s="9">
        <f t="shared" si="2"/>
        <v>0</v>
      </c>
      <c r="I49"/>
      <c r="J49"/>
      <c r="K49"/>
    </row>
    <row r="50" spans="2:11" s="5" customFormat="1" ht="25.05" customHeight="1" x14ac:dyDescent="0.3">
      <c r="B50" s="11" t="s">
        <v>149</v>
      </c>
      <c r="C50" s="14" t="s">
        <v>226</v>
      </c>
      <c r="D50" s="2" t="s">
        <v>2</v>
      </c>
      <c r="E50" s="6"/>
      <c r="F50" s="10"/>
      <c r="G50" s="9">
        <f t="shared" si="2"/>
        <v>0</v>
      </c>
      <c r="I50"/>
      <c r="J50"/>
      <c r="K50"/>
    </row>
    <row r="51" spans="2:11" s="5" customFormat="1" ht="25.05" customHeight="1" x14ac:dyDescent="0.3">
      <c r="B51" s="11" t="s">
        <v>150</v>
      </c>
      <c r="C51" s="14" t="s">
        <v>202</v>
      </c>
      <c r="D51" s="2" t="s">
        <v>2</v>
      </c>
      <c r="E51" s="6"/>
      <c r="F51" s="10"/>
      <c r="G51" s="9">
        <f t="shared" si="2"/>
        <v>0</v>
      </c>
      <c r="I51"/>
      <c r="J51"/>
      <c r="K51"/>
    </row>
    <row r="52" spans="2:11" s="5" customFormat="1" ht="25.05" customHeight="1" x14ac:dyDescent="0.3">
      <c r="B52" s="11" t="s">
        <v>151</v>
      </c>
      <c r="C52" s="14" t="s">
        <v>201</v>
      </c>
      <c r="D52" s="2" t="s">
        <v>2</v>
      </c>
      <c r="E52" s="6"/>
      <c r="F52" s="10"/>
      <c r="G52" s="9">
        <f t="shared" si="2"/>
        <v>0</v>
      </c>
      <c r="I52"/>
      <c r="J52"/>
      <c r="K52"/>
    </row>
    <row r="53" spans="2:11" s="5" customFormat="1" ht="25.05" customHeight="1" x14ac:dyDescent="0.3">
      <c r="B53" s="11" t="s">
        <v>152</v>
      </c>
      <c r="C53" s="14" t="s">
        <v>200</v>
      </c>
      <c r="D53" s="2" t="s">
        <v>2</v>
      </c>
      <c r="E53" s="6"/>
      <c r="F53" s="22"/>
      <c r="G53" s="9">
        <f t="shared" si="2"/>
        <v>0</v>
      </c>
      <c r="I53"/>
      <c r="J53"/>
      <c r="K53"/>
    </row>
    <row r="54" spans="2:11" s="5" customFormat="1" ht="25.05" customHeight="1" x14ac:dyDescent="0.3">
      <c r="B54" s="11" t="s">
        <v>217</v>
      </c>
      <c r="C54" s="14" t="s">
        <v>218</v>
      </c>
      <c r="D54" s="2" t="s">
        <v>2</v>
      </c>
      <c r="E54" s="6"/>
      <c r="F54" s="22"/>
      <c r="G54" s="9">
        <f t="shared" si="2"/>
        <v>0</v>
      </c>
      <c r="I54"/>
      <c r="J54"/>
      <c r="K54"/>
    </row>
    <row r="55" spans="2:11" s="5" customFormat="1" ht="25.05" customHeight="1" x14ac:dyDescent="0.3">
      <c r="B55" s="39" t="s">
        <v>46</v>
      </c>
      <c r="C55" s="40"/>
      <c r="D55" s="40"/>
      <c r="E55" s="40"/>
      <c r="F55" s="40"/>
      <c r="G55" s="21">
        <f>G43+G44+G45+G46+G47+G48+G49+G50+G51+G52+G53+G54</f>
        <v>0</v>
      </c>
      <c r="I55"/>
      <c r="J55"/>
      <c r="K55"/>
    </row>
    <row r="56" spans="2:11" s="5" customFormat="1" ht="25.05" customHeight="1" x14ac:dyDescent="0.3">
      <c r="B56" s="20" t="s">
        <v>15</v>
      </c>
      <c r="C56" s="36" t="s">
        <v>55</v>
      </c>
      <c r="D56" s="37"/>
      <c r="E56" s="37"/>
      <c r="F56" s="37"/>
      <c r="G56" s="38"/>
      <c r="I56"/>
      <c r="J56"/>
      <c r="K56"/>
    </row>
    <row r="57" spans="2:11" s="5" customFormat="1" ht="25.05" customHeight="1" x14ac:dyDescent="0.3">
      <c r="B57" s="11" t="s">
        <v>82</v>
      </c>
      <c r="C57" s="14" t="s">
        <v>42</v>
      </c>
      <c r="D57" s="2" t="s">
        <v>4</v>
      </c>
      <c r="E57" s="6"/>
      <c r="F57" s="10"/>
      <c r="G57" s="9">
        <f>E57*F57</f>
        <v>0</v>
      </c>
      <c r="I57"/>
      <c r="J57"/>
      <c r="K57"/>
    </row>
    <row r="58" spans="2:11" s="5" customFormat="1" ht="25.05" customHeight="1" x14ac:dyDescent="0.3">
      <c r="B58" s="11" t="s">
        <v>81</v>
      </c>
      <c r="C58" s="14" t="s">
        <v>223</v>
      </c>
      <c r="D58" s="2" t="s">
        <v>2</v>
      </c>
      <c r="E58" s="6"/>
      <c r="F58" s="10"/>
      <c r="G58" s="9">
        <f t="shared" ref="G58:G68" si="3">E58*F58</f>
        <v>0</v>
      </c>
      <c r="I58"/>
      <c r="J58"/>
      <c r="K58"/>
    </row>
    <row r="59" spans="2:11" s="5" customFormat="1" ht="25.05" customHeight="1" x14ac:dyDescent="0.3">
      <c r="B59" s="11" t="s">
        <v>125</v>
      </c>
      <c r="C59" s="14" t="s">
        <v>224</v>
      </c>
      <c r="D59" s="2" t="s">
        <v>2</v>
      </c>
      <c r="E59" s="6"/>
      <c r="F59" s="10"/>
      <c r="G59" s="9">
        <f t="shared" si="3"/>
        <v>0</v>
      </c>
      <c r="I59"/>
      <c r="J59"/>
      <c r="K59"/>
    </row>
    <row r="60" spans="2:11" s="5" customFormat="1" ht="25.05" customHeight="1" x14ac:dyDescent="0.3">
      <c r="B60" s="11" t="s">
        <v>126</v>
      </c>
      <c r="C60" s="14" t="s">
        <v>228</v>
      </c>
      <c r="D60" s="2" t="s">
        <v>2</v>
      </c>
      <c r="E60" s="6"/>
      <c r="F60" s="10"/>
      <c r="G60" s="9">
        <f t="shared" si="3"/>
        <v>0</v>
      </c>
      <c r="I60"/>
      <c r="J60"/>
      <c r="K60"/>
    </row>
    <row r="61" spans="2:11" s="5" customFormat="1" ht="25.05" customHeight="1" x14ac:dyDescent="0.3">
      <c r="B61" s="11" t="s">
        <v>127</v>
      </c>
      <c r="C61" s="14" t="s">
        <v>229</v>
      </c>
      <c r="D61" s="2" t="s">
        <v>2</v>
      </c>
      <c r="E61" s="6"/>
      <c r="F61" s="10"/>
      <c r="G61" s="9">
        <f t="shared" si="3"/>
        <v>0</v>
      </c>
      <c r="I61"/>
      <c r="J61"/>
      <c r="K61"/>
    </row>
    <row r="62" spans="2:11" s="5" customFormat="1" ht="25.05" customHeight="1" x14ac:dyDescent="0.3">
      <c r="B62" s="11" t="s">
        <v>128</v>
      </c>
      <c r="C62" s="14" t="s">
        <v>225</v>
      </c>
      <c r="D62" s="2" t="s">
        <v>2</v>
      </c>
      <c r="E62" s="6"/>
      <c r="F62" s="10"/>
      <c r="G62" s="9">
        <f t="shared" si="3"/>
        <v>0</v>
      </c>
      <c r="I62"/>
      <c r="J62"/>
      <c r="K62"/>
    </row>
    <row r="63" spans="2:11" s="5" customFormat="1" ht="25.05" customHeight="1" x14ac:dyDescent="0.3">
      <c r="B63" s="11" t="s">
        <v>129</v>
      </c>
      <c r="C63" s="14" t="s">
        <v>230</v>
      </c>
      <c r="D63" s="2" t="s">
        <v>2</v>
      </c>
      <c r="E63" s="6"/>
      <c r="F63" s="10"/>
      <c r="G63" s="9">
        <f t="shared" si="3"/>
        <v>0</v>
      </c>
      <c r="I63"/>
      <c r="J63"/>
      <c r="K63"/>
    </row>
    <row r="64" spans="2:11" s="5" customFormat="1" ht="25.05" customHeight="1" x14ac:dyDescent="0.3">
      <c r="B64" s="11" t="s">
        <v>130</v>
      </c>
      <c r="C64" s="14" t="s">
        <v>226</v>
      </c>
      <c r="D64" s="2" t="s">
        <v>2</v>
      </c>
      <c r="E64" s="6"/>
      <c r="F64" s="10"/>
      <c r="G64" s="9">
        <f t="shared" si="3"/>
        <v>0</v>
      </c>
      <c r="I64"/>
      <c r="J64"/>
      <c r="K64"/>
    </row>
    <row r="65" spans="2:11" s="5" customFormat="1" ht="25.05" customHeight="1" x14ac:dyDescent="0.3">
      <c r="B65" s="11" t="s">
        <v>131</v>
      </c>
      <c r="C65" s="14" t="s">
        <v>202</v>
      </c>
      <c r="D65" s="2" t="s">
        <v>2</v>
      </c>
      <c r="E65" s="6"/>
      <c r="F65" s="10"/>
      <c r="G65" s="9">
        <f t="shared" si="3"/>
        <v>0</v>
      </c>
      <c r="I65"/>
      <c r="J65"/>
      <c r="K65"/>
    </row>
    <row r="66" spans="2:11" s="5" customFormat="1" ht="25.05" customHeight="1" x14ac:dyDescent="0.3">
      <c r="B66" s="11" t="s">
        <v>132</v>
      </c>
      <c r="C66" s="14" t="s">
        <v>201</v>
      </c>
      <c r="D66" s="2" t="s">
        <v>2</v>
      </c>
      <c r="E66" s="6"/>
      <c r="F66" s="10"/>
      <c r="G66" s="9">
        <f t="shared" si="3"/>
        <v>0</v>
      </c>
      <c r="I66"/>
      <c r="J66"/>
      <c r="K66"/>
    </row>
    <row r="67" spans="2:11" s="5" customFormat="1" ht="25.05" customHeight="1" x14ac:dyDescent="0.3">
      <c r="B67" s="11" t="s">
        <v>133</v>
      </c>
      <c r="C67" s="14" t="s">
        <v>200</v>
      </c>
      <c r="D67" s="2" t="s">
        <v>2</v>
      </c>
      <c r="E67" s="6"/>
      <c r="F67" s="10"/>
      <c r="G67" s="9">
        <f t="shared" si="3"/>
        <v>0</v>
      </c>
      <c r="I67"/>
      <c r="J67"/>
      <c r="K67"/>
    </row>
    <row r="68" spans="2:11" s="5" customFormat="1" ht="25.05" customHeight="1" x14ac:dyDescent="0.3">
      <c r="B68" s="11" t="s">
        <v>134</v>
      </c>
      <c r="C68" s="14" t="s">
        <v>231</v>
      </c>
      <c r="D68" s="2" t="s">
        <v>2</v>
      </c>
      <c r="E68" s="6"/>
      <c r="F68" s="10"/>
      <c r="G68" s="9">
        <f t="shared" si="3"/>
        <v>0</v>
      </c>
      <c r="I68"/>
      <c r="J68"/>
      <c r="K68"/>
    </row>
    <row r="69" spans="2:11" s="5" customFormat="1" ht="25.05" customHeight="1" x14ac:dyDescent="0.3">
      <c r="B69" s="39" t="s">
        <v>47</v>
      </c>
      <c r="C69" s="40"/>
      <c r="D69" s="40"/>
      <c r="E69" s="40"/>
      <c r="F69" s="40"/>
      <c r="G69" s="21">
        <f>G57+G58+G59+G60+G61+G62+G63+G64+G65+G66+G67+G68</f>
        <v>0</v>
      </c>
      <c r="I69"/>
      <c r="J69"/>
      <c r="K69"/>
    </row>
    <row r="70" spans="2:11" s="5" customFormat="1" ht="25.05" customHeight="1" x14ac:dyDescent="0.3">
      <c r="B70" s="20" t="s">
        <v>16</v>
      </c>
      <c r="C70" s="36" t="s">
        <v>56</v>
      </c>
      <c r="D70" s="37"/>
      <c r="E70" s="37"/>
      <c r="F70" s="37"/>
      <c r="G70" s="38"/>
      <c r="I70"/>
      <c r="J70"/>
      <c r="K70"/>
    </row>
    <row r="71" spans="2:11" s="5" customFormat="1" ht="25.05" customHeight="1" x14ac:dyDescent="0.3">
      <c r="B71" s="11" t="s">
        <v>80</v>
      </c>
      <c r="C71" s="14" t="s">
        <v>42</v>
      </c>
      <c r="D71" s="2" t="s">
        <v>4</v>
      </c>
      <c r="E71" s="6"/>
      <c r="F71" s="10"/>
      <c r="G71" s="9">
        <f>E71*F71</f>
        <v>0</v>
      </c>
      <c r="I71"/>
      <c r="J71"/>
      <c r="K71"/>
    </row>
    <row r="72" spans="2:11" s="5" customFormat="1" ht="25.05" customHeight="1" x14ac:dyDescent="0.3">
      <c r="B72" s="11" t="s">
        <v>79</v>
      </c>
      <c r="C72" s="14" t="s">
        <v>223</v>
      </c>
      <c r="D72" s="2" t="s">
        <v>2</v>
      </c>
      <c r="E72" s="6"/>
      <c r="F72" s="10"/>
      <c r="G72" s="9">
        <f t="shared" ref="G72:G85" si="4">E72*F72</f>
        <v>0</v>
      </c>
      <c r="I72"/>
      <c r="J72"/>
      <c r="K72"/>
    </row>
    <row r="73" spans="2:11" s="5" customFormat="1" ht="25.05" customHeight="1" x14ac:dyDescent="0.3">
      <c r="B73" s="11" t="s">
        <v>153</v>
      </c>
      <c r="C73" s="14" t="s">
        <v>232</v>
      </c>
      <c r="D73" s="2" t="s">
        <v>2</v>
      </c>
      <c r="E73" s="6"/>
      <c r="F73" s="10"/>
      <c r="G73" s="9">
        <f t="shared" si="4"/>
        <v>0</v>
      </c>
      <c r="I73"/>
      <c r="J73"/>
      <c r="K73"/>
    </row>
    <row r="74" spans="2:11" s="5" customFormat="1" ht="25.05" customHeight="1" x14ac:dyDescent="0.3">
      <c r="B74" s="11" t="s">
        <v>154</v>
      </c>
      <c r="C74" s="14" t="s">
        <v>224</v>
      </c>
      <c r="D74" s="2" t="s">
        <v>2</v>
      </c>
      <c r="E74" s="6"/>
      <c r="F74" s="10"/>
      <c r="G74" s="9">
        <f t="shared" si="4"/>
        <v>0</v>
      </c>
      <c r="I74"/>
      <c r="J74"/>
      <c r="K74"/>
    </row>
    <row r="75" spans="2:11" s="5" customFormat="1" ht="25.05" customHeight="1" x14ac:dyDescent="0.3">
      <c r="B75" s="11" t="s">
        <v>155</v>
      </c>
      <c r="C75" s="14" t="s">
        <v>233</v>
      </c>
      <c r="D75" s="2" t="s">
        <v>2</v>
      </c>
      <c r="E75" s="6"/>
      <c r="F75" s="10"/>
      <c r="G75" s="9">
        <f t="shared" si="4"/>
        <v>0</v>
      </c>
      <c r="I75"/>
      <c r="J75"/>
      <c r="K75"/>
    </row>
    <row r="76" spans="2:11" s="5" customFormat="1" ht="25.05" customHeight="1" x14ac:dyDescent="0.3">
      <c r="B76" s="11" t="s">
        <v>156</v>
      </c>
      <c r="C76" s="14" t="s">
        <v>229</v>
      </c>
      <c r="D76" s="2" t="s">
        <v>2</v>
      </c>
      <c r="E76" s="6"/>
      <c r="F76" s="10"/>
      <c r="G76" s="9">
        <f t="shared" si="4"/>
        <v>0</v>
      </c>
      <c r="I76"/>
      <c r="J76"/>
      <c r="K76"/>
    </row>
    <row r="77" spans="2:11" s="5" customFormat="1" ht="25.05" customHeight="1" x14ac:dyDescent="0.3">
      <c r="B77" s="11" t="s">
        <v>157</v>
      </c>
      <c r="C77" s="14" t="s">
        <v>225</v>
      </c>
      <c r="D77" s="2" t="s">
        <v>2</v>
      </c>
      <c r="E77" s="6"/>
      <c r="F77" s="10"/>
      <c r="G77" s="9">
        <f t="shared" si="4"/>
        <v>0</v>
      </c>
      <c r="I77"/>
      <c r="J77"/>
      <c r="K77"/>
    </row>
    <row r="78" spans="2:11" s="5" customFormat="1" ht="25.05" customHeight="1" x14ac:dyDescent="0.3">
      <c r="B78" s="11" t="s">
        <v>158</v>
      </c>
      <c r="C78" s="14" t="s">
        <v>248</v>
      </c>
      <c r="D78" s="2" t="s">
        <v>2</v>
      </c>
      <c r="E78" s="6"/>
      <c r="F78" s="10"/>
      <c r="G78" s="9">
        <f t="shared" si="4"/>
        <v>0</v>
      </c>
      <c r="I78"/>
      <c r="J78"/>
      <c r="K78"/>
    </row>
    <row r="79" spans="2:11" s="5" customFormat="1" ht="25.05" customHeight="1" x14ac:dyDescent="0.3">
      <c r="B79" s="11" t="s">
        <v>159</v>
      </c>
      <c r="C79" s="14" t="s">
        <v>227</v>
      </c>
      <c r="D79" s="2" t="s">
        <v>2</v>
      </c>
      <c r="E79" s="6"/>
      <c r="F79" s="10"/>
      <c r="G79" s="9">
        <f t="shared" si="4"/>
        <v>0</v>
      </c>
      <c r="I79"/>
      <c r="J79"/>
      <c r="K79"/>
    </row>
    <row r="80" spans="2:11" s="5" customFormat="1" ht="25.05" customHeight="1" x14ac:dyDescent="0.3">
      <c r="B80" s="11" t="s">
        <v>160</v>
      </c>
      <c r="C80" s="14" t="s">
        <v>234</v>
      </c>
      <c r="D80" s="2" t="s">
        <v>2</v>
      </c>
      <c r="E80" s="6"/>
      <c r="F80" s="10"/>
      <c r="G80" s="9">
        <f t="shared" si="4"/>
        <v>0</v>
      </c>
      <c r="I80"/>
      <c r="J80"/>
      <c r="K80"/>
    </row>
    <row r="81" spans="2:11" s="5" customFormat="1" ht="25.05" customHeight="1" x14ac:dyDescent="0.3">
      <c r="B81" s="11" t="s">
        <v>161</v>
      </c>
      <c r="C81" s="14" t="s">
        <v>235</v>
      </c>
      <c r="D81" s="2" t="s">
        <v>2</v>
      </c>
      <c r="E81" s="6"/>
      <c r="F81" s="10"/>
      <c r="G81" s="9">
        <f t="shared" si="4"/>
        <v>0</v>
      </c>
      <c r="I81"/>
      <c r="J81"/>
      <c r="K81"/>
    </row>
    <row r="82" spans="2:11" s="5" customFormat="1" ht="25.05" customHeight="1" x14ac:dyDescent="0.3">
      <c r="B82" s="11" t="s">
        <v>162</v>
      </c>
      <c r="C82" s="14" t="s">
        <v>226</v>
      </c>
      <c r="D82" s="2" t="s">
        <v>2</v>
      </c>
      <c r="E82" s="6"/>
      <c r="F82" s="10"/>
      <c r="G82" s="9">
        <f t="shared" si="4"/>
        <v>0</v>
      </c>
      <c r="I82"/>
      <c r="J82"/>
      <c r="K82"/>
    </row>
    <row r="83" spans="2:11" s="5" customFormat="1" ht="25.05" customHeight="1" x14ac:dyDescent="0.3">
      <c r="B83" s="11" t="s">
        <v>163</v>
      </c>
      <c r="C83" s="14" t="s">
        <v>236</v>
      </c>
      <c r="D83" s="2" t="s">
        <v>2</v>
      </c>
      <c r="E83" s="6"/>
      <c r="F83" s="10"/>
      <c r="G83" s="9">
        <f t="shared" si="4"/>
        <v>0</v>
      </c>
      <c r="I83"/>
      <c r="J83"/>
      <c r="K83"/>
    </row>
    <row r="84" spans="2:11" s="5" customFormat="1" ht="25.05" customHeight="1" x14ac:dyDescent="0.3">
      <c r="B84" s="11" t="s">
        <v>164</v>
      </c>
      <c r="C84" s="14" t="s">
        <v>231</v>
      </c>
      <c r="D84" s="2" t="s">
        <v>2</v>
      </c>
      <c r="E84" s="6"/>
      <c r="F84" s="10"/>
      <c r="G84" s="9">
        <f t="shared" si="4"/>
        <v>0</v>
      </c>
      <c r="I84"/>
      <c r="J84"/>
      <c r="K84"/>
    </row>
    <row r="85" spans="2:11" s="5" customFormat="1" ht="25.05" customHeight="1" x14ac:dyDescent="0.3">
      <c r="B85" s="11" t="s">
        <v>249</v>
      </c>
      <c r="C85" s="14" t="s">
        <v>237</v>
      </c>
      <c r="D85" s="2" t="s">
        <v>2</v>
      </c>
      <c r="E85" s="6"/>
      <c r="F85" s="10"/>
      <c r="G85" s="9">
        <f t="shared" si="4"/>
        <v>0</v>
      </c>
      <c r="I85"/>
      <c r="J85"/>
      <c r="K85"/>
    </row>
    <row r="86" spans="2:11" s="5" customFormat="1" ht="25.05" customHeight="1" x14ac:dyDescent="0.3">
      <c r="B86" s="39" t="s">
        <v>48</v>
      </c>
      <c r="C86" s="40"/>
      <c r="D86" s="40"/>
      <c r="E86" s="40"/>
      <c r="F86" s="40"/>
      <c r="G86" s="21">
        <f>G71+G72+G73+G74+G75+G76+G77+G78+G79+G80+G81+G82+G83+G84+G85</f>
        <v>0</v>
      </c>
      <c r="I86"/>
      <c r="J86"/>
      <c r="K86"/>
    </row>
    <row r="87" spans="2:11" s="5" customFormat="1" ht="25.05" customHeight="1" x14ac:dyDescent="0.3">
      <c r="B87" s="20" t="s">
        <v>17</v>
      </c>
      <c r="C87" s="36" t="s">
        <v>57</v>
      </c>
      <c r="D87" s="37"/>
      <c r="E87" s="37"/>
      <c r="F87" s="37"/>
      <c r="G87" s="38"/>
      <c r="I87"/>
      <c r="J87"/>
      <c r="K87"/>
    </row>
    <row r="88" spans="2:11" s="5" customFormat="1" ht="25.05" customHeight="1" x14ac:dyDescent="0.3">
      <c r="B88" s="11" t="s">
        <v>78</v>
      </c>
      <c r="C88" s="14" t="s">
        <v>42</v>
      </c>
      <c r="D88" s="2" t="s">
        <v>4</v>
      </c>
      <c r="E88" s="6"/>
      <c r="F88" s="10"/>
      <c r="G88" s="9">
        <f>E88*F88</f>
        <v>0</v>
      </c>
      <c r="I88"/>
      <c r="J88"/>
      <c r="K88"/>
    </row>
    <row r="89" spans="2:11" s="5" customFormat="1" ht="25.05" customHeight="1" x14ac:dyDescent="0.3">
      <c r="B89" s="11" t="s">
        <v>77</v>
      </c>
      <c r="C89" s="14" t="s">
        <v>223</v>
      </c>
      <c r="D89" s="2" t="s">
        <v>2</v>
      </c>
      <c r="E89" s="6"/>
      <c r="F89" s="10"/>
      <c r="G89" s="9">
        <f t="shared" ref="G89:G109" si="5">E89*F89</f>
        <v>0</v>
      </c>
      <c r="I89"/>
      <c r="J89"/>
      <c r="K89"/>
    </row>
    <row r="90" spans="2:11" s="5" customFormat="1" ht="25.05" customHeight="1" x14ac:dyDescent="0.3">
      <c r="B90" s="11" t="s">
        <v>165</v>
      </c>
      <c r="C90" s="14" t="s">
        <v>232</v>
      </c>
      <c r="D90" s="2" t="s">
        <v>2</v>
      </c>
      <c r="E90" s="6"/>
      <c r="F90" s="10"/>
      <c r="G90" s="9">
        <f t="shared" si="5"/>
        <v>0</v>
      </c>
      <c r="I90"/>
      <c r="J90"/>
      <c r="K90"/>
    </row>
    <row r="91" spans="2:11" s="5" customFormat="1" ht="25.05" customHeight="1" x14ac:dyDescent="0.3">
      <c r="B91" s="11" t="s">
        <v>166</v>
      </c>
      <c r="C91" s="14" t="s">
        <v>224</v>
      </c>
      <c r="D91" s="2" t="s">
        <v>2</v>
      </c>
      <c r="E91" s="6"/>
      <c r="F91" s="10"/>
      <c r="G91" s="9">
        <f t="shared" si="5"/>
        <v>0</v>
      </c>
      <c r="I91"/>
      <c r="J91"/>
      <c r="K91"/>
    </row>
    <row r="92" spans="2:11" s="5" customFormat="1" ht="25.05" customHeight="1" x14ac:dyDescent="0.3">
      <c r="B92" s="11" t="s">
        <v>167</v>
      </c>
      <c r="C92" s="14" t="s">
        <v>233</v>
      </c>
      <c r="D92" s="2" t="s">
        <v>2</v>
      </c>
      <c r="E92" s="6"/>
      <c r="F92" s="10"/>
      <c r="G92" s="9">
        <f t="shared" si="5"/>
        <v>0</v>
      </c>
      <c r="I92"/>
      <c r="J92"/>
      <c r="K92"/>
    </row>
    <row r="93" spans="2:11" s="5" customFormat="1" ht="25.05" customHeight="1" x14ac:dyDescent="0.3">
      <c r="B93" s="11" t="s">
        <v>168</v>
      </c>
      <c r="C93" s="14" t="s">
        <v>228</v>
      </c>
      <c r="D93" s="2" t="s">
        <v>2</v>
      </c>
      <c r="E93" s="6"/>
      <c r="F93" s="10"/>
      <c r="G93" s="9">
        <f t="shared" si="5"/>
        <v>0</v>
      </c>
      <c r="I93"/>
      <c r="J93"/>
      <c r="K93"/>
    </row>
    <row r="94" spans="2:11" s="5" customFormat="1" ht="25.05" customHeight="1" x14ac:dyDescent="0.3">
      <c r="B94" s="11" t="s">
        <v>169</v>
      </c>
      <c r="C94" s="14" t="s">
        <v>229</v>
      </c>
      <c r="D94" s="2" t="s">
        <v>2</v>
      </c>
      <c r="E94" s="6"/>
      <c r="F94" s="10"/>
      <c r="G94" s="9">
        <f t="shared" si="5"/>
        <v>0</v>
      </c>
      <c r="H94" s="5" t="s">
        <v>41</v>
      </c>
      <c r="I94"/>
      <c r="J94"/>
      <c r="K94"/>
    </row>
    <row r="95" spans="2:11" s="5" customFormat="1" ht="25.05" customHeight="1" x14ac:dyDescent="0.3">
      <c r="B95" s="11" t="s">
        <v>170</v>
      </c>
      <c r="C95" s="14" t="s">
        <v>225</v>
      </c>
      <c r="D95" s="2" t="s">
        <v>2</v>
      </c>
      <c r="E95" s="6"/>
      <c r="F95" s="10"/>
      <c r="G95" s="9">
        <f t="shared" si="5"/>
        <v>0</v>
      </c>
      <c r="I95"/>
      <c r="J95"/>
      <c r="K95"/>
    </row>
    <row r="96" spans="2:11" s="5" customFormat="1" ht="25.05" customHeight="1" x14ac:dyDescent="0.3">
      <c r="B96" s="11" t="s">
        <v>189</v>
      </c>
      <c r="C96" s="14" t="s">
        <v>248</v>
      </c>
      <c r="D96" s="2" t="s">
        <v>2</v>
      </c>
      <c r="E96" s="6"/>
      <c r="F96" s="10"/>
      <c r="G96" s="9">
        <f t="shared" si="5"/>
        <v>0</v>
      </c>
      <c r="I96"/>
      <c r="J96"/>
      <c r="K96"/>
    </row>
    <row r="97" spans="2:11" s="5" customFormat="1" ht="25.05" customHeight="1" x14ac:dyDescent="0.3">
      <c r="B97" s="11" t="s">
        <v>190</v>
      </c>
      <c r="C97" s="14" t="s">
        <v>230</v>
      </c>
      <c r="D97" s="2" t="s">
        <v>2</v>
      </c>
      <c r="E97" s="6"/>
      <c r="F97" s="10"/>
      <c r="G97" s="9">
        <f t="shared" si="5"/>
        <v>0</v>
      </c>
      <c r="I97"/>
      <c r="J97"/>
      <c r="K97"/>
    </row>
    <row r="98" spans="2:11" s="5" customFormat="1" ht="25.05" customHeight="1" x14ac:dyDescent="0.3">
      <c r="B98" s="11" t="s">
        <v>191</v>
      </c>
      <c r="C98" s="14" t="s">
        <v>206</v>
      </c>
      <c r="D98" s="2" t="s">
        <v>2</v>
      </c>
      <c r="E98" s="6"/>
      <c r="F98" s="10"/>
      <c r="G98" s="9">
        <f t="shared" si="5"/>
        <v>0</v>
      </c>
      <c r="I98"/>
      <c r="J98"/>
      <c r="K98"/>
    </row>
    <row r="99" spans="2:11" s="5" customFormat="1" ht="25.05" customHeight="1" x14ac:dyDescent="0.3">
      <c r="B99" s="11" t="s">
        <v>192</v>
      </c>
      <c r="C99" s="14" t="s">
        <v>207</v>
      </c>
      <c r="D99" s="2" t="s">
        <v>2</v>
      </c>
      <c r="E99" s="6"/>
      <c r="F99" s="10"/>
      <c r="G99" s="9">
        <f t="shared" si="5"/>
        <v>0</v>
      </c>
      <c r="I99"/>
      <c r="J99"/>
      <c r="K99"/>
    </row>
    <row r="100" spans="2:11" s="5" customFormat="1" ht="25.05" customHeight="1" x14ac:dyDescent="0.3">
      <c r="B100" s="11" t="s">
        <v>193</v>
      </c>
      <c r="C100" s="14" t="s">
        <v>226</v>
      </c>
      <c r="D100" s="2" t="s">
        <v>2</v>
      </c>
      <c r="E100" s="6"/>
      <c r="F100" s="10"/>
      <c r="G100" s="9">
        <f t="shared" si="5"/>
        <v>0</v>
      </c>
      <c r="I100"/>
      <c r="J100"/>
      <c r="K100"/>
    </row>
    <row r="101" spans="2:11" s="5" customFormat="1" ht="25.05" customHeight="1" x14ac:dyDescent="0.3">
      <c r="B101" s="11" t="s">
        <v>194</v>
      </c>
      <c r="C101" s="14" t="s">
        <v>238</v>
      </c>
      <c r="D101" s="2" t="s">
        <v>2</v>
      </c>
      <c r="E101" s="6"/>
      <c r="F101" s="10"/>
      <c r="G101" s="9">
        <f t="shared" si="5"/>
        <v>0</v>
      </c>
      <c r="I101"/>
      <c r="J101"/>
      <c r="K101"/>
    </row>
    <row r="102" spans="2:11" s="5" customFormat="1" ht="25.05" customHeight="1" x14ac:dyDescent="0.3">
      <c r="B102" s="11" t="s">
        <v>195</v>
      </c>
      <c r="C102" s="14" t="s">
        <v>237</v>
      </c>
      <c r="D102" s="2" t="s">
        <v>2</v>
      </c>
      <c r="E102" s="6"/>
      <c r="F102" s="10"/>
      <c r="G102" s="9">
        <f t="shared" si="5"/>
        <v>0</v>
      </c>
      <c r="I102"/>
      <c r="J102"/>
      <c r="K102"/>
    </row>
    <row r="103" spans="2:11" s="5" customFormat="1" ht="25.05" customHeight="1" x14ac:dyDescent="0.3">
      <c r="B103" s="11" t="s">
        <v>196</v>
      </c>
      <c r="C103" s="14" t="s">
        <v>231</v>
      </c>
      <c r="D103" s="2" t="s">
        <v>2</v>
      </c>
      <c r="E103" s="6"/>
      <c r="F103" s="10"/>
      <c r="G103" s="9">
        <f t="shared" si="5"/>
        <v>0</v>
      </c>
      <c r="I103"/>
      <c r="J103"/>
      <c r="K103"/>
    </row>
    <row r="104" spans="2:11" s="5" customFormat="1" ht="25.05" customHeight="1" x14ac:dyDescent="0.3">
      <c r="B104" s="11" t="s">
        <v>197</v>
      </c>
      <c r="C104" s="14" t="s">
        <v>236</v>
      </c>
      <c r="D104" s="2" t="s">
        <v>2</v>
      </c>
      <c r="E104" s="6"/>
      <c r="F104" s="10"/>
      <c r="G104" s="9">
        <f t="shared" si="5"/>
        <v>0</v>
      </c>
      <c r="I104"/>
      <c r="J104"/>
      <c r="K104"/>
    </row>
    <row r="105" spans="2:11" s="5" customFormat="1" ht="25.05" customHeight="1" x14ac:dyDescent="0.3">
      <c r="B105" s="11" t="s">
        <v>208</v>
      </c>
      <c r="C105" s="14" t="s">
        <v>239</v>
      </c>
      <c r="D105" s="2" t="s">
        <v>2</v>
      </c>
      <c r="E105" s="6"/>
      <c r="F105" s="10"/>
      <c r="G105" s="9">
        <f t="shared" si="5"/>
        <v>0</v>
      </c>
      <c r="I105"/>
      <c r="J105"/>
      <c r="K105"/>
    </row>
    <row r="106" spans="2:11" s="5" customFormat="1" ht="25.05" customHeight="1" x14ac:dyDescent="0.3">
      <c r="B106" s="11" t="s">
        <v>209</v>
      </c>
      <c r="C106" s="14" t="s">
        <v>240</v>
      </c>
      <c r="D106" s="2" t="s">
        <v>2</v>
      </c>
      <c r="E106" s="6"/>
      <c r="F106" s="10"/>
      <c r="G106" s="9">
        <f t="shared" si="5"/>
        <v>0</v>
      </c>
      <c r="I106"/>
      <c r="J106"/>
      <c r="K106"/>
    </row>
    <row r="107" spans="2:11" s="5" customFormat="1" ht="25.05" customHeight="1" x14ac:dyDescent="0.3">
      <c r="B107" s="11" t="s">
        <v>210</v>
      </c>
      <c r="C107" s="14" t="s">
        <v>241</v>
      </c>
      <c r="D107" s="2" t="s">
        <v>2</v>
      </c>
      <c r="E107" s="6"/>
      <c r="F107" s="10"/>
      <c r="G107" s="9">
        <f t="shared" si="5"/>
        <v>0</v>
      </c>
      <c r="I107"/>
      <c r="J107"/>
      <c r="K107"/>
    </row>
    <row r="108" spans="2:11" s="5" customFormat="1" ht="25.05" customHeight="1" x14ac:dyDescent="0.3">
      <c r="B108" s="11" t="s">
        <v>212</v>
      </c>
      <c r="C108" s="14" t="s">
        <v>211</v>
      </c>
      <c r="D108" s="2" t="s">
        <v>2</v>
      </c>
      <c r="E108" s="6"/>
      <c r="F108" s="10"/>
      <c r="G108" s="9">
        <f t="shared" si="5"/>
        <v>0</v>
      </c>
      <c r="I108"/>
      <c r="J108"/>
      <c r="K108"/>
    </row>
    <row r="109" spans="2:11" s="5" customFormat="1" ht="25.05" customHeight="1" x14ac:dyDescent="0.3">
      <c r="B109" s="11" t="s">
        <v>250</v>
      </c>
      <c r="C109" s="14" t="s">
        <v>199</v>
      </c>
      <c r="D109" s="2" t="s">
        <v>4</v>
      </c>
      <c r="E109" s="6"/>
      <c r="F109" s="10"/>
      <c r="G109" s="9">
        <f t="shared" si="5"/>
        <v>0</v>
      </c>
      <c r="I109"/>
      <c r="J109"/>
      <c r="K109"/>
    </row>
    <row r="110" spans="2:11" s="5" customFormat="1" ht="25.05" customHeight="1" x14ac:dyDescent="0.3">
      <c r="B110" s="39" t="s">
        <v>49</v>
      </c>
      <c r="C110" s="40"/>
      <c r="D110" s="40"/>
      <c r="E110" s="40"/>
      <c r="F110" s="40"/>
      <c r="G110" s="21">
        <f>G88+G89+G90+G91+G92+G93+G94+G95+G96+G97+G98+G99+G100+G101+G102+G103+G104+G105+G106+G107+G108+G109</f>
        <v>0</v>
      </c>
      <c r="I110"/>
      <c r="J110"/>
      <c r="K110"/>
    </row>
    <row r="111" spans="2:11" s="5" customFormat="1" ht="25.05" customHeight="1" x14ac:dyDescent="0.3">
      <c r="B111" s="20" t="s">
        <v>18</v>
      </c>
      <c r="C111" s="36" t="s">
        <v>58</v>
      </c>
      <c r="D111" s="37"/>
      <c r="E111" s="37"/>
      <c r="F111" s="37"/>
      <c r="G111" s="38"/>
      <c r="I111"/>
      <c r="J111"/>
      <c r="K111"/>
    </row>
    <row r="112" spans="2:11" s="5" customFormat="1" ht="25.05" customHeight="1" x14ac:dyDescent="0.3">
      <c r="B112" s="11" t="s">
        <v>76</v>
      </c>
      <c r="C112" s="14" t="s">
        <v>198</v>
      </c>
      <c r="D112" s="2" t="s">
        <v>4</v>
      </c>
      <c r="E112" s="6"/>
      <c r="F112" s="10"/>
      <c r="G112" s="9">
        <f>E112*F112</f>
        <v>0</v>
      </c>
      <c r="I112"/>
      <c r="J112"/>
      <c r="K112"/>
    </row>
    <row r="113" spans="2:11" s="5" customFormat="1" ht="25.05" customHeight="1" x14ac:dyDescent="0.3">
      <c r="B113" s="11" t="s">
        <v>75</v>
      </c>
      <c r="C113" s="14" t="s">
        <v>242</v>
      </c>
      <c r="D113" s="2" t="s">
        <v>2</v>
      </c>
      <c r="E113" s="6"/>
      <c r="F113" s="10"/>
      <c r="G113" s="9">
        <f t="shared" ref="G113:G120" si="6">E113*F113</f>
        <v>0</v>
      </c>
      <c r="I113"/>
      <c r="J113"/>
      <c r="K113"/>
    </row>
    <row r="114" spans="2:11" s="5" customFormat="1" ht="25.05" customHeight="1" x14ac:dyDescent="0.3">
      <c r="B114" s="11" t="s">
        <v>171</v>
      </c>
      <c r="C114" s="14" t="s">
        <v>224</v>
      </c>
      <c r="D114" s="2" t="s">
        <v>2</v>
      </c>
      <c r="E114" s="6"/>
      <c r="F114" s="10"/>
      <c r="G114" s="9">
        <f t="shared" si="6"/>
        <v>0</v>
      </c>
      <c r="I114"/>
      <c r="J114"/>
      <c r="K114"/>
    </row>
    <row r="115" spans="2:11" s="5" customFormat="1" ht="25.05" customHeight="1" x14ac:dyDescent="0.3">
      <c r="B115" s="11" t="s">
        <v>172</v>
      </c>
      <c r="C115" s="14" t="s">
        <v>225</v>
      </c>
      <c r="D115" s="2" t="s">
        <v>2</v>
      </c>
      <c r="E115" s="6"/>
      <c r="F115" s="10"/>
      <c r="G115" s="9">
        <f t="shared" si="6"/>
        <v>0</v>
      </c>
      <c r="I115"/>
      <c r="J115"/>
      <c r="K115"/>
    </row>
    <row r="116" spans="2:11" s="5" customFormat="1" ht="25.05" customHeight="1" x14ac:dyDescent="0.3">
      <c r="B116" s="11" t="s">
        <v>173</v>
      </c>
      <c r="C116" s="14" t="s">
        <v>248</v>
      </c>
      <c r="D116" s="2" t="s">
        <v>2</v>
      </c>
      <c r="E116" s="6"/>
      <c r="F116" s="10"/>
      <c r="G116" s="9">
        <f t="shared" si="6"/>
        <v>0</v>
      </c>
      <c r="I116"/>
      <c r="J116"/>
      <c r="K116"/>
    </row>
    <row r="117" spans="2:11" s="5" customFormat="1" ht="25.05" customHeight="1" x14ac:dyDescent="0.3">
      <c r="B117" s="11" t="s">
        <v>174</v>
      </c>
      <c r="C117" s="14" t="s">
        <v>226</v>
      </c>
      <c r="D117" s="2" t="s">
        <v>2</v>
      </c>
      <c r="E117" s="6"/>
      <c r="F117" s="10"/>
      <c r="G117" s="9">
        <f t="shared" si="6"/>
        <v>0</v>
      </c>
      <c r="I117"/>
      <c r="J117"/>
      <c r="K117"/>
    </row>
    <row r="118" spans="2:11" s="5" customFormat="1" ht="25.05" customHeight="1" x14ac:dyDescent="0.3">
      <c r="B118" s="11" t="s">
        <v>175</v>
      </c>
      <c r="C118" s="14" t="s">
        <v>237</v>
      </c>
      <c r="D118" s="2" t="s">
        <v>2</v>
      </c>
      <c r="E118" s="6"/>
      <c r="F118" s="10"/>
      <c r="G118" s="9">
        <f t="shared" si="6"/>
        <v>0</v>
      </c>
      <c r="I118"/>
      <c r="J118"/>
      <c r="K118"/>
    </row>
    <row r="119" spans="2:11" s="5" customFormat="1" ht="25.05" customHeight="1" x14ac:dyDescent="0.3">
      <c r="B119" s="11" t="s">
        <v>176</v>
      </c>
      <c r="C119" s="14" t="s">
        <v>227</v>
      </c>
      <c r="D119" s="2" t="s">
        <v>2</v>
      </c>
      <c r="E119" s="6"/>
      <c r="F119" s="10"/>
      <c r="G119" s="9">
        <f t="shared" si="6"/>
        <v>0</v>
      </c>
      <c r="I119"/>
      <c r="J119"/>
      <c r="K119"/>
    </row>
    <row r="120" spans="2:11" s="5" customFormat="1" ht="25.05" customHeight="1" x14ac:dyDescent="0.3">
      <c r="B120" s="11" t="s">
        <v>258</v>
      </c>
      <c r="C120" s="14" t="s">
        <v>236</v>
      </c>
      <c r="D120" s="2" t="s">
        <v>2</v>
      </c>
      <c r="E120" s="6"/>
      <c r="F120" s="10"/>
      <c r="G120" s="9">
        <f t="shared" si="6"/>
        <v>0</v>
      </c>
      <c r="I120"/>
      <c r="J120"/>
      <c r="K120"/>
    </row>
    <row r="121" spans="2:11" s="5" customFormat="1" ht="25.05" customHeight="1" x14ac:dyDescent="0.3">
      <c r="B121" s="39" t="s">
        <v>50</v>
      </c>
      <c r="C121" s="40"/>
      <c r="D121" s="40"/>
      <c r="E121" s="40"/>
      <c r="F121" s="40"/>
      <c r="G121" s="21">
        <f>G112+G113+G114+G115+G116+G117+G118+G119+G120</f>
        <v>0</v>
      </c>
      <c r="I121"/>
      <c r="J121"/>
      <c r="K121"/>
    </row>
    <row r="122" spans="2:11" s="5" customFormat="1" ht="25.05" customHeight="1" x14ac:dyDescent="0.3">
      <c r="B122" s="20" t="s">
        <v>19</v>
      </c>
      <c r="C122" s="36" t="s">
        <v>59</v>
      </c>
      <c r="D122" s="37"/>
      <c r="E122" s="37"/>
      <c r="F122" s="37"/>
      <c r="G122" s="38"/>
    </row>
    <row r="123" spans="2:11" s="5" customFormat="1" ht="25.05" customHeight="1" x14ac:dyDescent="0.3">
      <c r="B123" s="11" t="s">
        <v>74</v>
      </c>
      <c r="C123" s="14" t="s">
        <v>42</v>
      </c>
      <c r="D123" s="2" t="s">
        <v>4</v>
      </c>
      <c r="E123" s="6"/>
      <c r="F123" s="10"/>
      <c r="G123" s="9">
        <f>E123*F123</f>
        <v>0</v>
      </c>
      <c r="K123" s="5" t="s">
        <v>41</v>
      </c>
    </row>
    <row r="124" spans="2:11" s="5" customFormat="1" ht="25.05" customHeight="1" x14ac:dyDescent="0.3">
      <c r="B124" s="11" t="s">
        <v>73</v>
      </c>
      <c r="C124" s="14" t="s">
        <v>242</v>
      </c>
      <c r="D124" s="2" t="s">
        <v>2</v>
      </c>
      <c r="E124" s="6"/>
      <c r="F124" s="10"/>
      <c r="G124" s="9">
        <f t="shared" ref="G124:G136" si="7">E124*F124</f>
        <v>0</v>
      </c>
    </row>
    <row r="125" spans="2:11" s="5" customFormat="1" ht="25.05" customHeight="1" x14ac:dyDescent="0.3">
      <c r="B125" s="11" t="s">
        <v>177</v>
      </c>
      <c r="C125" s="14" t="s">
        <v>232</v>
      </c>
      <c r="D125" s="2" t="s">
        <v>2</v>
      </c>
      <c r="E125" s="6"/>
      <c r="F125" s="10"/>
      <c r="G125" s="9">
        <f t="shared" si="7"/>
        <v>0</v>
      </c>
    </row>
    <row r="126" spans="2:11" s="5" customFormat="1" ht="25.05" customHeight="1" x14ac:dyDescent="0.3">
      <c r="B126" s="11" t="s">
        <v>178</v>
      </c>
      <c r="C126" s="14" t="s">
        <v>228</v>
      </c>
      <c r="D126" s="2" t="s">
        <v>2</v>
      </c>
      <c r="E126" s="6"/>
      <c r="F126" s="10"/>
      <c r="G126" s="9">
        <f t="shared" si="7"/>
        <v>0</v>
      </c>
    </row>
    <row r="127" spans="2:11" s="5" customFormat="1" ht="25.05" customHeight="1" x14ac:dyDescent="0.3">
      <c r="B127" s="11" t="s">
        <v>179</v>
      </c>
      <c r="C127" s="14" t="s">
        <v>243</v>
      </c>
      <c r="D127" s="2" t="s">
        <v>2</v>
      </c>
      <c r="E127" s="6"/>
      <c r="F127" s="10"/>
      <c r="G127" s="9">
        <f t="shared" si="7"/>
        <v>0</v>
      </c>
    </row>
    <row r="128" spans="2:11" s="5" customFormat="1" ht="25.05" customHeight="1" x14ac:dyDescent="0.3">
      <c r="B128" s="11" t="s">
        <v>180</v>
      </c>
      <c r="C128" s="14" t="s">
        <v>224</v>
      </c>
      <c r="D128" s="2" t="s">
        <v>2</v>
      </c>
      <c r="E128" s="6"/>
      <c r="F128" s="10"/>
      <c r="G128" s="9">
        <f t="shared" si="7"/>
        <v>0</v>
      </c>
    </row>
    <row r="129" spans="2:7" s="5" customFormat="1" ht="25.05" customHeight="1" x14ac:dyDescent="0.3">
      <c r="B129" s="11" t="s">
        <v>181</v>
      </c>
      <c r="C129" s="14" t="s">
        <v>229</v>
      </c>
      <c r="D129" s="2" t="s">
        <v>2</v>
      </c>
      <c r="E129" s="6"/>
      <c r="F129" s="10"/>
      <c r="G129" s="9">
        <f t="shared" si="7"/>
        <v>0</v>
      </c>
    </row>
    <row r="130" spans="2:7" s="5" customFormat="1" ht="25.05" customHeight="1" x14ac:dyDescent="0.3">
      <c r="B130" s="11" t="s">
        <v>182</v>
      </c>
      <c r="C130" s="14" t="s">
        <v>225</v>
      </c>
      <c r="D130" s="2" t="s">
        <v>2</v>
      </c>
      <c r="E130" s="6"/>
      <c r="F130" s="10"/>
      <c r="G130" s="9">
        <f t="shared" si="7"/>
        <v>0</v>
      </c>
    </row>
    <row r="131" spans="2:7" s="5" customFormat="1" ht="25.05" customHeight="1" x14ac:dyDescent="0.3">
      <c r="B131" s="11" t="s">
        <v>183</v>
      </c>
      <c r="C131" s="14" t="s">
        <v>230</v>
      </c>
      <c r="D131" s="2" t="s">
        <v>2</v>
      </c>
      <c r="E131" s="6"/>
      <c r="F131" s="10"/>
      <c r="G131" s="9">
        <f t="shared" si="7"/>
        <v>0</v>
      </c>
    </row>
    <row r="132" spans="2:7" s="5" customFormat="1" ht="25.05" customHeight="1" x14ac:dyDescent="0.3">
      <c r="B132" s="11" t="s">
        <v>184</v>
      </c>
      <c r="C132" s="14" t="s">
        <v>226</v>
      </c>
      <c r="D132" s="2" t="s">
        <v>2</v>
      </c>
      <c r="E132" s="6"/>
      <c r="F132" s="10"/>
      <c r="G132" s="9">
        <f t="shared" si="7"/>
        <v>0</v>
      </c>
    </row>
    <row r="133" spans="2:7" s="5" customFormat="1" ht="25.05" customHeight="1" x14ac:dyDescent="0.3">
      <c r="B133" s="11" t="s">
        <v>185</v>
      </c>
      <c r="C133" s="14" t="s">
        <v>237</v>
      </c>
      <c r="D133" s="2" t="s">
        <v>2</v>
      </c>
      <c r="E133" s="6"/>
      <c r="F133" s="10"/>
      <c r="G133" s="9">
        <f t="shared" si="7"/>
        <v>0</v>
      </c>
    </row>
    <row r="134" spans="2:7" s="5" customFormat="1" ht="25.05" customHeight="1" x14ac:dyDescent="0.3">
      <c r="B134" s="11" t="s">
        <v>186</v>
      </c>
      <c r="C134" s="14" t="s">
        <v>236</v>
      </c>
      <c r="D134" s="2" t="s">
        <v>2</v>
      </c>
      <c r="E134" s="6"/>
      <c r="F134" s="10"/>
      <c r="G134" s="9">
        <f t="shared" si="7"/>
        <v>0</v>
      </c>
    </row>
    <row r="135" spans="2:7" s="5" customFormat="1" ht="25.05" customHeight="1" x14ac:dyDescent="0.3">
      <c r="B135" s="11" t="s">
        <v>187</v>
      </c>
      <c r="C135" s="14" t="s">
        <v>245</v>
      </c>
      <c r="D135" s="2" t="s">
        <v>2</v>
      </c>
      <c r="E135" s="6"/>
      <c r="F135" s="10"/>
      <c r="G135" s="9">
        <f t="shared" si="7"/>
        <v>0</v>
      </c>
    </row>
    <row r="136" spans="2:7" s="5" customFormat="1" ht="25.05" customHeight="1" x14ac:dyDescent="0.3">
      <c r="B136" s="11" t="s">
        <v>188</v>
      </c>
      <c r="C136" s="14" t="s">
        <v>244</v>
      </c>
      <c r="D136" s="2" t="s">
        <v>2</v>
      </c>
      <c r="E136" s="6"/>
      <c r="F136" s="10"/>
      <c r="G136" s="9">
        <f t="shared" si="7"/>
        <v>0</v>
      </c>
    </row>
    <row r="137" spans="2:7" s="5" customFormat="1" ht="25.05" customHeight="1" x14ac:dyDescent="0.3">
      <c r="B137" s="39" t="s">
        <v>51</v>
      </c>
      <c r="C137" s="40"/>
      <c r="D137" s="40"/>
      <c r="E137" s="40"/>
      <c r="F137" s="40"/>
      <c r="G137" s="21">
        <f>G123+G124+G125+G126+G127+G128+G129+G130+G131+G132+G133+G134+G135+G136</f>
        <v>0</v>
      </c>
    </row>
    <row r="138" spans="2:7" s="5" customFormat="1" ht="25.05" customHeight="1" x14ac:dyDescent="0.3">
      <c r="B138" s="20" t="s">
        <v>20</v>
      </c>
      <c r="C138" s="36" t="s">
        <v>60</v>
      </c>
      <c r="D138" s="37"/>
      <c r="E138" s="37"/>
      <c r="F138" s="37"/>
      <c r="G138" s="38"/>
    </row>
    <row r="139" spans="2:7" s="5" customFormat="1" ht="25.05" customHeight="1" x14ac:dyDescent="0.3">
      <c r="B139" s="11" t="s">
        <v>70</v>
      </c>
      <c r="C139" s="14" t="s">
        <v>242</v>
      </c>
      <c r="D139" s="2" t="s">
        <v>2</v>
      </c>
      <c r="E139" s="6"/>
      <c r="F139" s="10"/>
      <c r="G139" s="9">
        <f>E139*F139</f>
        <v>0</v>
      </c>
    </row>
    <row r="140" spans="2:7" s="5" customFormat="1" ht="25.05" customHeight="1" x14ac:dyDescent="0.3">
      <c r="B140" s="11" t="s">
        <v>71</v>
      </c>
      <c r="C140" s="14" t="s">
        <v>224</v>
      </c>
      <c r="D140" s="2" t="s">
        <v>2</v>
      </c>
      <c r="E140" s="6"/>
      <c r="F140" s="10"/>
      <c r="G140" s="9">
        <f t="shared" ref="G140:G142" si="8">E140*F140</f>
        <v>0</v>
      </c>
    </row>
    <row r="141" spans="2:7" s="5" customFormat="1" ht="25.05" customHeight="1" x14ac:dyDescent="0.3">
      <c r="B141" s="11" t="s">
        <v>203</v>
      </c>
      <c r="C141" s="14" t="s">
        <v>225</v>
      </c>
      <c r="D141" s="2" t="s">
        <v>2</v>
      </c>
      <c r="E141" s="6"/>
      <c r="F141" s="10"/>
      <c r="G141" s="9">
        <f t="shared" si="8"/>
        <v>0</v>
      </c>
    </row>
    <row r="142" spans="2:7" s="5" customFormat="1" ht="25.05" customHeight="1" x14ac:dyDescent="0.3">
      <c r="B142" s="11" t="s">
        <v>204</v>
      </c>
      <c r="C142" s="14" t="s">
        <v>246</v>
      </c>
      <c r="D142" s="2" t="s">
        <v>2</v>
      </c>
      <c r="E142" s="6"/>
      <c r="F142" s="10"/>
      <c r="G142" s="9">
        <f t="shared" si="8"/>
        <v>0</v>
      </c>
    </row>
    <row r="143" spans="2:7" s="5" customFormat="1" ht="25.05" customHeight="1" x14ac:dyDescent="0.3">
      <c r="B143" s="39" t="s">
        <v>52</v>
      </c>
      <c r="C143" s="40"/>
      <c r="D143" s="40"/>
      <c r="E143" s="40"/>
      <c r="F143" s="40"/>
      <c r="G143" s="21">
        <f>G139+G140+G141+G142</f>
        <v>0</v>
      </c>
    </row>
    <row r="144" spans="2:7" s="5" customFormat="1" ht="25.05" customHeight="1" x14ac:dyDescent="0.3">
      <c r="B144" s="20" t="s">
        <v>21</v>
      </c>
      <c r="C144" s="36" t="s">
        <v>61</v>
      </c>
      <c r="D144" s="37"/>
      <c r="E144" s="37"/>
      <c r="F144" s="37"/>
      <c r="G144" s="38"/>
    </row>
    <row r="145" spans="2:7" s="5" customFormat="1" ht="25.05" customHeight="1" x14ac:dyDescent="0.3">
      <c r="B145" s="11" t="s">
        <v>72</v>
      </c>
      <c r="C145" s="14" t="s">
        <v>225</v>
      </c>
      <c r="D145" s="2" t="s">
        <v>2</v>
      </c>
      <c r="E145" s="6"/>
      <c r="F145" s="10"/>
      <c r="G145" s="9">
        <f>E145*F145</f>
        <v>0</v>
      </c>
    </row>
    <row r="146" spans="2:7" s="5" customFormat="1" ht="25.05" customHeight="1" x14ac:dyDescent="0.3">
      <c r="B146" s="39" t="s">
        <v>53</v>
      </c>
      <c r="C146" s="40"/>
      <c r="D146" s="40"/>
      <c r="E146" s="40"/>
      <c r="F146" s="40"/>
      <c r="G146" s="21">
        <f>G145</f>
        <v>0</v>
      </c>
    </row>
    <row r="147" spans="2:7" s="5" customFormat="1" ht="25.05" customHeight="1" x14ac:dyDescent="0.3">
      <c r="B147" s="20" t="s">
        <v>219</v>
      </c>
      <c r="C147" s="36" t="s">
        <v>220</v>
      </c>
      <c r="D147" s="37"/>
      <c r="E147" s="37"/>
      <c r="F147" s="37"/>
      <c r="G147" s="38"/>
    </row>
    <row r="148" spans="2:7" s="5" customFormat="1" ht="25.05" customHeight="1" x14ac:dyDescent="0.3">
      <c r="B148" s="11" t="s">
        <v>221</v>
      </c>
      <c r="C148" s="14" t="s">
        <v>247</v>
      </c>
      <c r="D148" s="2" t="s">
        <v>2</v>
      </c>
      <c r="E148" s="6"/>
      <c r="F148" s="10"/>
      <c r="G148" s="9">
        <f>E148*F148</f>
        <v>0</v>
      </c>
    </row>
    <row r="149" spans="2:7" s="5" customFormat="1" ht="25.05" customHeight="1" x14ac:dyDescent="0.3">
      <c r="B149" s="39" t="s">
        <v>222</v>
      </c>
      <c r="C149" s="40"/>
      <c r="D149" s="40"/>
      <c r="E149" s="40"/>
      <c r="F149" s="40"/>
      <c r="G149" s="21">
        <f>G148</f>
        <v>0</v>
      </c>
    </row>
    <row r="150" spans="2:7" s="5" customFormat="1" ht="30" customHeight="1" x14ac:dyDescent="0.3">
      <c r="B150" s="41" t="s">
        <v>35</v>
      </c>
      <c r="C150" s="42"/>
      <c r="D150" s="42"/>
      <c r="E150" s="42"/>
      <c r="F150" s="42"/>
      <c r="G150" s="23">
        <f>G26+G41+G55+G69+G86+G110+G121+G137+G143+G146+G149</f>
        <v>0</v>
      </c>
    </row>
    <row r="151" spans="2:7" ht="35.1" customHeight="1" x14ac:dyDescent="0.3">
      <c r="B151" s="15">
        <v>3</v>
      </c>
      <c r="C151" s="31" t="s">
        <v>33</v>
      </c>
      <c r="D151" s="31"/>
      <c r="E151" s="31"/>
      <c r="F151" s="31"/>
      <c r="G151" s="32"/>
    </row>
    <row r="152" spans="2:7" s="5" customFormat="1" ht="25.05" customHeight="1" x14ac:dyDescent="0.3">
      <c r="B152" s="20" t="s">
        <v>22</v>
      </c>
      <c r="C152" s="36" t="s">
        <v>124</v>
      </c>
      <c r="D152" s="37"/>
      <c r="E152" s="37"/>
      <c r="F152" s="37"/>
      <c r="G152" s="38"/>
    </row>
    <row r="153" spans="2:7" s="5" customFormat="1" ht="25.05" customHeight="1" x14ac:dyDescent="0.3">
      <c r="B153" s="11" t="s">
        <v>94</v>
      </c>
      <c r="C153" s="14" t="s">
        <v>120</v>
      </c>
      <c r="D153" s="2" t="s">
        <v>4</v>
      </c>
      <c r="E153" s="6"/>
      <c r="F153" s="10"/>
      <c r="G153" s="9">
        <f>E153*F153</f>
        <v>0</v>
      </c>
    </row>
    <row r="154" spans="2:7" s="5" customFormat="1" ht="25.05" customHeight="1" x14ac:dyDescent="0.3">
      <c r="B154" s="11" t="s">
        <v>95</v>
      </c>
      <c r="C154" s="14" t="s">
        <v>39</v>
      </c>
      <c r="D154" s="2" t="s">
        <v>4</v>
      </c>
      <c r="E154" s="6"/>
      <c r="F154" s="10"/>
      <c r="G154" s="9">
        <f t="shared" ref="G154:G155" si="9">E154*F154</f>
        <v>0</v>
      </c>
    </row>
    <row r="155" spans="2:7" s="5" customFormat="1" ht="25.05" customHeight="1" x14ac:dyDescent="0.3">
      <c r="B155" s="11" t="s">
        <v>96</v>
      </c>
      <c r="C155" s="14" t="s">
        <v>38</v>
      </c>
      <c r="D155" s="2" t="s">
        <v>4</v>
      </c>
      <c r="E155" s="6"/>
      <c r="F155" s="10"/>
      <c r="G155" s="9">
        <f t="shared" si="9"/>
        <v>0</v>
      </c>
    </row>
    <row r="156" spans="2:7" s="5" customFormat="1" ht="25.05" customHeight="1" x14ac:dyDescent="0.3">
      <c r="B156" s="39" t="s">
        <v>123</v>
      </c>
      <c r="C156" s="40"/>
      <c r="D156" s="40"/>
      <c r="E156" s="40"/>
      <c r="F156" s="40"/>
      <c r="G156" s="21">
        <f>G153+G154+G155</f>
        <v>0</v>
      </c>
    </row>
    <row r="157" spans="2:7" s="5" customFormat="1" ht="25.05" customHeight="1" x14ac:dyDescent="0.3">
      <c r="B157" s="20" t="s">
        <v>23</v>
      </c>
      <c r="C157" s="36" t="s">
        <v>62</v>
      </c>
      <c r="D157" s="37"/>
      <c r="E157" s="37"/>
      <c r="F157" s="37"/>
      <c r="G157" s="38"/>
    </row>
    <row r="158" spans="2:7" s="5" customFormat="1" ht="25.05" customHeight="1" x14ac:dyDescent="0.3">
      <c r="B158" s="11" t="s">
        <v>97</v>
      </c>
      <c r="C158" s="14" t="s">
        <v>120</v>
      </c>
      <c r="D158" s="2" t="s">
        <v>4</v>
      </c>
      <c r="E158" s="6"/>
      <c r="F158" s="10"/>
      <c r="G158" s="9">
        <f>E158*F158</f>
        <v>0</v>
      </c>
    </row>
    <row r="159" spans="2:7" s="5" customFormat="1" ht="25.05" customHeight="1" x14ac:dyDescent="0.3">
      <c r="B159" s="11" t="s">
        <v>98</v>
      </c>
      <c r="C159" s="14" t="s">
        <v>39</v>
      </c>
      <c r="D159" s="2" t="s">
        <v>4</v>
      </c>
      <c r="E159" s="6"/>
      <c r="F159" s="10"/>
      <c r="G159" s="9">
        <f t="shared" ref="G159:G160" si="10">E159*F159</f>
        <v>0</v>
      </c>
    </row>
    <row r="160" spans="2:7" s="5" customFormat="1" ht="25.05" customHeight="1" x14ac:dyDescent="0.3">
      <c r="B160" s="11" t="s">
        <v>99</v>
      </c>
      <c r="C160" s="14" t="s">
        <v>38</v>
      </c>
      <c r="D160" s="2" t="s">
        <v>4</v>
      </c>
      <c r="E160" s="6"/>
      <c r="F160" s="10"/>
      <c r="G160" s="9">
        <f t="shared" si="10"/>
        <v>0</v>
      </c>
    </row>
    <row r="161" spans="2:11" s="5" customFormat="1" ht="25.05" customHeight="1" x14ac:dyDescent="0.3">
      <c r="B161" s="39" t="s">
        <v>251</v>
      </c>
      <c r="C161" s="40"/>
      <c r="D161" s="40"/>
      <c r="E161" s="40"/>
      <c r="F161" s="40"/>
      <c r="G161" s="21">
        <f>G158+G159+G160</f>
        <v>0</v>
      </c>
    </row>
    <row r="162" spans="2:11" s="5" customFormat="1" ht="25.05" customHeight="1" x14ac:dyDescent="0.3">
      <c r="B162" s="20" t="s">
        <v>24</v>
      </c>
      <c r="C162" s="36" t="s">
        <v>63</v>
      </c>
      <c r="D162" s="37"/>
      <c r="E162" s="37"/>
      <c r="F162" s="37"/>
      <c r="G162" s="38"/>
    </row>
    <row r="163" spans="2:11" s="5" customFormat="1" ht="25.05" customHeight="1" x14ac:dyDescent="0.3">
      <c r="B163" s="11" t="s">
        <v>100</v>
      </c>
      <c r="C163" s="14" t="s">
        <v>40</v>
      </c>
      <c r="D163" s="2" t="s">
        <v>4</v>
      </c>
      <c r="E163" s="6"/>
      <c r="F163" s="10"/>
      <c r="G163" s="9">
        <f>E163*F163</f>
        <v>0</v>
      </c>
    </row>
    <row r="164" spans="2:11" s="5" customFormat="1" ht="25.05" customHeight="1" x14ac:dyDescent="0.3">
      <c r="B164" s="11" t="s">
        <v>101</v>
      </c>
      <c r="C164" s="14" t="s">
        <v>120</v>
      </c>
      <c r="D164" s="2" t="s">
        <v>4</v>
      </c>
      <c r="E164" s="6"/>
      <c r="F164" s="10"/>
      <c r="G164" s="9">
        <f t="shared" ref="G164:G166" si="11">E164*F164</f>
        <v>0</v>
      </c>
    </row>
    <row r="165" spans="2:11" s="5" customFormat="1" ht="25.05" customHeight="1" x14ac:dyDescent="0.3">
      <c r="B165" s="11" t="s">
        <v>102</v>
      </c>
      <c r="C165" s="14" t="s">
        <v>39</v>
      </c>
      <c r="D165" s="2" t="s">
        <v>4</v>
      </c>
      <c r="E165" s="6"/>
      <c r="F165" s="10"/>
      <c r="G165" s="9">
        <f t="shared" si="11"/>
        <v>0</v>
      </c>
      <c r="K165" s="5" t="s">
        <v>41</v>
      </c>
    </row>
    <row r="166" spans="2:11" s="5" customFormat="1" ht="25.05" customHeight="1" x14ac:dyDescent="0.3">
      <c r="B166" s="11" t="s">
        <v>103</v>
      </c>
      <c r="C166" s="14" t="s">
        <v>38</v>
      </c>
      <c r="D166" s="2" t="s">
        <v>4</v>
      </c>
      <c r="E166" s="6"/>
      <c r="F166" s="10"/>
      <c r="G166" s="9">
        <f t="shared" si="11"/>
        <v>0</v>
      </c>
    </row>
    <row r="167" spans="2:11" s="5" customFormat="1" ht="25.05" customHeight="1" x14ac:dyDescent="0.3">
      <c r="B167" s="39" t="s">
        <v>252</v>
      </c>
      <c r="C167" s="40"/>
      <c r="D167" s="40"/>
      <c r="E167" s="40"/>
      <c r="F167" s="40"/>
      <c r="G167" s="21">
        <f>G163+G164+G165+G166</f>
        <v>0</v>
      </c>
    </row>
    <row r="168" spans="2:11" s="5" customFormat="1" ht="25.05" customHeight="1" x14ac:dyDescent="0.3">
      <c r="B168" s="20" t="s">
        <v>25</v>
      </c>
      <c r="C168" s="36" t="s">
        <v>64</v>
      </c>
      <c r="D168" s="37"/>
      <c r="E168" s="37"/>
      <c r="F168" s="37"/>
      <c r="G168" s="38"/>
    </row>
    <row r="169" spans="2:11" s="5" customFormat="1" ht="25.05" customHeight="1" x14ac:dyDescent="0.3">
      <c r="B169" s="11" t="s">
        <v>104</v>
      </c>
      <c r="C169" s="14" t="s">
        <v>40</v>
      </c>
      <c r="D169" s="2" t="s">
        <v>4</v>
      </c>
      <c r="E169" s="6"/>
      <c r="F169" s="10"/>
      <c r="G169" s="9">
        <f>E169*F169</f>
        <v>0</v>
      </c>
    </row>
    <row r="170" spans="2:11" s="5" customFormat="1" ht="25.05" customHeight="1" x14ac:dyDescent="0.3">
      <c r="B170" s="11" t="s">
        <v>105</v>
      </c>
      <c r="C170" s="14" t="s">
        <v>120</v>
      </c>
      <c r="D170" s="2" t="s">
        <v>4</v>
      </c>
      <c r="E170" s="6"/>
      <c r="F170" s="10"/>
      <c r="G170" s="9">
        <f t="shared" ref="G170:G172" si="12">E170*F170</f>
        <v>0</v>
      </c>
      <c r="H170" s="5" t="s">
        <v>41</v>
      </c>
    </row>
    <row r="171" spans="2:11" s="5" customFormat="1" ht="25.05" customHeight="1" x14ac:dyDescent="0.3">
      <c r="B171" s="11" t="s">
        <v>106</v>
      </c>
      <c r="C171" s="14" t="s">
        <v>39</v>
      </c>
      <c r="D171" s="2" t="s">
        <v>4</v>
      </c>
      <c r="E171" s="6"/>
      <c r="F171" s="10"/>
      <c r="G171" s="9">
        <f t="shared" si="12"/>
        <v>0</v>
      </c>
    </row>
    <row r="172" spans="2:11" s="5" customFormat="1" ht="25.05" customHeight="1" x14ac:dyDescent="0.3">
      <c r="B172" s="11" t="s">
        <v>107</v>
      </c>
      <c r="C172" s="14" t="s">
        <v>38</v>
      </c>
      <c r="D172" s="2" t="s">
        <v>4</v>
      </c>
      <c r="E172" s="6"/>
      <c r="F172" s="10"/>
      <c r="G172" s="9">
        <f t="shared" si="12"/>
        <v>0</v>
      </c>
    </row>
    <row r="173" spans="2:11" s="5" customFormat="1" ht="25.05" customHeight="1" x14ac:dyDescent="0.3">
      <c r="B173" s="39" t="s">
        <v>253</v>
      </c>
      <c r="C173" s="40"/>
      <c r="D173" s="40"/>
      <c r="E173" s="40"/>
      <c r="F173" s="40"/>
      <c r="G173" s="21">
        <f>G169+G170+G171+G172</f>
        <v>0</v>
      </c>
    </row>
    <row r="174" spans="2:11" s="5" customFormat="1" ht="25.05" customHeight="1" x14ac:dyDescent="0.3">
      <c r="B174" s="20" t="s">
        <v>26</v>
      </c>
      <c r="C174" s="36" t="s">
        <v>65</v>
      </c>
      <c r="D174" s="37"/>
      <c r="E174" s="37"/>
      <c r="F174" s="37"/>
      <c r="G174" s="38"/>
    </row>
    <row r="175" spans="2:11" s="5" customFormat="1" ht="25.05" customHeight="1" x14ac:dyDescent="0.3">
      <c r="B175" s="11" t="s">
        <v>108</v>
      </c>
      <c r="C175" s="14" t="s">
        <v>120</v>
      </c>
      <c r="D175" s="2" t="s">
        <v>4</v>
      </c>
      <c r="E175" s="6"/>
      <c r="F175" s="10"/>
      <c r="G175" s="9">
        <f>E175*F175</f>
        <v>0</v>
      </c>
    </row>
    <row r="176" spans="2:11" s="5" customFormat="1" ht="25.05" customHeight="1" x14ac:dyDescent="0.3">
      <c r="B176" s="11" t="s">
        <v>109</v>
      </c>
      <c r="C176" s="14" t="s">
        <v>39</v>
      </c>
      <c r="D176" s="2" t="s">
        <v>4</v>
      </c>
      <c r="E176" s="6"/>
      <c r="F176" s="10"/>
      <c r="G176" s="9">
        <f t="shared" ref="G176:G177" si="13">E176*F176</f>
        <v>0</v>
      </c>
    </row>
    <row r="177" spans="2:11" s="5" customFormat="1" ht="25.05" customHeight="1" x14ac:dyDescent="0.3">
      <c r="B177" s="11" t="s">
        <v>110</v>
      </c>
      <c r="C177" s="14" t="s">
        <v>38</v>
      </c>
      <c r="D177" s="2" t="s">
        <v>4</v>
      </c>
      <c r="E177" s="6"/>
      <c r="F177" s="10"/>
      <c r="G177" s="9">
        <f t="shared" si="13"/>
        <v>0</v>
      </c>
    </row>
    <row r="178" spans="2:11" s="5" customFormat="1" ht="25.05" customHeight="1" x14ac:dyDescent="0.3">
      <c r="B178" s="39" t="s">
        <v>254</v>
      </c>
      <c r="C178" s="40"/>
      <c r="D178" s="40"/>
      <c r="E178" s="40"/>
      <c r="F178" s="40"/>
      <c r="G178" s="21">
        <f>G175+G176+G177</f>
        <v>0</v>
      </c>
    </row>
    <row r="179" spans="2:11" s="5" customFormat="1" ht="25.05" customHeight="1" x14ac:dyDescent="0.3">
      <c r="B179" s="20" t="s">
        <v>27</v>
      </c>
      <c r="C179" s="36" t="s">
        <v>66</v>
      </c>
      <c r="D179" s="37"/>
      <c r="E179" s="37"/>
      <c r="F179" s="37"/>
      <c r="G179" s="38"/>
    </row>
    <row r="180" spans="2:11" s="5" customFormat="1" ht="25.05" customHeight="1" x14ac:dyDescent="0.3">
      <c r="B180" s="11" t="s">
        <v>111</v>
      </c>
      <c r="C180" s="14" t="s">
        <v>121</v>
      </c>
      <c r="D180" s="2" t="s">
        <v>4</v>
      </c>
      <c r="E180" s="6"/>
      <c r="F180" s="10"/>
      <c r="G180" s="9">
        <f>E180*F180</f>
        <v>0</v>
      </c>
    </row>
    <row r="181" spans="2:11" s="5" customFormat="1" ht="25.05" customHeight="1" x14ac:dyDescent="0.3">
      <c r="B181" s="11" t="s">
        <v>112</v>
      </c>
      <c r="C181" s="14" t="s">
        <v>39</v>
      </c>
      <c r="D181" s="2" t="s">
        <v>4</v>
      </c>
      <c r="E181" s="6"/>
      <c r="F181" s="10"/>
      <c r="G181" s="9">
        <f t="shared" ref="G181:G182" si="14">E181*F181</f>
        <v>0</v>
      </c>
      <c r="I181" s="5" t="s">
        <v>41</v>
      </c>
    </row>
    <row r="182" spans="2:11" s="5" customFormat="1" ht="25.05" customHeight="1" x14ac:dyDescent="0.3">
      <c r="B182" s="11" t="s">
        <v>113</v>
      </c>
      <c r="C182" s="14" t="s">
        <v>38</v>
      </c>
      <c r="D182" s="2" t="s">
        <v>4</v>
      </c>
      <c r="E182" s="6"/>
      <c r="F182" s="10"/>
      <c r="G182" s="9">
        <f t="shared" si="14"/>
        <v>0</v>
      </c>
    </row>
    <row r="183" spans="2:11" s="5" customFormat="1" ht="25.05" customHeight="1" x14ac:dyDescent="0.3">
      <c r="B183" s="39" t="s">
        <v>255</v>
      </c>
      <c r="C183" s="40"/>
      <c r="D183" s="40"/>
      <c r="E183" s="40"/>
      <c r="F183" s="40"/>
      <c r="G183" s="21">
        <f>G180+G181+G182</f>
        <v>0</v>
      </c>
    </row>
    <row r="184" spans="2:11" s="5" customFormat="1" ht="25.05" customHeight="1" x14ac:dyDescent="0.3">
      <c r="B184" s="20" t="s">
        <v>28</v>
      </c>
      <c r="C184" s="36" t="s">
        <v>67</v>
      </c>
      <c r="D184" s="37"/>
      <c r="E184" s="37"/>
      <c r="F184" s="37"/>
      <c r="G184" s="38"/>
    </row>
    <row r="185" spans="2:11" s="5" customFormat="1" ht="25.05" customHeight="1" x14ac:dyDescent="0.3">
      <c r="B185" s="11" t="s">
        <v>114</v>
      </c>
      <c r="C185" s="14" t="s">
        <v>122</v>
      </c>
      <c r="D185" s="2" t="s">
        <v>4</v>
      </c>
      <c r="E185" s="6"/>
      <c r="F185" s="10"/>
      <c r="G185" s="9">
        <f>E185*F185</f>
        <v>0</v>
      </c>
    </row>
    <row r="186" spans="2:11" s="5" customFormat="1" ht="25.05" customHeight="1" x14ac:dyDescent="0.3">
      <c r="B186" s="11" t="s">
        <v>115</v>
      </c>
      <c r="C186" s="14" t="s">
        <v>39</v>
      </c>
      <c r="D186" s="2" t="s">
        <v>4</v>
      </c>
      <c r="E186" s="6"/>
      <c r="F186" s="10"/>
      <c r="G186" s="9">
        <f t="shared" ref="G186:G187" si="15">E186*F186</f>
        <v>0</v>
      </c>
      <c r="K186" s="5" t="s">
        <v>41</v>
      </c>
    </row>
    <row r="187" spans="2:11" s="5" customFormat="1" ht="25.05" customHeight="1" x14ac:dyDescent="0.3">
      <c r="B187" s="11" t="s">
        <v>116</v>
      </c>
      <c r="C187" s="14" t="s">
        <v>38</v>
      </c>
      <c r="D187" s="2" t="s">
        <v>4</v>
      </c>
      <c r="E187" s="6"/>
      <c r="F187" s="10"/>
      <c r="G187" s="9">
        <f t="shared" si="15"/>
        <v>0</v>
      </c>
    </row>
    <row r="188" spans="2:11" s="5" customFormat="1" ht="25.05" customHeight="1" x14ac:dyDescent="0.3">
      <c r="B188" s="39" t="s">
        <v>256</v>
      </c>
      <c r="C188" s="40"/>
      <c r="D188" s="40"/>
      <c r="E188" s="40"/>
      <c r="F188" s="40"/>
      <c r="G188" s="21">
        <f>G185+G186+G187</f>
        <v>0</v>
      </c>
    </row>
    <row r="189" spans="2:11" s="5" customFormat="1" ht="25.05" customHeight="1" x14ac:dyDescent="0.3">
      <c r="B189" s="20" t="s">
        <v>29</v>
      </c>
      <c r="C189" s="36" t="s">
        <v>68</v>
      </c>
      <c r="D189" s="37"/>
      <c r="E189" s="37"/>
      <c r="F189" s="37"/>
      <c r="G189" s="38"/>
    </row>
    <row r="190" spans="2:11" s="5" customFormat="1" ht="25.05" customHeight="1" x14ac:dyDescent="0.3">
      <c r="B190" s="13" t="s">
        <v>117</v>
      </c>
      <c r="C190" s="14" t="s">
        <v>122</v>
      </c>
      <c r="D190" s="2" t="s">
        <v>4</v>
      </c>
      <c r="E190" s="6"/>
      <c r="F190" s="10"/>
      <c r="G190" s="9">
        <f>E190*F190</f>
        <v>0</v>
      </c>
    </row>
    <row r="191" spans="2:11" s="5" customFormat="1" ht="25.05" customHeight="1" x14ac:dyDescent="0.3">
      <c r="B191" s="13" t="s">
        <v>118</v>
      </c>
      <c r="C191" s="14" t="s">
        <v>39</v>
      </c>
      <c r="D191" s="2" t="s">
        <v>4</v>
      </c>
      <c r="E191" s="6"/>
      <c r="F191" s="10"/>
      <c r="G191" s="9">
        <f t="shared" ref="G191:G192" si="16">E191*F191</f>
        <v>0</v>
      </c>
    </row>
    <row r="192" spans="2:11" s="5" customFormat="1" ht="25.05" customHeight="1" x14ac:dyDescent="0.3">
      <c r="B192" s="13" t="s">
        <v>119</v>
      </c>
      <c r="C192" s="14" t="s">
        <v>38</v>
      </c>
      <c r="D192" s="2" t="s">
        <v>4</v>
      </c>
      <c r="E192" s="6"/>
      <c r="F192" s="10"/>
      <c r="G192" s="9">
        <f t="shared" si="16"/>
        <v>0</v>
      </c>
    </row>
    <row r="193" spans="2:7" s="5" customFormat="1" ht="25.05" customHeight="1" x14ac:dyDescent="0.3">
      <c r="B193" s="39" t="s">
        <v>257</v>
      </c>
      <c r="C193" s="40"/>
      <c r="D193" s="40"/>
      <c r="E193" s="40"/>
      <c r="F193" s="40"/>
      <c r="G193" s="21">
        <f>G190+G191+G192</f>
        <v>0</v>
      </c>
    </row>
    <row r="194" spans="2:7" s="5" customFormat="1" ht="30" customHeight="1" x14ac:dyDescent="0.3">
      <c r="B194" s="41" t="s">
        <v>36</v>
      </c>
      <c r="C194" s="42"/>
      <c r="D194" s="42"/>
      <c r="E194" s="42"/>
      <c r="F194" s="42"/>
      <c r="G194" s="23">
        <f>G156+G161+G167+G173+G178+G183+G188+G193</f>
        <v>0</v>
      </c>
    </row>
    <row r="195" spans="2:7" s="5" customFormat="1" ht="25.05" customHeight="1" x14ac:dyDescent="0.3">
      <c r="B195" s="35"/>
      <c r="C195" s="35"/>
      <c r="D195" s="35"/>
      <c r="E195" s="35"/>
      <c r="F195" s="35"/>
      <c r="G195" s="35"/>
    </row>
    <row r="196" spans="2:7" ht="30" customHeight="1" x14ac:dyDescent="0.3">
      <c r="B196" s="41" t="s">
        <v>5</v>
      </c>
      <c r="C196" s="42"/>
      <c r="D196" s="42"/>
      <c r="E196" s="42"/>
      <c r="F196" s="42"/>
      <c r="G196" s="23">
        <f>G15+G150+G194</f>
        <v>0</v>
      </c>
    </row>
    <row r="197" spans="2:7" ht="30" customHeight="1" x14ac:dyDescent="0.3">
      <c r="B197" s="41" t="s">
        <v>6</v>
      </c>
      <c r="C197" s="42"/>
      <c r="D197" s="42"/>
      <c r="E197" s="42"/>
      <c r="F197" s="42"/>
      <c r="G197" s="23">
        <f>G196*1.2-G196</f>
        <v>0</v>
      </c>
    </row>
    <row r="198" spans="2:7" ht="30" customHeight="1" x14ac:dyDescent="0.3">
      <c r="B198" s="41" t="s">
        <v>7</v>
      </c>
      <c r="C198" s="42"/>
      <c r="D198" s="42"/>
      <c r="E198" s="42"/>
      <c r="F198" s="42"/>
      <c r="G198" s="23">
        <f>G196*1.2</f>
        <v>0</v>
      </c>
    </row>
  </sheetData>
  <mergeCells count="56">
    <mergeCell ref="B193:F193"/>
    <mergeCell ref="B194:F194"/>
    <mergeCell ref="B196:F196"/>
    <mergeCell ref="B197:F197"/>
    <mergeCell ref="B198:F198"/>
    <mergeCell ref="C184:G184"/>
    <mergeCell ref="C189:G189"/>
    <mergeCell ref="B161:F161"/>
    <mergeCell ref="B167:F167"/>
    <mergeCell ref="B173:F173"/>
    <mergeCell ref="B178:F178"/>
    <mergeCell ref="B183:F183"/>
    <mergeCell ref="B188:F188"/>
    <mergeCell ref="C157:G157"/>
    <mergeCell ref="C162:G162"/>
    <mergeCell ref="C168:G168"/>
    <mergeCell ref="C174:G174"/>
    <mergeCell ref="C179:G179"/>
    <mergeCell ref="C147:G147"/>
    <mergeCell ref="B149:F149"/>
    <mergeCell ref="C122:G122"/>
    <mergeCell ref="C138:G138"/>
    <mergeCell ref="C144:G144"/>
    <mergeCell ref="B143:F143"/>
    <mergeCell ref="B146:F146"/>
    <mergeCell ref="C42:G42"/>
    <mergeCell ref="C56:G56"/>
    <mergeCell ref="C70:G70"/>
    <mergeCell ref="C87:G87"/>
    <mergeCell ref="C111:G111"/>
    <mergeCell ref="B69:F69"/>
    <mergeCell ref="B86:F86"/>
    <mergeCell ref="B110:F110"/>
    <mergeCell ref="C4:D4"/>
    <mergeCell ref="C151:G151"/>
    <mergeCell ref="C16:G16"/>
    <mergeCell ref="B195:G195"/>
    <mergeCell ref="F8:F9"/>
    <mergeCell ref="C17:G17"/>
    <mergeCell ref="C27:G27"/>
    <mergeCell ref="B26:F26"/>
    <mergeCell ref="B41:F41"/>
    <mergeCell ref="B55:F55"/>
    <mergeCell ref="B15:F15"/>
    <mergeCell ref="B156:F156"/>
    <mergeCell ref="C152:G152"/>
    <mergeCell ref="B150:F150"/>
    <mergeCell ref="B121:F121"/>
    <mergeCell ref="B137:F137"/>
    <mergeCell ref="I9:K9"/>
    <mergeCell ref="B6:G6"/>
    <mergeCell ref="B8:B9"/>
    <mergeCell ref="C8:C9"/>
    <mergeCell ref="D8:D9"/>
    <mergeCell ref="E8:E9"/>
    <mergeCell ref="G8:G9"/>
  </mergeCells>
  <phoneticPr fontId="10" type="noConversion"/>
  <pageMargins left="0.7" right="0.7" top="0.75" bottom="0.75" header="0.3" footer="0.3"/>
  <pageSetup paperSize="8" scale="2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Company>VINCI Energies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BOSQUELLE Florian</dc:creator>
  <cp:lastModifiedBy>DUCHESNE Marie-Laurence</cp:lastModifiedBy>
  <cp:lastPrinted>2025-02-07T11:02:56Z</cp:lastPrinted>
  <dcterms:created xsi:type="dcterms:W3CDTF">2024-11-19T16:51:43Z</dcterms:created>
  <dcterms:modified xsi:type="dcterms:W3CDTF">2025-02-07T11:03:55Z</dcterms:modified>
</cp:coreProperties>
</file>