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A-Services Generaux\4- Thèmes\MARCHES\MARCHES 2024\3 - P.Mutualisée\AOO 08-2024-MENAGE\5 - DCE\DCE\Annexe prestations fréquences\UIOSS 35\"/>
    </mc:Choice>
  </mc:AlternateContent>
  <xr:revisionPtr revIDLastSave="0" documentId="13_ncr:1_{0CB7275C-2E15-4674-AAC9-33A678B07442}" xr6:coauthVersionLast="47" xr6:coauthVersionMax="47" xr10:uidLastSave="{00000000-0000-0000-0000-000000000000}"/>
  <bookViews>
    <workbookView xWindow="330" yWindow="-120" windowWidth="28590" windowHeight="15225" activeTab="3" xr2:uid="{00000000-000D-0000-FFFF-FFFF00000000}"/>
  </bookViews>
  <sheets>
    <sheet name="7.1-fréquence minimale exigée" sheetId="18" r:id="rId1"/>
    <sheet name="7.1 - Site Fougeres-Détail" sheetId="17" r:id="rId2"/>
    <sheet name="7.2-fréquence minimale exigée" sheetId="19" r:id="rId3"/>
    <sheet name="7.2 - Site TOUR-Détail" sheetId="2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1" i="20" l="1"/>
  <c r="D73" i="20"/>
  <c r="D65" i="20"/>
  <c r="D57" i="20"/>
  <c r="D101" i="20" l="1"/>
  <c r="AT31" i="20"/>
  <c r="D55" i="17"/>
  <c r="D26" i="17" l="1"/>
  <c r="D25" i="17"/>
  <c r="D46" i="17"/>
  <c r="D37" i="17"/>
  <c r="D35" i="17"/>
  <c r="AT22" i="17"/>
  <c r="D52" i="17" l="1"/>
  <c r="C4" i="17" s="1"/>
</calcChain>
</file>

<file path=xl/sharedStrings.xml><?xml version="1.0" encoding="utf-8"?>
<sst xmlns="http://schemas.openxmlformats.org/spreadsheetml/2006/main" count="452" uniqueCount="150">
  <si>
    <t>LOT 7 - Site 7.1 - SITE UIOSS FOUGERES (Point Accueil / Sites extérieurs)</t>
  </si>
  <si>
    <t>TYPE  DE  PRESTATIONS</t>
  </si>
  <si>
    <t>Fréquence exigée minimale</t>
  </si>
  <si>
    <t>PRESTATIONS  SOL</t>
  </si>
  <si>
    <t>SOL DES BUREAUX ET SALLES DE REUNION</t>
  </si>
  <si>
    <t>Aspiration et balayage humide -  à adapter selon la nature du sol</t>
  </si>
  <si>
    <t>2 fois par semaine</t>
  </si>
  <si>
    <t>SOL  DES ESPACES D'ACCUEIL DU PUBLIC - SANITAIRES - SALLE DE RESTAURATION &amp; ESPACES DETENTES</t>
  </si>
  <si>
    <t>1 fois par jour</t>
  </si>
  <si>
    <t>SOL DES ENTREES DU PERSONNEL - ESCALIERS- CIRCULATION</t>
  </si>
  <si>
    <t>PRESTATIONS  HORS SOLS</t>
  </si>
  <si>
    <t xml:space="preserve">Nettoyage des plans de travail </t>
  </si>
  <si>
    <r>
      <t>A chaque passage selon indication que le bureau a été occupé 
(</t>
    </r>
    <r>
      <rPr>
        <i/>
        <sz val="11"/>
        <color theme="1"/>
        <rFont val="Calibri"/>
        <family val="2"/>
        <scheme val="minor"/>
      </rPr>
      <t>l'agent d'entretien déposant la souris sur clavier lors de son passage</t>
    </r>
    <r>
      <rPr>
        <sz val="11"/>
        <color theme="1"/>
        <rFont val="Calibri"/>
        <family val="2"/>
        <scheme val="minor"/>
      </rPr>
      <t>)</t>
    </r>
  </si>
  <si>
    <t>Nettoyage des interrupteurs et poignées</t>
  </si>
  <si>
    <t>Vitreries intérieure de l'accueil / portes d'entrée allocataire  (lorsque l'accueil est fermé)</t>
  </si>
  <si>
    <t>2 fois par mois</t>
  </si>
  <si>
    <t>vidage de toutes les poubelles intérieures (ex. bureau, accueil, salles réunion/formation, espaces détentes et salle de restauration…) - 
puis transfert des déchets dans l'espace prévu à cet effet</t>
  </si>
  <si>
    <t xml:space="preserve"> A chaque passage</t>
  </si>
  <si>
    <t>Vidage des poubelles extérieures (aux entrées) et cendriers 
puis transfert des déchets dans l'espace prévu à cet effet</t>
  </si>
  <si>
    <t>1 fois/ semaine</t>
  </si>
  <si>
    <t>Sortie les poubelles sur la rue puis les rentrer quand vidé</t>
  </si>
  <si>
    <t>poubelles déchets ménagers et recyclage :  2 fois par semaine</t>
  </si>
  <si>
    <t>PRESTATIONS  SELON  LA  SPECIFICITE  DES LOCAUX</t>
  </si>
  <si>
    <t>Hall Accueil : nettoyage des claviers et souris des PC mis à disposition des allocataires</t>
  </si>
  <si>
    <t>1 fois par jour avec produit désinfectant</t>
  </si>
  <si>
    <t>Nettoyage des parois plexiglass.</t>
  </si>
  <si>
    <t>Sièges de la salle d'attente allocataire</t>
  </si>
  <si>
    <t>1 fois par mois</t>
  </si>
  <si>
    <t>Réfrigérateurs et micro-ondes des espaces Restauration &amp; détentes (nettoyage et désinfection)</t>
  </si>
  <si>
    <t>1 fois par semaine</t>
  </si>
  <si>
    <t>Nettoyage des mains courantes d'escaliers</t>
  </si>
  <si>
    <t>2 fois par semaine avec produit désinfectant</t>
  </si>
  <si>
    <t>SITE 7.1 : FOUGERES</t>
  </si>
  <si>
    <t>3 avenue francois MITTERRAND - 35300 FOUGERES</t>
  </si>
  <si>
    <t>Superficie totale :</t>
  </si>
  <si>
    <t>m²</t>
  </si>
  <si>
    <t>Nombre d'agent(s) :</t>
  </si>
  <si>
    <t>agents ETP sur site</t>
  </si>
  <si>
    <t>Nombre moyen de personnes 
externes accueillies par jour d'ouverture :</t>
  </si>
  <si>
    <t>personnes</t>
  </si>
  <si>
    <t>SOL DUR  :</t>
  </si>
  <si>
    <t>Carrelage</t>
  </si>
  <si>
    <t>SOL SOUPLE :</t>
  </si>
  <si>
    <t>revetement PVC</t>
  </si>
  <si>
    <t>POUBELLES:</t>
  </si>
  <si>
    <t>Il existe des poubelles dans les bureaux privés. Le contenu collecté est à déposer par l'agent du titulaire dans l'espace réservé au dépôt des ordures "local poubelles dans la cour interieure".
À mettre dans la rue chaque semaine. Il existe 30 poubelles intérieures</t>
  </si>
  <si>
    <t>SANITAIRES:</t>
  </si>
  <si>
    <t>L'achat des consommables sanitaires est à la charge de l'organisme: savon, papier WC, essuie-mains, protège-siège, liquide vaisselle et éponge espaces restauration et détentes.
Le titulaire fait son affaire des fournitures pour le ménage : chiffons, balais, serpillière, produits de nettoyage, sacs poubelles.</t>
  </si>
  <si>
    <t>PRESTATIONS DEMANDEES (au forfait)
base hebdomadaire de nettoyage</t>
  </si>
  <si>
    <t>Nombre de passage (semaine)</t>
  </si>
  <si>
    <t>Jour(s) de passage :</t>
  </si>
  <si>
    <t>du Lundi au vendredi</t>
  </si>
  <si>
    <t>TOTAL HEURES HEBDO ACTUELLES (minimum exigé)</t>
  </si>
  <si>
    <t>30h00</t>
  </si>
  <si>
    <t xml:space="preserve">    en centième</t>
  </si>
  <si>
    <t>Nombre d'agent(s) du prestataire extérieur mandaté(s) à la réalisation de cette prestation "nettoyage"</t>
  </si>
  <si>
    <t>agents d'entretien (2ème agent depuis le 1er janvier 2021)</t>
  </si>
  <si>
    <t>Horaire des passages (à partir) :</t>
  </si>
  <si>
    <t>16 heures 00</t>
  </si>
  <si>
    <t>de 16h00 à 19h00</t>
  </si>
  <si>
    <t>PRIX FORFAITAIRE ANNUEL</t>
  </si>
  <si>
    <t>ETAGE</t>
  </si>
  <si>
    <t>DESIGNATION DES LOCAUX</t>
  </si>
  <si>
    <t>NATURE DES SOLS</t>
  </si>
  <si>
    <t>SURFACE TOTALE</t>
  </si>
  <si>
    <t xml:space="preserve">nbre </t>
  </si>
  <si>
    <t>observations</t>
  </si>
  <si>
    <t>Rdc</t>
  </si>
  <si>
    <t>Entrée (sol)</t>
  </si>
  <si>
    <t>Sol souple</t>
  </si>
  <si>
    <t>Entrée personnel (sol)</t>
  </si>
  <si>
    <t>sol dur</t>
  </si>
  <si>
    <t>Hall / Accueil Gal</t>
  </si>
  <si>
    <t>Circulation / palier ascenseur</t>
  </si>
  <si>
    <t>Bureau(x) d'accueil</t>
  </si>
  <si>
    <t>Bureau(x) privé(s)</t>
  </si>
  <si>
    <t>Espace détente / restauration</t>
  </si>
  <si>
    <t>1 réfrigérateur et 1 micro-onde</t>
  </si>
  <si>
    <t>Sanitaire</t>
  </si>
  <si>
    <t>Escalier rdc vers R+1</t>
  </si>
  <si>
    <t>Escalier sous sol vers rdc</t>
  </si>
  <si>
    <t>Escalier rdc vers R+2</t>
  </si>
  <si>
    <t>R+1</t>
  </si>
  <si>
    <t>Circulation / palier ascenseur / palier escalier</t>
  </si>
  <si>
    <t>SOL souple</t>
  </si>
  <si>
    <t>SOL dur</t>
  </si>
  <si>
    <t>=  3  wc + 3 lavabos + 1 SAS</t>
  </si>
  <si>
    <r>
      <t>Autres / Divers</t>
    </r>
    <r>
      <rPr>
        <sz val="11"/>
        <color theme="1"/>
        <rFont val="Calibri"/>
        <family val="2"/>
        <scheme val="minor"/>
      </rPr>
      <t xml:space="preserve">
(placards, vestiaires….)</t>
    </r>
  </si>
  <si>
    <t>Local technique / informatique / Rangement : intervention annuelle -  le prestataire interviendra après l’émission d’un bon d’intervention</t>
  </si>
  <si>
    <t>R+2</t>
  </si>
  <si>
    <t>= 1 wc + 1 lavabo</t>
  </si>
  <si>
    <t>sol souple</t>
  </si>
  <si>
    <t>SS SOL</t>
  </si>
  <si>
    <t>salle(s) de réunion</t>
  </si>
  <si>
    <t>= 3 wc + 3 lavabos</t>
  </si>
  <si>
    <t>Local archive / stockage</t>
  </si>
  <si>
    <t>Local dépôt ordures ménagères</t>
  </si>
  <si>
    <t>Dépôt du contenu des poubelles à chaque intervention par le TITULAIRE</t>
  </si>
  <si>
    <t>local de stockage</t>
  </si>
  <si>
    <t>Local Rangement : intervention annuelle (forfaitaire)</t>
  </si>
  <si>
    <t>VITRERIES INTERIEURES (cloisons &amp; portes vitrées)  ET  VITRERIE EXTERIEURE 
(2 faces calculées)</t>
  </si>
  <si>
    <t>Intervention Semestrielle</t>
  </si>
  <si>
    <t>LOT 7 - SITE 7.2 - UIOSS TOUR Sécurité Sociale (Sièges administratifs)</t>
  </si>
  <si>
    <t>Vitreries intérieure des étages lorsqu'il est concerné</t>
  </si>
  <si>
    <t>Les corbeilles sont vidées dans l'espace commun dédié par les agents des bureaux et les sacs sont remis par les agents du titulaire du marché. les autres poubelles de l'étages sont à vider selon le besoin. De plus les agents du titulaire de marché se charge selon le besoin de vider les sacs de l'espace commun à déposer à l'étage devant le monte-charge</t>
  </si>
  <si>
    <t>SANS OBJET</t>
  </si>
  <si>
    <t>SITE 7.2 : UIOSS Renns -TOUR Sécurité Sociale (Sièges administratifs)</t>
  </si>
  <si>
    <t>7 Cours des Alliés - 35000 RENNES Cedex 7</t>
  </si>
  <si>
    <t>Superficie par étage :</t>
  </si>
  <si>
    <t>agents ETP sur étage</t>
  </si>
  <si>
    <t>sans objet</t>
  </si>
  <si>
    <t>A - DESCRIPTF COMMUNE POUR UN ETAGE
base hebdomadaire de nettoyage</t>
  </si>
  <si>
    <r>
      <t>TOTAL HEURES HEBDO ACTUELLES (minimum exigé pa</t>
    </r>
    <r>
      <rPr>
        <b/>
        <u/>
        <sz val="14"/>
        <rFont val="Calibri"/>
        <family val="2"/>
        <scheme val="minor"/>
      </rPr>
      <t>r étage)</t>
    </r>
  </si>
  <si>
    <t xml:space="preserve">    en centième / par étage</t>
  </si>
  <si>
    <t>4 ou 5</t>
  </si>
  <si>
    <t>pour les 6,5 premiers étages à réaliser</t>
  </si>
  <si>
    <t>14h</t>
  </si>
  <si>
    <t>de 13h00 à 19h00 (en centième)</t>
  </si>
  <si>
    <t>B - PRESTATIONS DEMANDEES (au forfait)
base hebdomadaire de nettoyage</t>
  </si>
  <si>
    <t>Nombre d'étages à réaliser dès le début de prestation
 (de mai 2025 à avril 2026)</t>
  </si>
  <si>
    <t>étages</t>
  </si>
  <si>
    <t>C - PRESTATIONS DEMANDEES via Notification Bon(s) de Commande)
base hebdomadaire de nettoyage</t>
  </si>
  <si>
    <t>C1 - Année N + 1 (de mai 2026 à avril 2027) :
                                          Nombre estimé d'étages à réaliser :</t>
  </si>
  <si>
    <t>C2 - Année N + 2 (de mai 2027 à avril 2028) :
                                        Nombre estimé d'étages à réaliser :</t>
  </si>
  <si>
    <t>C3 - Année N + 3 (de mai 2028 à avril 2029) :
                                       Nombre estimé d'étages à réaliser :</t>
  </si>
  <si>
    <t>étage type</t>
  </si>
  <si>
    <t>flotex</t>
  </si>
  <si>
    <t>revetement textile</t>
  </si>
  <si>
    <t>Sanitaire /couloir accès</t>
  </si>
  <si>
    <t>carrelage et faience</t>
  </si>
  <si>
    <t>sas escalier / sas monte charge</t>
  </si>
  <si>
    <t>archives / stockage</t>
  </si>
  <si>
    <t>superfice totale</t>
  </si>
  <si>
    <t>étage 14</t>
  </si>
  <si>
    <t>réaliser uniquement le nettoyage des sols</t>
  </si>
  <si>
    <t>Archives / stockage</t>
  </si>
  <si>
    <t>étage 12</t>
  </si>
  <si>
    <t>réaliser l'étage en entier (sols + bureaux + sanitaires)</t>
  </si>
  <si>
    <t>étage 6</t>
  </si>
  <si>
    <t>étage 5</t>
  </si>
  <si>
    <t>étage 4</t>
  </si>
  <si>
    <t>salle informatique</t>
  </si>
  <si>
    <t>à faire uniquement 3 par an sur demande du service</t>
  </si>
  <si>
    <t>étage 3</t>
  </si>
  <si>
    <t>étage 1</t>
  </si>
  <si>
    <t xml:space="preserve">réaliser uniquement le nettoyage des bureaux </t>
  </si>
  <si>
    <t>etage ES</t>
  </si>
  <si>
    <t>salles de réunion</t>
  </si>
  <si>
    <t>infirmerie du travail</t>
  </si>
  <si>
    <t>poste de sécurité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</si>
</sst>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name val="Calibri"/>
      <family val="2"/>
      <scheme val="minor"/>
    </font>
    <font>
      <sz val="9"/>
      <color rgb="FF000000"/>
      <name val="Calibri"/>
      <family val="2"/>
      <scheme val="minor"/>
    </font>
    <font>
      <b/>
      <u/>
      <sz val="11"/>
      <color theme="1"/>
      <name val="Calibri"/>
      <family val="2"/>
      <scheme val="minor"/>
    </font>
    <font>
      <b/>
      <sz val="11"/>
      <name val="Calibri"/>
      <family val="2"/>
      <scheme val="minor"/>
    </font>
    <font>
      <sz val="11"/>
      <color rgb="FF00B050"/>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b/>
      <u/>
      <sz val="11"/>
      <name val="Calibri"/>
      <family val="2"/>
      <scheme val="minor"/>
    </font>
    <font>
      <sz val="11"/>
      <color rgb="FF000000"/>
      <name val="Calibri"/>
      <family val="2"/>
      <scheme val="minor"/>
    </font>
    <font>
      <sz val="11"/>
      <color rgb="FFFF0000"/>
      <name val="Calibri"/>
      <family val="2"/>
      <scheme val="minor"/>
    </font>
    <font>
      <b/>
      <u/>
      <sz val="14"/>
      <name val="Calibri"/>
      <family val="2"/>
      <scheme val="minor"/>
    </font>
    <font>
      <sz val="8"/>
      <name val="Calibri"/>
      <family val="2"/>
      <scheme val="minor"/>
    </font>
  </fonts>
  <fills count="9">
    <fill>
      <patternFill patternType="none"/>
    </fill>
    <fill>
      <patternFill patternType="gray125"/>
    </fill>
    <fill>
      <patternFill patternType="solid">
        <fgColor rgb="FFFFC00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9" tint="0.39997558519241921"/>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style="thin">
        <color auto="1"/>
      </right>
      <top/>
      <bottom/>
      <diagonal/>
    </border>
    <border>
      <left/>
      <right style="thin">
        <color auto="1"/>
      </right>
      <top style="hair">
        <color auto="1"/>
      </top>
      <bottom style="thin">
        <color auto="1"/>
      </bottom>
      <diagonal/>
    </border>
    <border>
      <left/>
      <right style="thin">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hair">
        <color auto="1"/>
      </top>
      <bottom style="hair">
        <color auto="1"/>
      </bottom>
      <diagonal/>
    </border>
    <border>
      <left/>
      <right style="hair">
        <color auto="1"/>
      </right>
      <top style="thin">
        <color auto="1"/>
      </top>
      <bottom style="hair">
        <color auto="1"/>
      </bottom>
      <diagonal/>
    </border>
    <border>
      <left style="thin">
        <color auto="1"/>
      </left>
      <right style="thin">
        <color auto="1"/>
      </right>
      <top/>
      <bottom style="thin">
        <color auto="1"/>
      </bottom>
      <diagonal/>
    </border>
    <border>
      <left style="thin">
        <color auto="1"/>
      </left>
      <right/>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indexed="64"/>
      </left>
      <right/>
      <top/>
      <bottom style="thin">
        <color indexed="64"/>
      </bottom>
      <diagonal/>
    </border>
    <border>
      <left/>
      <right style="thin">
        <color auto="1"/>
      </right>
      <top/>
      <bottom style="hair">
        <color auto="1"/>
      </bottom>
      <diagonal/>
    </border>
    <border>
      <left/>
      <right style="thin">
        <color auto="1"/>
      </right>
      <top style="thin">
        <color auto="1"/>
      </top>
      <bottom style="thin">
        <color auto="1"/>
      </bottom>
      <diagonal/>
    </border>
    <border>
      <left/>
      <right/>
      <top/>
      <bottom style="thin">
        <color auto="1"/>
      </bottom>
      <diagonal/>
    </border>
    <border>
      <left style="medium">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
    <xf numFmtId="0" fontId="0" fillId="0" borderId="0"/>
  </cellStyleXfs>
  <cellXfs count="140">
    <xf numFmtId="0" fontId="0" fillId="0" borderId="0" xfId="0"/>
    <xf numFmtId="0" fontId="0" fillId="0" borderId="0" xfId="0" applyProtection="1"/>
    <xf numFmtId="0" fontId="4" fillId="0" borderId="0" xfId="0" applyFont="1" applyAlignment="1" applyProtection="1">
      <alignment horizontal="center"/>
    </xf>
    <xf numFmtId="0" fontId="8" fillId="0" borderId="30" xfId="0" applyFont="1" applyBorder="1" applyAlignment="1" applyProtection="1">
      <alignment horizontal="center" vertical="center"/>
    </xf>
    <xf numFmtId="0" fontId="1" fillId="0" borderId="1" xfId="0" applyFont="1" applyBorder="1" applyAlignment="1" applyProtection="1">
      <alignment horizontal="center" vertical="center"/>
    </xf>
    <xf numFmtId="0" fontId="9" fillId="6" borderId="32" xfId="0" applyFont="1" applyFill="1" applyBorder="1" applyAlignment="1" applyProtection="1">
      <alignment horizontal="center" vertical="center"/>
    </xf>
    <xf numFmtId="0" fontId="1" fillId="5" borderId="20" xfId="0" applyFont="1" applyFill="1" applyBorder="1" applyAlignment="1" applyProtection="1">
      <alignment horizontal="center" vertical="center"/>
    </xf>
    <xf numFmtId="0" fontId="0" fillId="7" borderId="17" xfId="0" applyFill="1" applyBorder="1" applyAlignment="1" applyProtection="1">
      <alignment horizontal="center" vertical="center"/>
    </xf>
    <xf numFmtId="0" fontId="0" fillId="0" borderId="18" xfId="0" applyBorder="1" applyAlignment="1" applyProtection="1">
      <alignment wrapText="1"/>
    </xf>
    <xf numFmtId="0" fontId="0" fillId="0" borderId="3" xfId="0" applyBorder="1" applyAlignment="1" applyProtection="1">
      <alignment vertical="center" wrapText="1"/>
    </xf>
    <xf numFmtId="0" fontId="0" fillId="7" borderId="18" xfId="0" applyFill="1" applyBorder="1" applyAlignment="1" applyProtection="1">
      <alignment horizontal="center" vertical="center"/>
    </xf>
    <xf numFmtId="0" fontId="0" fillId="0" borderId="18" xfId="0" applyBorder="1" applyProtection="1"/>
    <xf numFmtId="0" fontId="0" fillId="0" borderId="18" xfId="0" applyBorder="1" applyAlignment="1" applyProtection="1">
      <alignment vertical="center"/>
    </xf>
    <xf numFmtId="0" fontId="0" fillId="5" borderId="3" xfId="0" applyFill="1" applyBorder="1" applyAlignment="1" applyProtection="1">
      <alignment vertical="center" wrapText="1"/>
    </xf>
    <xf numFmtId="0" fontId="6" fillId="0" borderId="0" xfId="0" applyFont="1" applyProtection="1"/>
    <xf numFmtId="0" fontId="2" fillId="5" borderId="2" xfId="0" applyFont="1" applyFill="1" applyBorder="1" applyAlignment="1" applyProtection="1">
      <alignment wrapText="1"/>
    </xf>
    <xf numFmtId="0" fontId="2" fillId="5" borderId="15" xfId="0" applyFont="1" applyFill="1" applyBorder="1" applyAlignment="1" applyProtection="1">
      <alignment vertical="center" wrapText="1"/>
    </xf>
    <xf numFmtId="0" fontId="0" fillId="0" borderId="27" xfId="0" applyBorder="1" applyProtection="1"/>
    <xf numFmtId="0" fontId="0" fillId="0" borderId="3" xfId="0" applyBorder="1" applyAlignment="1" applyProtection="1">
      <alignment vertical="center"/>
    </xf>
    <xf numFmtId="0" fontId="2" fillId="5" borderId="33" xfId="0" applyFont="1" applyFill="1" applyBorder="1" applyAlignment="1" applyProtection="1">
      <alignment wrapText="1"/>
    </xf>
    <xf numFmtId="0" fontId="2" fillId="5" borderId="26" xfId="0" applyFont="1" applyFill="1" applyBorder="1" applyAlignment="1" applyProtection="1">
      <alignment vertical="center" wrapText="1"/>
    </xf>
    <xf numFmtId="0" fontId="1" fillId="0" borderId="15" xfId="0" applyFont="1" applyBorder="1" applyAlignment="1" applyProtection="1">
      <alignment horizontal="center" wrapText="1"/>
    </xf>
    <xf numFmtId="0" fontId="0" fillId="0" borderId="0" xfId="0" applyAlignment="1" applyProtection="1">
      <alignment horizontal="center"/>
    </xf>
    <xf numFmtId="0" fontId="1" fillId="0" borderId="4" xfId="0" applyFont="1" applyBorder="1" applyAlignment="1" applyProtection="1">
      <alignment horizontal="center" wrapText="1"/>
    </xf>
    <xf numFmtId="0" fontId="0" fillId="0" borderId="2" xfId="0" applyBorder="1" applyAlignment="1" applyProtection="1">
      <alignment horizontal="right" wrapText="1"/>
    </xf>
    <xf numFmtId="0" fontId="0" fillId="0" borderId="25" xfId="0" applyBorder="1" applyProtection="1"/>
    <xf numFmtId="0" fontId="0" fillId="0" borderId="6" xfId="0" applyBorder="1" applyProtection="1"/>
    <xf numFmtId="0" fontId="0" fillId="0" borderId="3" xfId="0" applyBorder="1" applyAlignment="1" applyProtection="1">
      <alignment horizontal="right" wrapText="1"/>
    </xf>
    <xf numFmtId="0" fontId="0" fillId="5" borderId="24" xfId="0" applyFill="1" applyBorder="1" applyProtection="1"/>
    <xf numFmtId="0" fontId="0" fillId="0" borderId="7" xfId="0" applyBorder="1" applyProtection="1"/>
    <xf numFmtId="0" fontId="2" fillId="0" borderId="4" xfId="0" applyFont="1" applyBorder="1" applyAlignment="1" applyProtection="1">
      <alignment horizontal="right" wrapText="1"/>
    </xf>
    <xf numFmtId="0" fontId="0" fillId="5" borderId="23" xfId="0" applyFill="1" applyBorder="1" applyAlignment="1" applyProtection="1">
      <alignment vertical="center" wrapText="1"/>
    </xf>
    <xf numFmtId="0" fontId="0" fillId="0" borderId="9" xfId="0" applyBorder="1" applyAlignment="1" applyProtection="1">
      <alignment vertical="center"/>
    </xf>
    <xf numFmtId="0" fontId="0" fillId="0" borderId="0" xfId="0" applyAlignment="1" applyProtection="1">
      <alignment horizontal="center" vertical="top"/>
    </xf>
    <xf numFmtId="0" fontId="2" fillId="0" borderId="2" xfId="0" applyFont="1" applyBorder="1" applyAlignment="1" applyProtection="1">
      <alignment horizontal="right" wrapText="1"/>
    </xf>
    <xf numFmtId="0" fontId="0" fillId="0" borderId="17" xfId="0" quotePrefix="1" applyBorder="1" applyProtection="1"/>
    <xf numFmtId="0" fontId="0" fillId="0" borderId="22" xfId="0" applyBorder="1" applyAlignment="1" applyProtection="1">
      <alignment vertical="top"/>
    </xf>
    <xf numFmtId="0" fontId="0" fillId="0" borderId="28" xfId="0" applyBorder="1" applyProtection="1"/>
    <xf numFmtId="0" fontId="0" fillId="0" borderId="29" xfId="0" applyBorder="1" applyAlignment="1" applyProtection="1">
      <alignment vertical="top"/>
    </xf>
    <xf numFmtId="0" fontId="6" fillId="0" borderId="26" xfId="0" applyFont="1" applyBorder="1" applyAlignment="1" applyProtection="1">
      <alignment horizontal="center" wrapText="1"/>
    </xf>
    <xf numFmtId="0" fontId="6" fillId="0" borderId="32" xfId="0" quotePrefix="1" applyFont="1" applyBorder="1" applyAlignment="1" applyProtection="1">
      <alignment horizontal="left" wrapText="1"/>
    </xf>
    <xf numFmtId="0" fontId="6" fillId="0" borderId="0" xfId="0" applyFont="1" applyAlignment="1" applyProtection="1">
      <alignment horizontal="right" wrapText="1"/>
    </xf>
    <xf numFmtId="0" fontId="6" fillId="0" borderId="0" xfId="0" quotePrefix="1" applyFont="1" applyProtection="1"/>
    <xf numFmtId="0" fontId="6" fillId="0" borderId="0" xfId="0" applyFont="1" applyAlignment="1" applyProtection="1">
      <alignment vertical="top"/>
    </xf>
    <xf numFmtId="0" fontId="6" fillId="0" borderId="4" xfId="0" applyFont="1" applyBorder="1" applyAlignment="1" applyProtection="1">
      <alignment horizontal="center" vertical="center" wrapText="1"/>
    </xf>
    <xf numFmtId="0" fontId="1" fillId="0" borderId="1" xfId="0" applyFont="1" applyBorder="1" applyAlignment="1" applyProtection="1">
      <alignment horizontal="center" wrapText="1"/>
    </xf>
    <xf numFmtId="0" fontId="1" fillId="0" borderId="0" xfId="0" applyFont="1" applyAlignment="1" applyProtection="1">
      <alignment horizontal="center" wrapText="1"/>
    </xf>
    <xf numFmtId="0" fontId="0" fillId="0" borderId="14" xfId="0" applyBorder="1" applyAlignment="1" applyProtection="1">
      <alignment horizontal="right"/>
    </xf>
    <xf numFmtId="0" fontId="0" fillId="0" borderId="5" xfId="0" applyBorder="1" applyProtection="1"/>
    <xf numFmtId="0" fontId="0" fillId="0" borderId="0" xfId="0" applyAlignment="1" applyProtection="1">
      <alignment horizontal="right"/>
    </xf>
    <xf numFmtId="0" fontId="0" fillId="0" borderId="3" xfId="0" applyBorder="1" applyAlignment="1" applyProtection="1">
      <alignment horizontal="right"/>
    </xf>
    <xf numFmtId="0" fontId="0" fillId="0" borderId="0" xfId="0" applyAlignment="1" applyProtection="1">
      <alignment horizontal="center" wrapText="1"/>
    </xf>
    <xf numFmtId="0" fontId="10" fillId="0" borderId="10" xfId="0" applyFont="1" applyBorder="1" applyAlignment="1" applyProtection="1">
      <alignment horizontal="right"/>
    </xf>
    <xf numFmtId="0" fontId="1" fillId="0" borderId="11" xfId="0" applyFont="1" applyBorder="1" applyAlignment="1" applyProtection="1">
      <alignment horizontal="right"/>
    </xf>
    <xf numFmtId="0" fontId="0" fillId="0" borderId="12" xfId="0" applyBorder="1" applyAlignment="1" applyProtection="1">
      <alignment horizontal="left"/>
    </xf>
    <xf numFmtId="0" fontId="1" fillId="0" borderId="0" xfId="0" applyFont="1" applyAlignment="1" applyProtection="1">
      <alignment horizontal="right"/>
    </xf>
    <xf numFmtId="0" fontId="0" fillId="0" borderId="0" xfId="0" applyAlignment="1" applyProtection="1">
      <alignment horizontal="left"/>
    </xf>
    <xf numFmtId="0" fontId="0" fillId="0" borderId="10" xfId="0" applyBorder="1" applyAlignment="1" applyProtection="1">
      <alignment horizontal="right" wrapText="1"/>
    </xf>
    <xf numFmtId="0" fontId="0" fillId="0" borderId="11" xfId="0" applyBorder="1" applyAlignment="1" applyProtection="1">
      <alignment horizontal="right" vertical="top"/>
    </xf>
    <xf numFmtId="0" fontId="0" fillId="0" borderId="12" xfId="0" applyBorder="1" applyAlignment="1" applyProtection="1">
      <alignment horizontal="left" vertical="center" wrapText="1"/>
    </xf>
    <xf numFmtId="0" fontId="0" fillId="0" borderId="0" xfId="0" applyAlignment="1" applyProtection="1">
      <alignment horizontal="center" vertical="center"/>
    </xf>
    <xf numFmtId="0" fontId="0" fillId="0" borderId="0" xfId="0" applyAlignment="1" applyProtection="1">
      <alignment horizontal="right" wrapText="1"/>
    </xf>
    <xf numFmtId="0" fontId="0" fillId="0" borderId="0" xfId="0" applyAlignment="1" applyProtection="1">
      <alignment horizontal="right" vertical="center"/>
    </xf>
    <xf numFmtId="0" fontId="0" fillId="0" borderId="0" xfId="0" applyAlignment="1" applyProtection="1">
      <alignment horizontal="left" vertical="center"/>
    </xf>
    <xf numFmtId="0" fontId="2" fillId="0" borderId="0" xfId="0" applyFont="1" applyProtection="1"/>
    <xf numFmtId="0" fontId="2" fillId="0" borderId="4" xfId="0" applyFont="1" applyBorder="1" applyAlignment="1" applyProtection="1">
      <alignment horizontal="right"/>
    </xf>
    <xf numFmtId="0" fontId="2" fillId="0" borderId="8" xfId="0" applyFont="1" applyBorder="1" applyAlignment="1" applyProtection="1">
      <alignment horizontal="right"/>
    </xf>
    <xf numFmtId="0" fontId="2" fillId="0" borderId="13" xfId="0" applyFont="1" applyBorder="1" applyProtection="1"/>
    <xf numFmtId="0" fontId="2" fillId="0" borderId="0" xfId="0" applyFont="1" applyAlignment="1" applyProtection="1">
      <alignment horizontal="center"/>
    </xf>
    <xf numFmtId="0" fontId="2" fillId="0" borderId="0" xfId="0" applyFont="1" applyAlignment="1" applyProtection="1">
      <alignment horizontal="right"/>
    </xf>
    <xf numFmtId="0" fontId="1" fillId="0" borderId="0" xfId="0" applyFont="1" applyProtection="1"/>
    <xf numFmtId="0" fontId="0" fillId="0" borderId="0" xfId="0" applyAlignment="1" applyProtection="1">
      <alignment vertical="center"/>
    </xf>
    <xf numFmtId="0" fontId="0" fillId="0" borderId="1" xfId="0" applyBorder="1" applyProtection="1"/>
    <xf numFmtId="0" fontId="0" fillId="0" borderId="1" xfId="0" applyBorder="1" applyAlignment="1" applyProtection="1">
      <alignment horizontal="center"/>
    </xf>
    <xf numFmtId="2" fontId="1" fillId="2" borderId="1" xfId="0" applyNumberFormat="1" applyFont="1" applyFill="1" applyBorder="1" applyAlignment="1" applyProtection="1">
      <alignment horizontal="center"/>
    </xf>
    <xf numFmtId="0" fontId="0" fillId="0" borderId="2" xfId="0" applyBorder="1" applyProtection="1"/>
    <xf numFmtId="0" fontId="5" fillId="3" borderId="18" xfId="0" applyFont="1" applyFill="1" applyBorder="1" applyAlignment="1" applyProtection="1">
      <alignment vertical="center"/>
    </xf>
    <xf numFmtId="0" fontId="3" fillId="5" borderId="3" xfId="0" applyFont="1" applyFill="1" applyBorder="1" applyAlignment="1" applyProtection="1">
      <alignment wrapText="1"/>
    </xf>
    <xf numFmtId="0" fontId="0" fillId="0" borderId="3" xfId="0" applyBorder="1" applyProtection="1"/>
    <xf numFmtId="0" fontId="0" fillId="0" borderId="15" xfId="0" applyBorder="1" applyAlignment="1" applyProtection="1">
      <alignment horizontal="center" vertical="center"/>
    </xf>
    <xf numFmtId="0" fontId="0" fillId="0" borderId="20" xfId="0" applyBorder="1" applyAlignment="1" applyProtection="1">
      <alignment horizontal="center" vertical="center"/>
    </xf>
    <xf numFmtId="0" fontId="0" fillId="0" borderId="14" xfId="0" applyBorder="1" applyAlignment="1" applyProtection="1">
      <alignment horizontal="center" vertical="center"/>
    </xf>
    <xf numFmtId="0" fontId="0" fillId="5" borderId="3" xfId="0" applyFill="1" applyBorder="1" applyProtection="1"/>
    <xf numFmtId="0" fontId="0" fillId="0" borderId="3" xfId="0" applyBorder="1" applyAlignment="1" applyProtection="1">
      <alignment horizontal="center"/>
    </xf>
    <xf numFmtId="0" fontId="0" fillId="0" borderId="3" xfId="0" applyBorder="1" applyAlignment="1" applyProtection="1">
      <alignment horizontal="center" vertical="center"/>
    </xf>
    <xf numFmtId="0" fontId="0" fillId="0" borderId="3" xfId="0" quotePrefix="1" applyBorder="1" applyAlignment="1" applyProtection="1">
      <alignment wrapText="1"/>
    </xf>
    <xf numFmtId="0" fontId="1" fillId="4" borderId="18" xfId="0" applyFont="1" applyFill="1" applyBorder="1" applyAlignment="1" applyProtection="1">
      <alignment vertical="center"/>
    </xf>
    <xf numFmtId="0" fontId="0" fillId="0" borderId="20" xfId="0" applyBorder="1" applyProtection="1"/>
    <xf numFmtId="0" fontId="0" fillId="0" borderId="20" xfId="0" applyBorder="1" applyAlignment="1" applyProtection="1">
      <alignment horizontal="center"/>
    </xf>
    <xf numFmtId="0" fontId="0" fillId="0" borderId="3" xfId="0" quotePrefix="1" applyBorder="1" applyProtection="1"/>
    <xf numFmtId="0" fontId="0" fillId="0" borderId="3" xfId="0" applyBorder="1" applyAlignment="1" applyProtection="1">
      <alignment wrapText="1"/>
    </xf>
    <xf numFmtId="0" fontId="0" fillId="0" borderId="4" xfId="0" applyBorder="1" applyProtection="1"/>
    <xf numFmtId="0" fontId="1" fillId="4" borderId="19" xfId="0" applyFont="1" applyFill="1" applyBorder="1" applyAlignment="1" applyProtection="1">
      <alignment vertical="center"/>
    </xf>
    <xf numFmtId="0" fontId="0" fillId="5" borderId="4" xfId="0" applyFill="1" applyBorder="1" applyProtection="1"/>
    <xf numFmtId="0" fontId="0" fillId="0" borderId="4" xfId="0" applyBorder="1" applyAlignment="1" applyProtection="1">
      <alignment horizontal="center"/>
    </xf>
    <xf numFmtId="0" fontId="0" fillId="0" borderId="1" xfId="0" applyBorder="1" applyAlignment="1" applyProtection="1">
      <alignment horizontal="right" wrapText="1"/>
    </xf>
    <xf numFmtId="0" fontId="4" fillId="0" borderId="1" xfId="0" applyFont="1" applyBorder="1" applyProtection="1"/>
    <xf numFmtId="0" fontId="4" fillId="0" borderId="0" xfId="0" applyFont="1" applyProtection="1"/>
    <xf numFmtId="0" fontId="1" fillId="4" borderId="1" xfId="0" applyFont="1" applyFill="1" applyBorder="1" applyAlignment="1" applyProtection="1">
      <alignment vertical="center" wrapText="1"/>
    </xf>
    <xf numFmtId="0" fontId="0" fillId="0" borderId="1" xfId="0" applyBorder="1" applyAlignment="1" applyProtection="1">
      <alignment horizontal="right" vertical="center" wrapText="1"/>
    </xf>
    <xf numFmtId="0" fontId="4" fillId="0" borderId="1" xfId="0" applyFont="1" applyBorder="1" applyAlignment="1" applyProtection="1">
      <alignment vertical="center"/>
    </xf>
    <xf numFmtId="0" fontId="4" fillId="0" borderId="0" xfId="0" applyFont="1" applyAlignment="1" applyProtection="1">
      <alignment horizontal="center" vertical="center"/>
    </xf>
    <xf numFmtId="0" fontId="5" fillId="0" borderId="1" xfId="0" applyFont="1" applyBorder="1" applyAlignment="1" applyProtection="1">
      <alignment vertical="center" wrapText="1"/>
    </xf>
    <xf numFmtId="0" fontId="0" fillId="0" borderId="19" xfId="0" applyBorder="1" applyAlignment="1" applyProtection="1">
      <alignment vertical="center"/>
    </xf>
    <xf numFmtId="0" fontId="0" fillId="0" borderId="4" xfId="0" applyBorder="1" applyAlignment="1" applyProtection="1">
      <alignment vertical="center"/>
    </xf>
    <xf numFmtId="0" fontId="12" fillId="5" borderId="24" xfId="0" applyFont="1" applyFill="1" applyBorder="1" applyProtection="1"/>
    <xf numFmtId="0" fontId="0" fillId="0" borderId="0" xfId="0" applyAlignment="1" applyProtection="1">
      <alignment horizontal="left" wrapText="1"/>
    </xf>
    <xf numFmtId="0" fontId="1" fillId="0" borderId="1" xfId="0" applyFont="1" applyBorder="1" applyAlignment="1" applyProtection="1">
      <alignment horizontal="left" wrapText="1"/>
    </xf>
    <xf numFmtId="0" fontId="0" fillId="0" borderId="33" xfId="0" applyBorder="1" applyProtection="1"/>
    <xf numFmtId="0" fontId="0" fillId="0" borderId="36" xfId="0" applyBorder="1" applyProtection="1"/>
    <xf numFmtId="0" fontId="0" fillId="0" borderId="34" xfId="0" applyBorder="1" applyProtection="1"/>
    <xf numFmtId="2" fontId="0" fillId="0" borderId="11" xfId="0" applyNumberFormat="1" applyBorder="1" applyAlignment="1" applyProtection="1">
      <alignment horizontal="right" vertical="top"/>
    </xf>
    <xf numFmtId="0" fontId="2" fillId="0" borderId="13" xfId="0" applyFont="1" applyBorder="1" applyAlignment="1" applyProtection="1">
      <alignment wrapText="1"/>
    </xf>
    <xf numFmtId="0" fontId="2" fillId="0" borderId="0" xfId="0" applyFont="1" applyAlignment="1" applyProtection="1">
      <alignment wrapText="1"/>
    </xf>
    <xf numFmtId="0" fontId="0" fillId="0" borderId="30" xfId="0" applyBorder="1" applyProtection="1"/>
    <xf numFmtId="0" fontId="0" fillId="0" borderId="35" xfId="0" applyBorder="1" applyProtection="1"/>
    <xf numFmtId="0" fontId="0" fillId="0" borderId="14" xfId="0" applyBorder="1" applyAlignment="1" applyProtection="1">
      <alignment horizontal="left" wrapText="1"/>
    </xf>
    <xf numFmtId="0" fontId="0" fillId="0" borderId="17" xfId="0" applyBorder="1" applyProtection="1"/>
    <xf numFmtId="0" fontId="0" fillId="0" borderId="22" xfId="0" applyBorder="1" applyProtection="1"/>
    <xf numFmtId="0" fontId="0" fillId="0" borderId="4" xfId="0" applyBorder="1" applyAlignment="1" applyProtection="1">
      <alignment horizontal="left" wrapText="1"/>
    </xf>
    <xf numFmtId="0" fontId="0" fillId="0" borderId="19" xfId="0" applyBorder="1" applyProtection="1"/>
    <xf numFmtId="0" fontId="0" fillId="0" borderId="21" xfId="0" applyBorder="1" applyProtection="1"/>
    <xf numFmtId="0" fontId="0" fillId="8" borderId="3" xfId="0" applyFill="1" applyBorder="1" applyProtection="1"/>
    <xf numFmtId="0" fontId="5" fillId="8" borderId="18" xfId="0" applyFont="1" applyFill="1" applyBorder="1" applyAlignment="1" applyProtection="1">
      <alignment vertical="center"/>
    </xf>
    <xf numFmtId="0" fontId="11" fillId="8" borderId="3" xfId="0" applyFont="1" applyFill="1" applyBorder="1" applyAlignment="1" applyProtection="1">
      <alignment wrapText="1"/>
    </xf>
    <xf numFmtId="0" fontId="0" fillId="8" borderId="28" xfId="0" applyFill="1" applyBorder="1" applyProtection="1"/>
    <xf numFmtId="0" fontId="0" fillId="8" borderId="10" xfId="0" applyFill="1" applyBorder="1" applyProtection="1"/>
    <xf numFmtId="0" fontId="1" fillId="8" borderId="37" xfId="0" applyFont="1" applyFill="1" applyBorder="1" applyAlignment="1" applyProtection="1">
      <alignment horizontal="right"/>
    </xf>
    <xf numFmtId="0" fontId="1" fillId="8" borderId="38" xfId="0" applyFont="1" applyFill="1" applyBorder="1" applyProtection="1"/>
    <xf numFmtId="0" fontId="0" fillId="0" borderId="16" xfId="0" applyBorder="1" applyAlignment="1" applyProtection="1">
      <alignment horizontal="center"/>
    </xf>
    <xf numFmtId="0" fontId="5" fillId="0" borderId="18" xfId="0" applyFont="1" applyBorder="1" applyAlignment="1" applyProtection="1">
      <alignment vertical="center"/>
    </xf>
    <xf numFmtId="0" fontId="0" fillId="0" borderId="14" xfId="0" applyBorder="1" applyProtection="1"/>
    <xf numFmtId="0" fontId="11" fillId="5" borderId="3" xfId="0" applyFont="1" applyFill="1" applyBorder="1" applyAlignment="1" applyProtection="1">
      <alignment wrapText="1"/>
    </xf>
    <xf numFmtId="0" fontId="0" fillId="0" borderId="14" xfId="0" applyBorder="1" applyAlignment="1" applyProtection="1">
      <alignment horizontal="center"/>
    </xf>
    <xf numFmtId="0" fontId="6" fillId="5" borderId="30" xfId="0" quotePrefix="1" applyFont="1" applyFill="1" applyBorder="1" applyAlignment="1" applyProtection="1">
      <alignment horizontal="center" wrapText="1"/>
    </xf>
    <xf numFmtId="0" fontId="6" fillId="5" borderId="31" xfId="0" quotePrefix="1" applyFont="1" applyFill="1" applyBorder="1" applyAlignment="1" applyProtection="1">
      <alignment horizontal="center" wrapText="1"/>
    </xf>
    <xf numFmtId="0" fontId="6" fillId="5" borderId="19" xfId="0" quotePrefix="1" applyFont="1" applyFill="1" applyBorder="1" applyAlignment="1" applyProtection="1">
      <alignment horizontal="center" wrapText="1"/>
    </xf>
    <xf numFmtId="0" fontId="6" fillId="5" borderId="21" xfId="0" quotePrefix="1" applyFont="1" applyFill="1" applyBorder="1" applyAlignment="1" applyProtection="1">
      <alignment horizontal="center" wrapText="1"/>
    </xf>
    <xf numFmtId="0" fontId="0" fillId="0" borderId="18" xfId="0" applyBorder="1" applyAlignment="1" applyProtection="1">
      <alignment horizontal="left" wrapText="1"/>
    </xf>
    <xf numFmtId="0" fontId="0" fillId="0" borderId="16" xfId="0" applyBorder="1" applyAlignment="1" applyProtection="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19050</xdr:colOff>
      <xdr:row>1</xdr:row>
      <xdr:rowOff>0</xdr:rowOff>
    </xdr:from>
    <xdr:ext cx="9753600" cy="3848100"/>
    <xdr:pic>
      <xdr:nvPicPr>
        <xdr:cNvPr id="2" name="Image 1">
          <a:extLst>
            <a:ext uri="{FF2B5EF4-FFF2-40B4-BE49-F238E27FC236}">
              <a16:creationId xmlns:a16="http://schemas.microsoft.com/office/drawing/2014/main" id="{9E96CAD9-0AD3-4A63-9C7D-94A4618075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041350" y="190500"/>
          <a:ext cx="9753600" cy="38481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16</xdr:col>
      <xdr:colOff>19050</xdr:colOff>
      <xdr:row>1</xdr:row>
      <xdr:rowOff>0</xdr:rowOff>
    </xdr:from>
    <xdr:ext cx="9753600" cy="3848100"/>
    <xdr:pic>
      <xdr:nvPicPr>
        <xdr:cNvPr id="3" name="Image 2">
          <a:extLst>
            <a:ext uri="{FF2B5EF4-FFF2-40B4-BE49-F238E27FC236}">
              <a16:creationId xmlns:a16="http://schemas.microsoft.com/office/drawing/2014/main" id="{29C9AEEE-6281-4F07-B8E7-225374C75B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041350" y="190500"/>
          <a:ext cx="9753600" cy="38481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19050</xdr:colOff>
      <xdr:row>1</xdr:row>
      <xdr:rowOff>0</xdr:rowOff>
    </xdr:from>
    <xdr:ext cx="9753600" cy="3848100"/>
    <xdr:pic>
      <xdr:nvPicPr>
        <xdr:cNvPr id="2" name="Image 1">
          <a:extLst>
            <a:ext uri="{FF2B5EF4-FFF2-40B4-BE49-F238E27FC236}">
              <a16:creationId xmlns:a16="http://schemas.microsoft.com/office/drawing/2014/main" id="{CA2EEDFE-4F91-4295-8EC9-C7CCE6F03E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041350" y="190500"/>
          <a:ext cx="9753600" cy="38481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16</xdr:col>
      <xdr:colOff>19050</xdr:colOff>
      <xdr:row>1</xdr:row>
      <xdr:rowOff>0</xdr:rowOff>
    </xdr:from>
    <xdr:ext cx="9753600" cy="3848100"/>
    <xdr:pic>
      <xdr:nvPicPr>
        <xdr:cNvPr id="3" name="Image 2">
          <a:extLst>
            <a:ext uri="{FF2B5EF4-FFF2-40B4-BE49-F238E27FC236}">
              <a16:creationId xmlns:a16="http://schemas.microsoft.com/office/drawing/2014/main" id="{DDCE5493-F8F9-4244-8A8B-271845F0A3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041350" y="190500"/>
          <a:ext cx="9753600" cy="38481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A1A39-8F05-4076-BB8D-4AEC8109B716}">
  <dimension ref="B2:C23"/>
  <sheetViews>
    <sheetView workbookViewId="0">
      <selection sqref="A1:XFD1048576"/>
    </sheetView>
  </sheetViews>
  <sheetFormatPr baseColWidth="10" defaultColWidth="11.42578125" defaultRowHeight="15" x14ac:dyDescent="0.25"/>
  <cols>
    <col min="1" max="1" width="11.42578125" style="1"/>
    <col min="2" max="2" width="91.5703125" style="1" customWidth="1"/>
    <col min="3" max="3" width="84.5703125" style="1" customWidth="1"/>
    <col min="4" max="6" width="16.42578125" style="1" customWidth="1"/>
    <col min="7" max="7" width="20.5703125" style="1" customWidth="1"/>
    <col min="8" max="13" width="16.42578125" style="1" customWidth="1"/>
    <col min="14" max="29" width="11.42578125" style="1"/>
    <col min="30" max="30" width="16.140625" style="1" customWidth="1"/>
    <col min="31" max="16384" width="11.42578125" style="1"/>
  </cols>
  <sheetData>
    <row r="2" spans="2:3" x14ac:dyDescent="0.25">
      <c r="C2" s="2" t="s">
        <v>0</v>
      </c>
    </row>
    <row r="3" spans="2:3" ht="18.75" x14ac:dyDescent="0.25">
      <c r="B3" s="3" t="s">
        <v>1</v>
      </c>
      <c r="C3" s="4" t="s">
        <v>2</v>
      </c>
    </row>
    <row r="4" spans="2:3" ht="15.75" x14ac:dyDescent="0.25">
      <c r="B4" s="5" t="s">
        <v>3</v>
      </c>
      <c r="C4" s="6"/>
    </row>
    <row r="5" spans="2:3" ht="27" customHeight="1" x14ac:dyDescent="0.25">
      <c r="B5" s="7" t="s">
        <v>4</v>
      </c>
      <c r="C5" s="7"/>
    </row>
    <row r="6" spans="2:3" x14ac:dyDescent="0.25">
      <c r="B6" s="8" t="s">
        <v>5</v>
      </c>
      <c r="C6" s="9" t="s">
        <v>6</v>
      </c>
    </row>
    <row r="7" spans="2:3" ht="27" customHeight="1" x14ac:dyDescent="0.25">
      <c r="B7" s="10" t="s">
        <v>7</v>
      </c>
      <c r="C7" s="7"/>
    </row>
    <row r="8" spans="2:3" x14ac:dyDescent="0.25">
      <c r="B8" s="11" t="s">
        <v>5</v>
      </c>
      <c r="C8" s="9" t="s">
        <v>8</v>
      </c>
    </row>
    <row r="9" spans="2:3" ht="27" customHeight="1" x14ac:dyDescent="0.25">
      <c r="B9" s="10" t="s">
        <v>9</v>
      </c>
      <c r="C9" s="7"/>
    </row>
    <row r="10" spans="2:3" x14ac:dyDescent="0.25">
      <c r="B10" s="11" t="s">
        <v>5</v>
      </c>
      <c r="C10" s="9" t="s">
        <v>6</v>
      </c>
    </row>
    <row r="11" spans="2:3" ht="15.75" x14ac:dyDescent="0.25">
      <c r="B11" s="5" t="s">
        <v>10</v>
      </c>
      <c r="C11" s="6"/>
    </row>
    <row r="12" spans="2:3" ht="30" x14ac:dyDescent="0.25">
      <c r="B12" s="12" t="s">
        <v>11</v>
      </c>
      <c r="C12" s="13" t="s">
        <v>12</v>
      </c>
    </row>
    <row r="13" spans="2:3" x14ac:dyDescent="0.25">
      <c r="B13" s="11" t="s">
        <v>13</v>
      </c>
      <c r="C13" s="9" t="s">
        <v>8</v>
      </c>
    </row>
    <row r="14" spans="2:3" x14ac:dyDescent="0.25">
      <c r="B14" s="11" t="s">
        <v>14</v>
      </c>
      <c r="C14" s="9" t="s">
        <v>15</v>
      </c>
    </row>
    <row r="15" spans="2:3" ht="45" x14ac:dyDescent="0.25">
      <c r="B15" s="8" t="s">
        <v>16</v>
      </c>
      <c r="C15" s="9" t="s">
        <v>17</v>
      </c>
    </row>
    <row r="16" spans="2:3" s="14" customFormat="1" ht="30" x14ac:dyDescent="0.25">
      <c r="B16" s="8" t="s">
        <v>18</v>
      </c>
      <c r="C16" s="9" t="s">
        <v>19</v>
      </c>
    </row>
    <row r="17" spans="2:3" s="14" customFormat="1" x14ac:dyDescent="0.25">
      <c r="B17" s="11" t="s">
        <v>20</v>
      </c>
      <c r="C17" s="9" t="s">
        <v>21</v>
      </c>
    </row>
    <row r="18" spans="2:3" s="14" customFormat="1" ht="15.75" x14ac:dyDescent="0.25">
      <c r="B18" s="5" t="s">
        <v>22</v>
      </c>
      <c r="C18" s="6"/>
    </row>
    <row r="19" spans="2:3" x14ac:dyDescent="0.25">
      <c r="B19" s="15" t="s">
        <v>23</v>
      </c>
      <c r="C19" s="16" t="s">
        <v>24</v>
      </c>
    </row>
    <row r="20" spans="2:3" s="14" customFormat="1" x14ac:dyDescent="0.25">
      <c r="B20" s="17" t="s">
        <v>25</v>
      </c>
      <c r="C20" s="9" t="s">
        <v>24</v>
      </c>
    </row>
    <row r="21" spans="2:3" s="14" customFormat="1" x14ac:dyDescent="0.25">
      <c r="B21" s="11" t="s">
        <v>26</v>
      </c>
      <c r="C21" s="9" t="s">
        <v>27</v>
      </c>
    </row>
    <row r="22" spans="2:3" s="14" customFormat="1" ht="27" customHeight="1" x14ac:dyDescent="0.25">
      <c r="B22" s="12" t="s">
        <v>28</v>
      </c>
      <c r="C22" s="18" t="s">
        <v>29</v>
      </c>
    </row>
    <row r="23" spans="2:3" x14ac:dyDescent="0.25">
      <c r="B23" s="19" t="s">
        <v>30</v>
      </c>
      <c r="C23" s="20" t="s">
        <v>31</v>
      </c>
    </row>
  </sheetData>
  <sheetProtection algorithmName="SHA-512" hashValue="ZbS66sCYHDSvS4JjafL3Qob7Lt6juS9l9NwPIiEqlk+jdDSasQQ83R/SgJe4a/4y/lK5u+aP0Av5N9xhRssPeA==" saltValue="ooIBrd4PdnyNw91rRLcWdA=="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T55"/>
  <sheetViews>
    <sheetView workbookViewId="0">
      <selection sqref="A1:XFD1048576"/>
    </sheetView>
  </sheetViews>
  <sheetFormatPr baseColWidth="10" defaultColWidth="11.42578125" defaultRowHeight="15" x14ac:dyDescent="0.25"/>
  <cols>
    <col min="1" max="1" width="11.42578125" style="1"/>
    <col min="2" max="2" width="49.42578125" style="1" customWidth="1"/>
    <col min="3" max="3" width="18.7109375" style="1" customWidth="1"/>
    <col min="4" max="4" width="20.28515625" style="1" customWidth="1"/>
    <col min="5" max="5" width="5.5703125" style="22" bestFit="1" customWidth="1"/>
    <col min="6" max="6" width="56" style="1" customWidth="1"/>
    <col min="7" max="46" width="18.7109375" style="1" customWidth="1"/>
    <col min="47" max="16384" width="11.42578125" style="1"/>
  </cols>
  <sheetData>
    <row r="2" spans="2:10" x14ac:dyDescent="0.25">
      <c r="B2" s="21" t="s">
        <v>32</v>
      </c>
    </row>
    <row r="3" spans="2:10" x14ac:dyDescent="0.25">
      <c r="B3" s="23" t="s">
        <v>33</v>
      </c>
    </row>
    <row r="4" spans="2:10" x14ac:dyDescent="0.25">
      <c r="B4" s="24" t="s">
        <v>34</v>
      </c>
      <c r="C4" s="25">
        <f>+D52</f>
        <v>1198.4999999999998</v>
      </c>
      <c r="D4" s="26" t="s">
        <v>35</v>
      </c>
    </row>
    <row r="5" spans="2:10" x14ac:dyDescent="0.25">
      <c r="B5" s="27" t="s">
        <v>36</v>
      </c>
      <c r="C5" s="28">
        <v>40</v>
      </c>
      <c r="D5" s="29" t="s">
        <v>37</v>
      </c>
    </row>
    <row r="6" spans="2:10" ht="36.75" customHeight="1" x14ac:dyDescent="0.25">
      <c r="B6" s="30" t="s">
        <v>38</v>
      </c>
      <c r="C6" s="31">
        <v>50</v>
      </c>
      <c r="D6" s="32" t="s">
        <v>39</v>
      </c>
      <c r="E6" s="33"/>
    </row>
    <row r="7" spans="2:10" ht="15.75" customHeight="1" x14ac:dyDescent="0.25">
      <c r="B7" s="34" t="s">
        <v>40</v>
      </c>
      <c r="C7" s="35" t="s">
        <v>41</v>
      </c>
      <c r="D7" s="36"/>
      <c r="E7" s="33"/>
    </row>
    <row r="8" spans="2:10" ht="14.25" customHeight="1" x14ac:dyDescent="0.25">
      <c r="B8" s="30" t="s">
        <v>42</v>
      </c>
      <c r="C8" s="37" t="s">
        <v>43</v>
      </c>
      <c r="D8" s="38"/>
      <c r="E8" s="33"/>
    </row>
    <row r="9" spans="2:10" s="14" customFormat="1" ht="108" customHeight="1" x14ac:dyDescent="0.25">
      <c r="B9" s="39" t="s">
        <v>44</v>
      </c>
      <c r="C9" s="134" t="s">
        <v>45</v>
      </c>
      <c r="D9" s="135"/>
      <c r="E9" s="40"/>
      <c r="H9" s="41"/>
      <c r="I9" s="42"/>
      <c r="J9" s="43"/>
    </row>
    <row r="10" spans="2:10" s="14" customFormat="1" ht="134.25" customHeight="1" x14ac:dyDescent="0.25">
      <c r="B10" s="44" t="s">
        <v>46</v>
      </c>
      <c r="C10" s="136" t="s">
        <v>47</v>
      </c>
      <c r="D10" s="137"/>
    </row>
    <row r="14" spans="2:10" ht="28.5" customHeight="1" x14ac:dyDescent="0.25">
      <c r="B14" s="45" t="s">
        <v>48</v>
      </c>
      <c r="G14" s="46"/>
    </row>
    <row r="15" spans="2:10" x14ac:dyDescent="0.25">
      <c r="B15" s="47" t="s">
        <v>49</v>
      </c>
      <c r="C15" s="48">
        <v>5</v>
      </c>
      <c r="D15" s="26"/>
      <c r="G15" s="49"/>
    </row>
    <row r="16" spans="2:10" ht="18" customHeight="1" x14ac:dyDescent="0.25">
      <c r="B16" s="50" t="s">
        <v>50</v>
      </c>
      <c r="C16" s="138" t="s">
        <v>51</v>
      </c>
      <c r="D16" s="139"/>
      <c r="E16" s="51"/>
      <c r="G16" s="49"/>
    </row>
    <row r="17" spans="1:46" ht="17.25" customHeight="1" x14ac:dyDescent="0.25">
      <c r="B17" s="52" t="s">
        <v>52</v>
      </c>
      <c r="C17" s="53" t="s">
        <v>53</v>
      </c>
      <c r="D17" s="54" t="s">
        <v>54</v>
      </c>
      <c r="G17" s="55"/>
      <c r="H17" s="55"/>
      <c r="I17" s="56"/>
    </row>
    <row r="18" spans="1:46" ht="45" x14ac:dyDescent="0.25">
      <c r="B18" s="57" t="s">
        <v>55</v>
      </c>
      <c r="C18" s="58">
        <v>2</v>
      </c>
      <c r="D18" s="59" t="s">
        <v>56</v>
      </c>
      <c r="E18" s="60"/>
      <c r="G18" s="61"/>
      <c r="H18" s="62"/>
      <c r="I18" s="63"/>
    </row>
    <row r="19" spans="1:46" s="64" customFormat="1" x14ac:dyDescent="0.25">
      <c r="B19" s="65" t="s">
        <v>57</v>
      </c>
      <c r="C19" s="66" t="s">
        <v>58</v>
      </c>
      <c r="D19" s="67" t="s">
        <v>59</v>
      </c>
      <c r="E19" s="68"/>
      <c r="G19" s="69"/>
      <c r="H19" s="69"/>
    </row>
    <row r="20" spans="1:46" x14ac:dyDescent="0.25">
      <c r="B20" s="49"/>
      <c r="C20" s="49"/>
      <c r="G20" s="49"/>
      <c r="H20" s="49"/>
    </row>
    <row r="21" spans="1:46" s="71" customFormat="1" ht="23.25" customHeight="1" x14ac:dyDescent="0.25">
      <c r="A21" s="63"/>
      <c r="B21" s="70" t="s">
        <v>60</v>
      </c>
      <c r="E21" s="60"/>
    </row>
    <row r="22" spans="1:46" x14ac:dyDescent="0.25">
      <c r="A22" s="72" t="s">
        <v>61</v>
      </c>
      <c r="B22" s="72" t="s">
        <v>62</v>
      </c>
      <c r="C22" s="72" t="s">
        <v>63</v>
      </c>
      <c r="D22" s="72" t="s">
        <v>64</v>
      </c>
      <c r="E22" s="73" t="s">
        <v>65</v>
      </c>
      <c r="F22" s="72" t="s">
        <v>66</v>
      </c>
      <c r="AT22" s="74" t="e">
        <f>SUM(#REF!)</f>
        <v>#REF!</v>
      </c>
    </row>
    <row r="23" spans="1:46" x14ac:dyDescent="0.25">
      <c r="A23" s="75" t="s">
        <v>67</v>
      </c>
      <c r="B23" s="76" t="s">
        <v>68</v>
      </c>
      <c r="C23" s="77" t="s">
        <v>69</v>
      </c>
      <c r="D23" s="78">
        <v>22.1</v>
      </c>
      <c r="E23" s="79">
        <v>1</v>
      </c>
      <c r="F23" s="75"/>
    </row>
    <row r="24" spans="1:46" x14ac:dyDescent="0.25">
      <c r="A24" s="78" t="s">
        <v>67</v>
      </c>
      <c r="B24" s="76" t="s">
        <v>70</v>
      </c>
      <c r="C24" s="77" t="s">
        <v>71</v>
      </c>
      <c r="D24" s="78">
        <v>16.5</v>
      </c>
      <c r="E24" s="80"/>
      <c r="F24" s="78"/>
    </row>
    <row r="25" spans="1:46" x14ac:dyDescent="0.25">
      <c r="A25" s="78" t="s">
        <v>67</v>
      </c>
      <c r="B25" s="76" t="s">
        <v>72</v>
      </c>
      <c r="C25" s="77" t="s">
        <v>69</v>
      </c>
      <c r="D25" s="78">
        <f>40.1+13.9+37.9</f>
        <v>91.9</v>
      </c>
      <c r="E25" s="80">
        <v>3</v>
      </c>
      <c r="F25" s="78"/>
    </row>
    <row r="26" spans="1:46" x14ac:dyDescent="0.25">
      <c r="A26" s="78" t="s">
        <v>67</v>
      </c>
      <c r="B26" s="76" t="s">
        <v>73</v>
      </c>
      <c r="C26" s="77" t="s">
        <v>69</v>
      </c>
      <c r="D26" s="78">
        <f>40.2+4+3.7+24.3</f>
        <v>72.2</v>
      </c>
      <c r="E26" s="81">
        <v>2</v>
      </c>
      <c r="F26" s="78"/>
    </row>
    <row r="27" spans="1:46" x14ac:dyDescent="0.25">
      <c r="A27" s="78" t="s">
        <v>67</v>
      </c>
      <c r="B27" s="76" t="s">
        <v>74</v>
      </c>
      <c r="C27" s="82" t="s">
        <v>69</v>
      </c>
      <c r="D27" s="78">
        <v>103.5</v>
      </c>
      <c r="E27" s="83">
        <v>9</v>
      </c>
      <c r="F27" s="78"/>
    </row>
    <row r="28" spans="1:46" x14ac:dyDescent="0.25">
      <c r="A28" s="78" t="s">
        <v>67</v>
      </c>
      <c r="B28" s="76" t="s">
        <v>75</v>
      </c>
      <c r="C28" s="82" t="s">
        <v>69</v>
      </c>
      <c r="D28" s="78">
        <v>64.5</v>
      </c>
      <c r="E28" s="83">
        <v>4</v>
      </c>
      <c r="F28" s="78"/>
    </row>
    <row r="29" spans="1:46" x14ac:dyDescent="0.25">
      <c r="A29" s="78" t="s">
        <v>67</v>
      </c>
      <c r="B29" s="76" t="s">
        <v>76</v>
      </c>
      <c r="C29" s="82" t="s">
        <v>69</v>
      </c>
      <c r="D29" s="78">
        <v>11.2</v>
      </c>
      <c r="E29" s="83">
        <v>1</v>
      </c>
      <c r="F29" s="78" t="s">
        <v>77</v>
      </c>
    </row>
    <row r="30" spans="1:46" x14ac:dyDescent="0.25">
      <c r="A30" s="78" t="s">
        <v>67</v>
      </c>
      <c r="B30" s="76" t="s">
        <v>78</v>
      </c>
      <c r="C30" s="82" t="s">
        <v>71</v>
      </c>
      <c r="D30" s="78">
        <v>17.100000000000001</v>
      </c>
      <c r="E30" s="83">
        <v>2</v>
      </c>
      <c r="F30" s="78"/>
    </row>
    <row r="31" spans="1:46" x14ac:dyDescent="0.25">
      <c r="A31" s="78" t="s">
        <v>67</v>
      </c>
      <c r="B31" s="76" t="s">
        <v>79</v>
      </c>
      <c r="C31" s="82" t="s">
        <v>71</v>
      </c>
      <c r="D31" s="78"/>
      <c r="E31" s="83">
        <v>1</v>
      </c>
      <c r="F31" s="78"/>
    </row>
    <row r="32" spans="1:46" x14ac:dyDescent="0.25">
      <c r="A32" s="78" t="s">
        <v>67</v>
      </c>
      <c r="B32" s="76" t="s">
        <v>80</v>
      </c>
      <c r="C32" s="82" t="s">
        <v>71</v>
      </c>
      <c r="D32" s="78"/>
      <c r="E32" s="83">
        <v>1</v>
      </c>
      <c r="F32" s="78"/>
    </row>
    <row r="33" spans="1:6" x14ac:dyDescent="0.25">
      <c r="A33" s="78" t="s">
        <v>67</v>
      </c>
      <c r="B33" s="76" t="s">
        <v>81</v>
      </c>
      <c r="C33" s="82" t="s">
        <v>69</v>
      </c>
      <c r="D33" s="78"/>
      <c r="E33" s="83">
        <v>1</v>
      </c>
      <c r="F33" s="78"/>
    </row>
    <row r="34" spans="1:6" x14ac:dyDescent="0.25">
      <c r="A34" s="78"/>
      <c r="B34" s="76"/>
      <c r="C34" s="82"/>
      <c r="D34" s="78"/>
      <c r="E34" s="83"/>
      <c r="F34" s="78"/>
    </row>
    <row r="35" spans="1:6" x14ac:dyDescent="0.25">
      <c r="A35" s="78" t="s">
        <v>82</v>
      </c>
      <c r="B35" s="76" t="s">
        <v>83</v>
      </c>
      <c r="C35" s="82" t="s">
        <v>84</v>
      </c>
      <c r="D35" s="78">
        <f>12.3+4+3.7+10.5+6.7</f>
        <v>37.200000000000003</v>
      </c>
      <c r="E35" s="83"/>
      <c r="F35" s="78"/>
    </row>
    <row r="36" spans="1:6" x14ac:dyDescent="0.25">
      <c r="A36" s="78" t="s">
        <v>82</v>
      </c>
      <c r="B36" s="76" t="s">
        <v>75</v>
      </c>
      <c r="C36" s="77" t="s">
        <v>84</v>
      </c>
      <c r="D36" s="78">
        <v>354.6</v>
      </c>
      <c r="E36" s="84">
        <v>8</v>
      </c>
      <c r="F36" s="78"/>
    </row>
    <row r="37" spans="1:6" x14ac:dyDescent="0.25">
      <c r="A37" s="78" t="s">
        <v>82</v>
      </c>
      <c r="B37" s="76" t="s">
        <v>78</v>
      </c>
      <c r="C37" s="77" t="s">
        <v>85</v>
      </c>
      <c r="D37" s="18">
        <f>13.6+4.7</f>
        <v>18.3</v>
      </c>
      <c r="E37" s="84">
        <v>2</v>
      </c>
      <c r="F37" s="85" t="s">
        <v>86</v>
      </c>
    </row>
    <row r="38" spans="1:6" x14ac:dyDescent="0.25">
      <c r="A38" s="78" t="s">
        <v>82</v>
      </c>
      <c r="B38" s="86" t="s">
        <v>87</v>
      </c>
      <c r="C38" s="77" t="s">
        <v>84</v>
      </c>
      <c r="D38" s="78">
        <v>20</v>
      </c>
      <c r="E38" s="83">
        <v>2</v>
      </c>
      <c r="F38" s="78" t="s">
        <v>88</v>
      </c>
    </row>
    <row r="39" spans="1:6" x14ac:dyDescent="0.25">
      <c r="A39" s="78"/>
      <c r="B39" s="76"/>
      <c r="C39" s="77"/>
      <c r="D39" s="78"/>
      <c r="E39" s="83"/>
      <c r="F39" s="78"/>
    </row>
    <row r="40" spans="1:6" x14ac:dyDescent="0.25">
      <c r="A40" s="78" t="s">
        <v>89</v>
      </c>
      <c r="B40" s="76" t="s">
        <v>83</v>
      </c>
      <c r="C40" s="82" t="s">
        <v>84</v>
      </c>
      <c r="D40" s="87">
        <v>21.7</v>
      </c>
      <c r="E40" s="88"/>
      <c r="F40" s="78"/>
    </row>
    <row r="41" spans="1:6" x14ac:dyDescent="0.25">
      <c r="A41" s="78" t="s">
        <v>89</v>
      </c>
      <c r="B41" s="76" t="s">
        <v>78</v>
      </c>
      <c r="C41" s="77" t="s">
        <v>71</v>
      </c>
      <c r="D41" s="87">
        <v>5.5</v>
      </c>
      <c r="E41" s="88"/>
      <c r="F41" s="89" t="s">
        <v>90</v>
      </c>
    </row>
    <row r="42" spans="1:6" x14ac:dyDescent="0.25">
      <c r="A42" s="78" t="s">
        <v>89</v>
      </c>
      <c r="B42" s="76" t="s">
        <v>75</v>
      </c>
      <c r="C42" s="77" t="s">
        <v>84</v>
      </c>
      <c r="D42" s="18">
        <v>98.6</v>
      </c>
      <c r="E42" s="84">
        <v>2</v>
      </c>
      <c r="F42" s="78"/>
    </row>
    <row r="43" spans="1:6" x14ac:dyDescent="0.25">
      <c r="A43" s="78" t="s">
        <v>89</v>
      </c>
      <c r="B43" s="76" t="s">
        <v>76</v>
      </c>
      <c r="C43" s="77" t="s">
        <v>91</v>
      </c>
      <c r="D43" s="18">
        <v>17.600000000000001</v>
      </c>
      <c r="E43" s="84">
        <v>1</v>
      </c>
      <c r="F43" s="78" t="s">
        <v>77</v>
      </c>
    </row>
    <row r="44" spans="1:6" x14ac:dyDescent="0.25">
      <c r="A44" s="78" t="s">
        <v>92</v>
      </c>
      <c r="B44" s="76" t="s">
        <v>76</v>
      </c>
      <c r="C44" s="77" t="s">
        <v>91</v>
      </c>
      <c r="D44" s="18">
        <v>32.1</v>
      </c>
      <c r="E44" s="84">
        <v>1</v>
      </c>
      <c r="F44" s="78" t="s">
        <v>77</v>
      </c>
    </row>
    <row r="45" spans="1:6" x14ac:dyDescent="0.25">
      <c r="A45" s="78" t="s">
        <v>92</v>
      </c>
      <c r="B45" s="76" t="s">
        <v>93</v>
      </c>
      <c r="C45" s="77" t="s">
        <v>91</v>
      </c>
      <c r="D45" s="18">
        <v>48.2</v>
      </c>
      <c r="E45" s="84">
        <v>1</v>
      </c>
      <c r="F45" s="85"/>
    </row>
    <row r="46" spans="1:6" x14ac:dyDescent="0.25">
      <c r="A46" s="78" t="s">
        <v>92</v>
      </c>
      <c r="B46" s="76" t="s">
        <v>78</v>
      </c>
      <c r="C46" s="77" t="s">
        <v>71</v>
      </c>
      <c r="D46" s="18">
        <f>8+13.5</f>
        <v>21.5</v>
      </c>
      <c r="E46" s="84">
        <v>2</v>
      </c>
      <c r="F46" s="85" t="s">
        <v>94</v>
      </c>
    </row>
    <row r="47" spans="1:6" x14ac:dyDescent="0.25">
      <c r="A47" s="78" t="s">
        <v>92</v>
      </c>
      <c r="B47" s="76" t="s">
        <v>73</v>
      </c>
      <c r="C47" s="77" t="s">
        <v>91</v>
      </c>
      <c r="D47" s="18">
        <v>51.1</v>
      </c>
      <c r="E47" s="84"/>
      <c r="F47" s="85"/>
    </row>
    <row r="48" spans="1:6" x14ac:dyDescent="0.25">
      <c r="A48" s="78" t="s">
        <v>92</v>
      </c>
      <c r="B48" s="76" t="s">
        <v>95</v>
      </c>
      <c r="C48" s="77" t="s">
        <v>71</v>
      </c>
      <c r="D48" s="18">
        <v>55.5</v>
      </c>
      <c r="E48" s="84">
        <v>2</v>
      </c>
      <c r="F48" s="85"/>
    </row>
    <row r="49" spans="1:6" ht="30" x14ac:dyDescent="0.25">
      <c r="A49" s="78" t="s">
        <v>92</v>
      </c>
      <c r="B49" s="86" t="s">
        <v>96</v>
      </c>
      <c r="C49" s="77"/>
      <c r="D49" s="78"/>
      <c r="E49" s="83"/>
      <c r="F49" s="90" t="s">
        <v>97</v>
      </c>
    </row>
    <row r="50" spans="1:6" x14ac:dyDescent="0.25">
      <c r="A50" s="78" t="s">
        <v>92</v>
      </c>
      <c r="B50" s="86" t="s">
        <v>98</v>
      </c>
      <c r="C50" s="77" t="s">
        <v>91</v>
      </c>
      <c r="D50" s="78">
        <v>17.600000000000001</v>
      </c>
      <c r="E50" s="83">
        <v>1</v>
      </c>
      <c r="F50" s="90" t="s">
        <v>99</v>
      </c>
    </row>
    <row r="51" spans="1:6" x14ac:dyDescent="0.25">
      <c r="A51" s="91"/>
      <c r="B51" s="92"/>
      <c r="C51" s="93"/>
      <c r="D51" s="91"/>
      <c r="E51" s="94"/>
      <c r="F51" s="91"/>
    </row>
    <row r="52" spans="1:6" x14ac:dyDescent="0.25">
      <c r="C52" s="95" t="s">
        <v>34</v>
      </c>
      <c r="D52" s="96">
        <f>SUM(D23:D51)</f>
        <v>1198.4999999999998</v>
      </c>
      <c r="E52" s="2"/>
    </row>
    <row r="53" spans="1:6" x14ac:dyDescent="0.25">
      <c r="C53" s="61"/>
      <c r="D53" s="97"/>
      <c r="E53" s="2"/>
    </row>
    <row r="54" spans="1:6" x14ac:dyDescent="0.25">
      <c r="B54" s="70" t="s">
        <v>60</v>
      </c>
    </row>
    <row r="55" spans="1:6" ht="45" x14ac:dyDescent="0.25">
      <c r="B55" s="98" t="s">
        <v>100</v>
      </c>
      <c r="C55" s="99" t="s">
        <v>34</v>
      </c>
      <c r="D55" s="100">
        <f>228.65*2</f>
        <v>457.3</v>
      </c>
      <c r="E55" s="101"/>
      <c r="F55" s="102" t="s">
        <v>101</v>
      </c>
    </row>
  </sheetData>
  <sheetProtection algorithmName="SHA-512" hashValue="X5Qzp6PxdMAtK+WA3JRAs7EJVxWKinf6zBGRXr053LrOiTOGCoIRS8aScY3aW17uwI97ieA6+zEbl80teUrmTw==" saltValue="OXd13ujkxsR56rb4ny6wUA==" spinCount="100000" sheet="1" objects="1" scenarios="1"/>
  <mergeCells count="3">
    <mergeCell ref="C9:D9"/>
    <mergeCell ref="C10:D10"/>
    <mergeCell ref="C16:D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B61B-F426-44F4-AA8B-ACB3227F441B}">
  <dimension ref="B2:C23"/>
  <sheetViews>
    <sheetView workbookViewId="0">
      <selection sqref="A1:XFD1048576"/>
    </sheetView>
  </sheetViews>
  <sheetFormatPr baseColWidth="10" defaultColWidth="11.42578125" defaultRowHeight="15" x14ac:dyDescent="0.25"/>
  <cols>
    <col min="1" max="1" width="11.42578125" style="1"/>
    <col min="2" max="2" width="91.5703125" style="1" customWidth="1"/>
    <col min="3" max="3" width="84.5703125" style="1" customWidth="1"/>
    <col min="4" max="6" width="16.42578125" style="1" customWidth="1"/>
    <col min="7" max="7" width="20.5703125" style="1" customWidth="1"/>
    <col min="8" max="13" width="16.42578125" style="1" customWidth="1"/>
    <col min="14" max="29" width="11.42578125" style="1"/>
    <col min="30" max="30" width="16.140625" style="1" customWidth="1"/>
    <col min="31" max="16384" width="11.42578125" style="1"/>
  </cols>
  <sheetData>
    <row r="2" spans="2:3" x14ac:dyDescent="0.25">
      <c r="C2" s="2" t="s">
        <v>102</v>
      </c>
    </row>
    <row r="3" spans="2:3" ht="18.75" x14ac:dyDescent="0.25">
      <c r="B3" s="3" t="s">
        <v>1</v>
      </c>
      <c r="C3" s="4" t="s">
        <v>2</v>
      </c>
    </row>
    <row r="4" spans="2:3" ht="15.75" x14ac:dyDescent="0.25">
      <c r="B4" s="5" t="s">
        <v>3</v>
      </c>
      <c r="C4" s="6"/>
    </row>
    <row r="5" spans="2:3" ht="27" customHeight="1" x14ac:dyDescent="0.25">
      <c r="B5" s="7" t="s">
        <v>4</v>
      </c>
      <c r="C5" s="7"/>
    </row>
    <row r="6" spans="2:3" x14ac:dyDescent="0.25">
      <c r="B6" s="8" t="s">
        <v>5</v>
      </c>
      <c r="C6" s="9" t="s">
        <v>6</v>
      </c>
    </row>
    <row r="7" spans="2:3" ht="27" customHeight="1" x14ac:dyDescent="0.25">
      <c r="B7" s="10" t="s">
        <v>7</v>
      </c>
      <c r="C7" s="7"/>
    </row>
    <row r="8" spans="2:3" x14ac:dyDescent="0.25">
      <c r="B8" s="11" t="s">
        <v>5</v>
      </c>
      <c r="C8" s="9" t="s">
        <v>8</v>
      </c>
    </row>
    <row r="9" spans="2:3" ht="27" customHeight="1" x14ac:dyDescent="0.25">
      <c r="B9" s="10" t="s">
        <v>9</v>
      </c>
      <c r="C9" s="7"/>
    </row>
    <row r="10" spans="2:3" x14ac:dyDescent="0.25">
      <c r="B10" s="11" t="s">
        <v>5</v>
      </c>
      <c r="C10" s="9" t="s">
        <v>6</v>
      </c>
    </row>
    <row r="11" spans="2:3" ht="15.75" x14ac:dyDescent="0.25">
      <c r="B11" s="5" t="s">
        <v>10</v>
      </c>
      <c r="C11" s="6"/>
    </row>
    <row r="12" spans="2:3" ht="30" x14ac:dyDescent="0.25">
      <c r="B12" s="12" t="s">
        <v>11</v>
      </c>
      <c r="C12" s="13" t="s">
        <v>12</v>
      </c>
    </row>
    <row r="13" spans="2:3" x14ac:dyDescent="0.25">
      <c r="B13" s="11" t="s">
        <v>13</v>
      </c>
      <c r="C13" s="9" t="s">
        <v>8</v>
      </c>
    </row>
    <row r="14" spans="2:3" x14ac:dyDescent="0.25">
      <c r="B14" s="11" t="s">
        <v>103</v>
      </c>
      <c r="C14" s="9" t="s">
        <v>15</v>
      </c>
    </row>
    <row r="15" spans="2:3" ht="60" x14ac:dyDescent="0.25">
      <c r="B15" s="8" t="s">
        <v>16</v>
      </c>
      <c r="C15" s="9" t="s">
        <v>104</v>
      </c>
    </row>
    <row r="16" spans="2:3" s="14" customFormat="1" ht="30" x14ac:dyDescent="0.25">
      <c r="B16" s="8" t="s">
        <v>18</v>
      </c>
      <c r="C16" s="9" t="s">
        <v>105</v>
      </c>
    </row>
    <row r="17" spans="2:3" s="14" customFormat="1" x14ac:dyDescent="0.25">
      <c r="B17" s="11" t="s">
        <v>20</v>
      </c>
      <c r="C17" s="9" t="s">
        <v>105</v>
      </c>
    </row>
    <row r="18" spans="2:3" s="14" customFormat="1" ht="15.75" x14ac:dyDescent="0.25">
      <c r="B18" s="5" t="s">
        <v>22</v>
      </c>
      <c r="C18" s="6"/>
    </row>
    <row r="19" spans="2:3" x14ac:dyDescent="0.25">
      <c r="B19" s="15" t="s">
        <v>23</v>
      </c>
      <c r="C19" s="16" t="s">
        <v>24</v>
      </c>
    </row>
    <row r="20" spans="2:3" s="14" customFormat="1" x14ac:dyDescent="0.25">
      <c r="B20" s="17" t="s">
        <v>25</v>
      </c>
      <c r="C20" s="9" t="s">
        <v>24</v>
      </c>
    </row>
    <row r="21" spans="2:3" s="14" customFormat="1" x14ac:dyDescent="0.25">
      <c r="B21" s="11" t="s">
        <v>26</v>
      </c>
      <c r="C21" s="9" t="s">
        <v>27</v>
      </c>
    </row>
    <row r="22" spans="2:3" s="14" customFormat="1" ht="27" customHeight="1" x14ac:dyDescent="0.25">
      <c r="B22" s="12" t="s">
        <v>28</v>
      </c>
      <c r="C22" s="18" t="s">
        <v>29</v>
      </c>
    </row>
    <row r="23" spans="2:3" x14ac:dyDescent="0.25">
      <c r="B23" s="103" t="s">
        <v>30</v>
      </c>
      <c r="C23" s="104" t="s">
        <v>31</v>
      </c>
    </row>
  </sheetData>
  <sheetProtection algorithmName="SHA-512" hashValue="sCbZA5TQSEK/d1ra9sfXhCfyItbU9uZ/HKcRgF8IiA7PnjsFDyj0sAFCT9Y7X0u92kblRXlWGfK996Wx92xatg==" saltValue="TFKapxLMcRazi21MXYp4zA==" spinCount="100000"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4CA29-CE13-4303-B8BC-544B7EB93ED6}">
  <dimension ref="A2:AT105"/>
  <sheetViews>
    <sheetView tabSelected="1" topLeftCell="A69" workbookViewId="0">
      <selection activeCell="A69" sqref="A1:XFD1048576"/>
    </sheetView>
  </sheetViews>
  <sheetFormatPr baseColWidth="10" defaultColWidth="11.42578125" defaultRowHeight="15" x14ac:dyDescent="0.25"/>
  <cols>
    <col min="1" max="1" width="11.42578125" style="1"/>
    <col min="2" max="2" width="62" style="1" customWidth="1"/>
    <col min="3" max="3" width="18.7109375" style="1" customWidth="1"/>
    <col min="4" max="4" width="20.28515625" style="1" customWidth="1"/>
    <col min="5" max="5" width="5.5703125" style="22" bestFit="1" customWidth="1"/>
    <col min="6" max="6" width="56" style="1" customWidth="1"/>
    <col min="7" max="7" width="30.85546875" style="1" customWidth="1"/>
    <col min="8" max="46" width="18.7109375" style="1" customWidth="1"/>
    <col min="47" max="16384" width="11.42578125" style="1"/>
  </cols>
  <sheetData>
    <row r="2" spans="2:10" ht="21" customHeight="1" x14ac:dyDescent="0.25">
      <c r="B2" s="21" t="s">
        <v>106</v>
      </c>
    </row>
    <row r="3" spans="2:10" x14ac:dyDescent="0.25">
      <c r="B3" s="23" t="s">
        <v>107</v>
      </c>
    </row>
    <row r="4" spans="2:10" x14ac:dyDescent="0.25">
      <c r="B4" s="24" t="s">
        <v>108</v>
      </c>
      <c r="C4" s="25">
        <v>750</v>
      </c>
      <c r="D4" s="26" t="s">
        <v>35</v>
      </c>
    </row>
    <row r="5" spans="2:10" x14ac:dyDescent="0.25">
      <c r="B5" s="27" t="s">
        <v>36</v>
      </c>
      <c r="C5" s="105">
        <v>40</v>
      </c>
      <c r="D5" s="29" t="s">
        <v>109</v>
      </c>
    </row>
    <row r="6" spans="2:10" ht="36.75" customHeight="1" x14ac:dyDescent="0.25">
      <c r="B6" s="30" t="s">
        <v>38</v>
      </c>
      <c r="C6" s="31" t="s">
        <v>110</v>
      </c>
      <c r="D6" s="32" t="s">
        <v>39</v>
      </c>
      <c r="E6" s="33"/>
    </row>
    <row r="7" spans="2:10" ht="15.75" customHeight="1" x14ac:dyDescent="0.25">
      <c r="B7" s="34" t="s">
        <v>40</v>
      </c>
      <c r="C7" s="35" t="s">
        <v>41</v>
      </c>
      <c r="D7" s="36"/>
      <c r="E7" s="33"/>
    </row>
    <row r="8" spans="2:10" ht="14.25" customHeight="1" x14ac:dyDescent="0.25">
      <c r="B8" s="30" t="s">
        <v>42</v>
      </c>
      <c r="C8" s="37" t="s">
        <v>43</v>
      </c>
      <c r="D8" s="38"/>
      <c r="E8" s="33"/>
    </row>
    <row r="9" spans="2:10" s="14" customFormat="1" ht="137.25" customHeight="1" x14ac:dyDescent="0.25">
      <c r="B9" s="39" t="s">
        <v>44</v>
      </c>
      <c r="C9" s="134" t="s">
        <v>104</v>
      </c>
      <c r="D9" s="135"/>
      <c r="E9" s="40"/>
      <c r="H9" s="41"/>
      <c r="I9" s="42"/>
      <c r="J9" s="43"/>
    </row>
    <row r="10" spans="2:10" s="14" customFormat="1" ht="134.25" customHeight="1" x14ac:dyDescent="0.25">
      <c r="B10" s="44" t="s">
        <v>46</v>
      </c>
      <c r="C10" s="136" t="s">
        <v>47</v>
      </c>
      <c r="D10" s="137"/>
    </row>
    <row r="12" spans="2:10" x14ac:dyDescent="0.25">
      <c r="B12" s="106"/>
      <c r="G12" s="49"/>
    </row>
    <row r="13" spans="2:10" ht="28.5" customHeight="1" x14ac:dyDescent="0.25">
      <c r="B13" s="107" t="s">
        <v>111</v>
      </c>
      <c r="C13" s="108"/>
      <c r="D13" s="109"/>
      <c r="G13" s="46"/>
    </row>
    <row r="14" spans="2:10" x14ac:dyDescent="0.25">
      <c r="B14" s="47" t="s">
        <v>49</v>
      </c>
      <c r="C14" s="17">
        <v>5</v>
      </c>
      <c r="D14" s="110"/>
      <c r="G14" s="49"/>
    </row>
    <row r="15" spans="2:10" ht="18" customHeight="1" x14ac:dyDescent="0.25">
      <c r="B15" s="50" t="s">
        <v>50</v>
      </c>
      <c r="C15" s="138" t="s">
        <v>51</v>
      </c>
      <c r="D15" s="139"/>
      <c r="E15" s="51"/>
      <c r="G15" s="49"/>
    </row>
    <row r="16" spans="2:10" ht="17.25" customHeight="1" x14ac:dyDescent="0.3">
      <c r="B16" s="52" t="s">
        <v>112</v>
      </c>
      <c r="C16" s="53">
        <v>16.87</v>
      </c>
      <c r="D16" s="54" t="s">
        <v>113</v>
      </c>
      <c r="G16" s="55"/>
      <c r="H16" s="55"/>
      <c r="I16" s="56"/>
    </row>
    <row r="17" spans="1:46" ht="30" x14ac:dyDescent="0.25">
      <c r="B17" s="57" t="s">
        <v>55</v>
      </c>
      <c r="C17" s="111" t="s">
        <v>114</v>
      </c>
      <c r="D17" s="59" t="s">
        <v>115</v>
      </c>
      <c r="E17" s="60"/>
      <c r="G17" s="61"/>
      <c r="H17" s="62"/>
      <c r="I17" s="63"/>
    </row>
    <row r="18" spans="1:46" s="64" customFormat="1" ht="30" x14ac:dyDescent="0.25">
      <c r="B18" s="65" t="s">
        <v>57</v>
      </c>
      <c r="C18" s="66" t="s">
        <v>116</v>
      </c>
      <c r="D18" s="112" t="s">
        <v>117</v>
      </c>
      <c r="E18" s="68"/>
      <c r="G18" s="69"/>
      <c r="H18" s="69"/>
    </row>
    <row r="19" spans="1:46" s="64" customFormat="1" x14ac:dyDescent="0.25">
      <c r="B19" s="69"/>
      <c r="C19" s="69"/>
      <c r="D19" s="113"/>
      <c r="E19" s="68"/>
      <c r="G19" s="69"/>
      <c r="H19" s="69"/>
    </row>
    <row r="20" spans="1:46" ht="28.5" customHeight="1" x14ac:dyDescent="0.25">
      <c r="B20" s="107" t="s">
        <v>118</v>
      </c>
      <c r="G20" s="46"/>
    </row>
    <row r="21" spans="1:46" ht="30" x14ac:dyDescent="0.25">
      <c r="B21" s="95" t="s">
        <v>119</v>
      </c>
      <c r="C21" s="114">
        <v>6.5</v>
      </c>
      <c r="D21" s="115" t="s">
        <v>120</v>
      </c>
      <c r="G21" s="49"/>
    </row>
    <row r="22" spans="1:46" x14ac:dyDescent="0.25">
      <c r="B22" s="61"/>
      <c r="G22" s="49"/>
    </row>
    <row r="24" spans="1:46" ht="28.5" customHeight="1" x14ac:dyDescent="0.25">
      <c r="B24" s="45" t="s">
        <v>121</v>
      </c>
      <c r="C24" s="108"/>
      <c r="D24" s="109"/>
      <c r="G24" s="46"/>
    </row>
    <row r="25" spans="1:46" ht="32.25" customHeight="1" x14ac:dyDescent="0.25">
      <c r="B25" s="116" t="s">
        <v>122</v>
      </c>
      <c r="C25" s="117">
        <v>7.5</v>
      </c>
      <c r="D25" s="118" t="s">
        <v>120</v>
      </c>
      <c r="G25" s="49"/>
    </row>
    <row r="26" spans="1:46" ht="40.5" customHeight="1" x14ac:dyDescent="0.25">
      <c r="B26" s="116" t="s">
        <v>123</v>
      </c>
      <c r="C26" s="17">
        <v>8.5</v>
      </c>
      <c r="D26" s="110" t="s">
        <v>120</v>
      </c>
      <c r="G26" s="49"/>
    </row>
    <row r="27" spans="1:46" ht="30" x14ac:dyDescent="0.25">
      <c r="B27" s="119" t="s">
        <v>124</v>
      </c>
      <c r="C27" s="120">
        <v>9.5</v>
      </c>
      <c r="D27" s="121" t="s">
        <v>120</v>
      </c>
      <c r="G27" s="49"/>
    </row>
    <row r="28" spans="1:46" s="64" customFormat="1" x14ac:dyDescent="0.25">
      <c r="B28" s="69"/>
      <c r="C28" s="69"/>
      <c r="D28" s="113"/>
      <c r="E28" s="68"/>
      <c r="G28" s="69"/>
      <c r="H28" s="69"/>
    </row>
    <row r="29" spans="1:46" x14ac:dyDescent="0.25">
      <c r="B29" s="49"/>
      <c r="C29" s="49"/>
      <c r="G29" s="49"/>
      <c r="H29" s="49"/>
    </row>
    <row r="30" spans="1:46" s="71" customFormat="1" ht="23.25" customHeight="1" x14ac:dyDescent="0.25">
      <c r="A30" s="63"/>
      <c r="B30" s="70" t="s">
        <v>60</v>
      </c>
      <c r="E30" s="60"/>
    </row>
    <row r="31" spans="1:46" x14ac:dyDescent="0.25">
      <c r="A31" s="72" t="s">
        <v>61</v>
      </c>
      <c r="B31" s="72" t="s">
        <v>62</v>
      </c>
      <c r="C31" s="72" t="s">
        <v>63</v>
      </c>
      <c r="D31" s="72" t="s">
        <v>64</v>
      </c>
      <c r="E31" s="73" t="s">
        <v>65</v>
      </c>
      <c r="F31" s="72" t="s">
        <v>66</v>
      </c>
      <c r="AT31" s="74" t="e">
        <f>SUM(#REF!)</f>
        <v>#REF!</v>
      </c>
    </row>
    <row r="32" spans="1:46" x14ac:dyDescent="0.25">
      <c r="A32" s="122" t="s">
        <v>125</v>
      </c>
      <c r="B32" s="123" t="s">
        <v>73</v>
      </c>
      <c r="C32" s="124" t="s">
        <v>126</v>
      </c>
      <c r="D32" s="122">
        <v>150</v>
      </c>
      <c r="E32" s="81"/>
      <c r="F32" s="78"/>
    </row>
    <row r="33" spans="1:6" x14ac:dyDescent="0.25">
      <c r="A33" s="122" t="s">
        <v>125</v>
      </c>
      <c r="B33" s="123" t="s">
        <v>75</v>
      </c>
      <c r="C33" s="122" t="s">
        <v>127</v>
      </c>
      <c r="D33" s="122">
        <v>531</v>
      </c>
      <c r="E33" s="83"/>
      <c r="F33" s="78"/>
    </row>
    <row r="34" spans="1:6" x14ac:dyDescent="0.25">
      <c r="A34" s="122" t="s">
        <v>125</v>
      </c>
      <c r="B34" s="123" t="s">
        <v>76</v>
      </c>
      <c r="C34" s="122"/>
      <c r="D34" s="122"/>
      <c r="E34" s="83"/>
      <c r="F34" s="78"/>
    </row>
    <row r="35" spans="1:6" x14ac:dyDescent="0.25">
      <c r="A35" s="122" t="s">
        <v>125</v>
      </c>
      <c r="B35" s="123" t="s">
        <v>128</v>
      </c>
      <c r="C35" s="122" t="s">
        <v>129</v>
      </c>
      <c r="D35" s="122">
        <v>32</v>
      </c>
      <c r="E35" s="83"/>
      <c r="F35" s="78"/>
    </row>
    <row r="36" spans="1:6" x14ac:dyDescent="0.25">
      <c r="A36" s="122" t="s">
        <v>125</v>
      </c>
      <c r="B36" s="123" t="s">
        <v>130</v>
      </c>
      <c r="C36" s="125" t="s">
        <v>43</v>
      </c>
      <c r="D36" s="122">
        <v>10</v>
      </c>
      <c r="E36" s="83"/>
      <c r="F36" s="78"/>
    </row>
    <row r="37" spans="1:6" ht="15.75" thickBot="1" x14ac:dyDescent="0.3">
      <c r="A37" s="122" t="s">
        <v>125</v>
      </c>
      <c r="B37" s="123" t="s">
        <v>131</v>
      </c>
      <c r="C37" s="125" t="s">
        <v>43</v>
      </c>
      <c r="D37" s="126">
        <v>27</v>
      </c>
      <c r="E37" s="83"/>
      <c r="F37" s="78"/>
    </row>
    <row r="38" spans="1:6" ht="15.75" thickBot="1" x14ac:dyDescent="0.3">
      <c r="A38" s="122"/>
      <c r="B38" s="123"/>
      <c r="C38" s="127" t="s">
        <v>132</v>
      </c>
      <c r="D38" s="128">
        <v>750</v>
      </c>
      <c r="E38" s="129"/>
      <c r="F38" s="78"/>
    </row>
    <row r="39" spans="1:6" x14ac:dyDescent="0.25">
      <c r="A39" s="78"/>
      <c r="B39" s="130"/>
      <c r="C39" s="131"/>
      <c r="D39" s="131"/>
      <c r="E39" s="83"/>
      <c r="F39" s="78"/>
    </row>
    <row r="40" spans="1:6" x14ac:dyDescent="0.25">
      <c r="A40" s="78" t="s">
        <v>133</v>
      </c>
      <c r="B40" s="76" t="s">
        <v>73</v>
      </c>
      <c r="C40" s="132" t="s">
        <v>126</v>
      </c>
      <c r="D40" s="78">
        <v>75</v>
      </c>
      <c r="E40" s="81"/>
      <c r="F40" s="78" t="s">
        <v>134</v>
      </c>
    </row>
    <row r="41" spans="1:6" x14ac:dyDescent="0.25">
      <c r="A41" s="78" t="s">
        <v>133</v>
      </c>
      <c r="B41" s="76" t="s">
        <v>75</v>
      </c>
      <c r="C41" s="82" t="s">
        <v>127</v>
      </c>
      <c r="D41" s="78">
        <v>143</v>
      </c>
      <c r="E41" s="83"/>
      <c r="F41" s="78" t="s">
        <v>134</v>
      </c>
    </row>
    <row r="42" spans="1:6" x14ac:dyDescent="0.25">
      <c r="A42" s="78" t="s">
        <v>133</v>
      </c>
      <c r="B42" s="76" t="s">
        <v>75</v>
      </c>
      <c r="C42" s="82" t="s">
        <v>43</v>
      </c>
      <c r="D42" s="78">
        <v>127</v>
      </c>
      <c r="E42" s="83"/>
      <c r="F42" s="78" t="s">
        <v>134</v>
      </c>
    </row>
    <row r="43" spans="1:6" x14ac:dyDescent="0.25">
      <c r="A43" s="78" t="s">
        <v>133</v>
      </c>
      <c r="B43" s="76" t="s">
        <v>76</v>
      </c>
      <c r="C43" s="82"/>
      <c r="D43" s="78"/>
      <c r="E43" s="83"/>
      <c r="F43" s="78"/>
    </row>
    <row r="44" spans="1:6" x14ac:dyDescent="0.25">
      <c r="A44" s="78" t="s">
        <v>133</v>
      </c>
      <c r="B44" s="76" t="s">
        <v>128</v>
      </c>
      <c r="C44" s="82" t="s">
        <v>129</v>
      </c>
      <c r="D44" s="78"/>
      <c r="E44" s="83"/>
      <c r="F44" s="78"/>
    </row>
    <row r="45" spans="1:6" x14ac:dyDescent="0.25">
      <c r="A45" s="78" t="s">
        <v>133</v>
      </c>
      <c r="B45" s="76" t="s">
        <v>130</v>
      </c>
      <c r="C45" s="37" t="s">
        <v>43</v>
      </c>
      <c r="D45" s="78">
        <v>7.5</v>
      </c>
      <c r="E45" s="83"/>
      <c r="F45" s="78" t="s">
        <v>134</v>
      </c>
    </row>
    <row r="46" spans="1:6" x14ac:dyDescent="0.25">
      <c r="A46" s="78" t="s">
        <v>133</v>
      </c>
      <c r="B46" s="76" t="s">
        <v>135</v>
      </c>
      <c r="C46" s="37" t="s">
        <v>43</v>
      </c>
      <c r="D46" s="78"/>
      <c r="E46" s="83"/>
      <c r="F46" s="78"/>
    </row>
    <row r="47" spans="1:6" x14ac:dyDescent="0.25">
      <c r="A47" s="78"/>
      <c r="B47" s="76"/>
      <c r="C47" s="82"/>
      <c r="D47" s="78"/>
      <c r="E47" s="83"/>
      <c r="F47" s="78"/>
    </row>
    <row r="48" spans="1:6" x14ac:dyDescent="0.25">
      <c r="A48" s="78" t="s">
        <v>136</v>
      </c>
      <c r="B48" s="76" t="s">
        <v>73</v>
      </c>
      <c r="C48" s="132" t="s">
        <v>126</v>
      </c>
      <c r="D48" s="78">
        <v>150</v>
      </c>
      <c r="E48" s="81"/>
      <c r="F48" s="78" t="s">
        <v>137</v>
      </c>
    </row>
    <row r="49" spans="1:6" x14ac:dyDescent="0.25">
      <c r="A49" s="78" t="s">
        <v>136</v>
      </c>
      <c r="B49" s="76" t="s">
        <v>75</v>
      </c>
      <c r="C49" s="82" t="s">
        <v>127</v>
      </c>
      <c r="D49" s="78">
        <v>531</v>
      </c>
      <c r="E49" s="83"/>
      <c r="F49" s="78" t="s">
        <v>137</v>
      </c>
    </row>
    <row r="50" spans="1:6" x14ac:dyDescent="0.25">
      <c r="A50" s="78" t="s">
        <v>136</v>
      </c>
      <c r="B50" s="76" t="s">
        <v>76</v>
      </c>
      <c r="C50" s="82"/>
      <c r="D50" s="78"/>
      <c r="E50" s="83"/>
      <c r="F50" s="78"/>
    </row>
    <row r="51" spans="1:6" x14ac:dyDescent="0.25">
      <c r="A51" s="78" t="s">
        <v>136</v>
      </c>
      <c r="B51" s="76" t="s">
        <v>128</v>
      </c>
      <c r="C51" s="82" t="s">
        <v>129</v>
      </c>
      <c r="D51" s="78">
        <v>32</v>
      </c>
      <c r="E51" s="83"/>
      <c r="F51" s="78" t="s">
        <v>137</v>
      </c>
    </row>
    <row r="52" spans="1:6" x14ac:dyDescent="0.25">
      <c r="A52" s="78" t="s">
        <v>136</v>
      </c>
      <c r="B52" s="76" t="s">
        <v>130</v>
      </c>
      <c r="C52" s="37" t="s">
        <v>43</v>
      </c>
      <c r="D52" s="78">
        <v>10</v>
      </c>
      <c r="E52" s="83"/>
      <c r="F52" s="78" t="s">
        <v>137</v>
      </c>
    </row>
    <row r="53" spans="1:6" x14ac:dyDescent="0.25">
      <c r="A53" s="78" t="s">
        <v>136</v>
      </c>
      <c r="B53" s="76" t="s">
        <v>131</v>
      </c>
      <c r="C53" s="37" t="s">
        <v>43</v>
      </c>
      <c r="D53" s="78">
        <v>27</v>
      </c>
      <c r="E53" s="83"/>
      <c r="F53" s="78" t="s">
        <v>137</v>
      </c>
    </row>
    <row r="54" spans="1:6" x14ac:dyDescent="0.25">
      <c r="A54" s="78"/>
      <c r="B54" s="76"/>
      <c r="C54" s="82"/>
      <c r="D54" s="78"/>
      <c r="E54" s="83"/>
      <c r="F54" s="78"/>
    </row>
    <row r="55" spans="1:6" x14ac:dyDescent="0.25">
      <c r="A55" s="78" t="s">
        <v>138</v>
      </c>
      <c r="B55" s="76" t="s">
        <v>73</v>
      </c>
      <c r="C55" s="132" t="s">
        <v>126</v>
      </c>
      <c r="D55" s="78">
        <v>150</v>
      </c>
      <c r="E55" s="81"/>
      <c r="F55" s="78" t="s">
        <v>137</v>
      </c>
    </row>
    <row r="56" spans="1:6" x14ac:dyDescent="0.25">
      <c r="A56" s="78" t="s">
        <v>138</v>
      </c>
      <c r="B56" s="76" t="s">
        <v>75</v>
      </c>
      <c r="C56" s="82" t="s">
        <v>127</v>
      </c>
      <c r="D56" s="78">
        <v>84</v>
      </c>
      <c r="E56" s="83"/>
      <c r="F56" s="78" t="s">
        <v>137</v>
      </c>
    </row>
    <row r="57" spans="1:6" x14ac:dyDescent="0.25">
      <c r="A57" s="78" t="s">
        <v>138</v>
      </c>
      <c r="B57" s="76" t="s">
        <v>75</v>
      </c>
      <c r="C57" s="82" t="s">
        <v>43</v>
      </c>
      <c r="D57" s="78">
        <f>531-84</f>
        <v>447</v>
      </c>
      <c r="E57" s="83"/>
      <c r="F57" s="78" t="s">
        <v>137</v>
      </c>
    </row>
    <row r="58" spans="1:6" x14ac:dyDescent="0.25">
      <c r="A58" s="78" t="s">
        <v>138</v>
      </c>
      <c r="B58" s="76" t="s">
        <v>76</v>
      </c>
      <c r="C58" s="82"/>
      <c r="D58" s="78"/>
      <c r="E58" s="83"/>
      <c r="F58" s="78"/>
    </row>
    <row r="59" spans="1:6" x14ac:dyDescent="0.25">
      <c r="A59" s="78" t="s">
        <v>138</v>
      </c>
      <c r="B59" s="76" t="s">
        <v>128</v>
      </c>
      <c r="C59" s="82" t="s">
        <v>129</v>
      </c>
      <c r="D59" s="78">
        <v>32</v>
      </c>
      <c r="E59" s="83"/>
      <c r="F59" s="78" t="s">
        <v>137</v>
      </c>
    </row>
    <row r="60" spans="1:6" x14ac:dyDescent="0.25">
      <c r="A60" s="78" t="s">
        <v>138</v>
      </c>
      <c r="B60" s="76" t="s">
        <v>130</v>
      </c>
      <c r="C60" s="37" t="s">
        <v>43</v>
      </c>
      <c r="D60" s="78">
        <v>10</v>
      </c>
      <c r="E60" s="83"/>
      <c r="F60" s="78" t="s">
        <v>137</v>
      </c>
    </row>
    <row r="61" spans="1:6" x14ac:dyDescent="0.25">
      <c r="A61" s="78" t="s">
        <v>138</v>
      </c>
      <c r="B61" s="76" t="s">
        <v>131</v>
      </c>
      <c r="C61" s="37" t="s">
        <v>43</v>
      </c>
      <c r="D61" s="78">
        <v>27</v>
      </c>
      <c r="E61" s="83"/>
      <c r="F61" s="78" t="s">
        <v>137</v>
      </c>
    </row>
    <row r="62" spans="1:6" x14ac:dyDescent="0.25">
      <c r="A62" s="78"/>
      <c r="B62" s="76"/>
      <c r="C62" s="77"/>
      <c r="D62" s="87"/>
      <c r="E62" s="88"/>
      <c r="F62" s="89"/>
    </row>
    <row r="63" spans="1:6" x14ac:dyDescent="0.25">
      <c r="A63" s="78" t="s">
        <v>139</v>
      </c>
      <c r="B63" s="76" t="s">
        <v>73</v>
      </c>
      <c r="C63" s="132" t="s">
        <v>126</v>
      </c>
      <c r="D63" s="78">
        <v>150</v>
      </c>
      <c r="E63" s="81"/>
      <c r="F63" s="78" t="s">
        <v>137</v>
      </c>
    </row>
    <row r="64" spans="1:6" x14ac:dyDescent="0.25">
      <c r="A64" s="78" t="s">
        <v>139</v>
      </c>
      <c r="B64" s="76" t="s">
        <v>75</v>
      </c>
      <c r="C64" s="82" t="s">
        <v>127</v>
      </c>
      <c r="D64" s="78">
        <v>148</v>
      </c>
      <c r="E64" s="83"/>
      <c r="F64" s="78" t="s">
        <v>137</v>
      </c>
    </row>
    <row r="65" spans="1:6" x14ac:dyDescent="0.25">
      <c r="A65" s="78" t="s">
        <v>139</v>
      </c>
      <c r="B65" s="76" t="s">
        <v>75</v>
      </c>
      <c r="C65" s="82" t="s">
        <v>43</v>
      </c>
      <c r="D65" s="78">
        <f>531-148</f>
        <v>383</v>
      </c>
      <c r="E65" s="83"/>
      <c r="F65" s="78" t="s">
        <v>137</v>
      </c>
    </row>
    <row r="66" spans="1:6" x14ac:dyDescent="0.25">
      <c r="A66" s="78" t="s">
        <v>139</v>
      </c>
      <c r="B66" s="76" t="s">
        <v>76</v>
      </c>
      <c r="C66" s="82"/>
      <c r="D66" s="78"/>
      <c r="E66" s="83"/>
      <c r="F66" s="78"/>
    </row>
    <row r="67" spans="1:6" x14ac:dyDescent="0.25">
      <c r="A67" s="78" t="s">
        <v>139</v>
      </c>
      <c r="B67" s="76" t="s">
        <v>128</v>
      </c>
      <c r="C67" s="82" t="s">
        <v>129</v>
      </c>
      <c r="D67" s="78">
        <v>32</v>
      </c>
      <c r="E67" s="83"/>
      <c r="F67" s="78" t="s">
        <v>137</v>
      </c>
    </row>
    <row r="68" spans="1:6" x14ac:dyDescent="0.25">
      <c r="A68" s="78" t="s">
        <v>139</v>
      </c>
      <c r="B68" s="76" t="s">
        <v>130</v>
      </c>
      <c r="C68" s="37" t="s">
        <v>43</v>
      </c>
      <c r="D68" s="78">
        <v>10</v>
      </c>
      <c r="E68" s="83"/>
      <c r="F68" s="78" t="s">
        <v>137</v>
      </c>
    </row>
    <row r="69" spans="1:6" x14ac:dyDescent="0.25">
      <c r="A69" s="78" t="s">
        <v>139</v>
      </c>
      <c r="B69" s="76" t="s">
        <v>131</v>
      </c>
      <c r="C69" s="37" t="s">
        <v>43</v>
      </c>
      <c r="D69" s="78">
        <v>27</v>
      </c>
      <c r="E69" s="83"/>
      <c r="F69" s="78" t="s">
        <v>137</v>
      </c>
    </row>
    <row r="70" spans="1:6" x14ac:dyDescent="0.25">
      <c r="A70" s="78"/>
      <c r="B70" s="76"/>
      <c r="C70" s="37"/>
      <c r="D70" s="78"/>
      <c r="E70" s="133"/>
      <c r="F70" s="78"/>
    </row>
    <row r="71" spans="1:6" x14ac:dyDescent="0.25">
      <c r="A71" s="78" t="s">
        <v>140</v>
      </c>
      <c r="B71" s="76" t="s">
        <v>73</v>
      </c>
      <c r="C71" s="132" t="s">
        <v>126</v>
      </c>
      <c r="D71" s="78">
        <v>150</v>
      </c>
      <c r="E71" s="81"/>
      <c r="F71" s="78" t="s">
        <v>137</v>
      </c>
    </row>
    <row r="72" spans="1:6" x14ac:dyDescent="0.25">
      <c r="A72" s="78" t="s">
        <v>140</v>
      </c>
      <c r="B72" s="76" t="s">
        <v>75</v>
      </c>
      <c r="C72" s="82" t="s">
        <v>127</v>
      </c>
      <c r="D72" s="78">
        <v>79</v>
      </c>
      <c r="E72" s="83"/>
      <c r="F72" s="78" t="s">
        <v>137</v>
      </c>
    </row>
    <row r="73" spans="1:6" x14ac:dyDescent="0.25">
      <c r="A73" s="78" t="s">
        <v>140</v>
      </c>
      <c r="B73" s="76" t="s">
        <v>75</v>
      </c>
      <c r="C73" s="82" t="s">
        <v>43</v>
      </c>
      <c r="D73" s="78">
        <f>531-79-30</f>
        <v>422</v>
      </c>
      <c r="E73" s="83"/>
      <c r="F73" s="78" t="s">
        <v>137</v>
      </c>
    </row>
    <row r="74" spans="1:6" x14ac:dyDescent="0.25">
      <c r="A74" s="78" t="s">
        <v>140</v>
      </c>
      <c r="B74" s="76" t="s">
        <v>141</v>
      </c>
      <c r="C74" s="82" t="s">
        <v>43</v>
      </c>
      <c r="D74" s="78">
        <v>30</v>
      </c>
      <c r="E74" s="83"/>
      <c r="F74" s="122" t="s">
        <v>142</v>
      </c>
    </row>
    <row r="75" spans="1:6" x14ac:dyDescent="0.25">
      <c r="A75" s="78" t="s">
        <v>140</v>
      </c>
      <c r="B75" s="76" t="s">
        <v>128</v>
      </c>
      <c r="C75" s="82" t="s">
        <v>129</v>
      </c>
      <c r="D75" s="78">
        <v>32</v>
      </c>
      <c r="E75" s="83"/>
      <c r="F75" s="78" t="s">
        <v>137</v>
      </c>
    </row>
    <row r="76" spans="1:6" x14ac:dyDescent="0.25">
      <c r="A76" s="78" t="s">
        <v>140</v>
      </c>
      <c r="B76" s="76" t="s">
        <v>130</v>
      </c>
      <c r="C76" s="37" t="s">
        <v>43</v>
      </c>
      <c r="D76" s="78">
        <v>10</v>
      </c>
      <c r="E76" s="83"/>
      <c r="F76" s="78" t="s">
        <v>137</v>
      </c>
    </row>
    <row r="77" spans="1:6" x14ac:dyDescent="0.25">
      <c r="A77" s="78" t="s">
        <v>140</v>
      </c>
      <c r="B77" s="76" t="s">
        <v>131</v>
      </c>
      <c r="C77" s="37" t="s">
        <v>43</v>
      </c>
      <c r="D77" s="78">
        <v>27</v>
      </c>
      <c r="E77" s="83"/>
      <c r="F77" s="122" t="s">
        <v>142</v>
      </c>
    </row>
    <row r="78" spans="1:6" x14ac:dyDescent="0.25">
      <c r="A78" s="78"/>
      <c r="B78" s="76"/>
      <c r="C78" s="37"/>
      <c r="D78" s="78"/>
      <c r="E78" s="83"/>
      <c r="F78" s="78"/>
    </row>
    <row r="79" spans="1:6" x14ac:dyDescent="0.25">
      <c r="A79" s="78" t="s">
        <v>143</v>
      </c>
      <c r="B79" s="76" t="s">
        <v>73</v>
      </c>
      <c r="C79" s="82" t="s">
        <v>127</v>
      </c>
      <c r="D79" s="78">
        <v>150</v>
      </c>
      <c r="E79" s="81"/>
      <c r="F79" s="78" t="s">
        <v>137</v>
      </c>
    </row>
    <row r="80" spans="1:6" x14ac:dyDescent="0.25">
      <c r="A80" s="78" t="s">
        <v>143</v>
      </c>
      <c r="B80" s="76" t="s">
        <v>75</v>
      </c>
      <c r="C80" s="82" t="s">
        <v>127</v>
      </c>
      <c r="D80" s="78"/>
      <c r="E80" s="83"/>
      <c r="F80" s="78" t="s">
        <v>137</v>
      </c>
    </row>
    <row r="81" spans="1:6" x14ac:dyDescent="0.25">
      <c r="A81" s="78" t="s">
        <v>143</v>
      </c>
      <c r="B81" s="76" t="s">
        <v>75</v>
      </c>
      <c r="C81" s="82" t="s">
        <v>43</v>
      </c>
      <c r="D81" s="78">
        <v>531</v>
      </c>
      <c r="E81" s="83"/>
      <c r="F81" s="78" t="s">
        <v>137</v>
      </c>
    </row>
    <row r="82" spans="1:6" x14ac:dyDescent="0.25">
      <c r="A82" s="78" t="s">
        <v>143</v>
      </c>
      <c r="B82" s="76" t="s">
        <v>76</v>
      </c>
      <c r="C82" s="82"/>
      <c r="D82" s="78"/>
      <c r="E82" s="83"/>
      <c r="F82" s="78"/>
    </row>
    <row r="83" spans="1:6" x14ac:dyDescent="0.25">
      <c r="A83" s="78" t="s">
        <v>143</v>
      </c>
      <c r="B83" s="76" t="s">
        <v>128</v>
      </c>
      <c r="C83" s="82" t="s">
        <v>129</v>
      </c>
      <c r="D83" s="78">
        <v>32</v>
      </c>
      <c r="E83" s="83"/>
      <c r="F83" s="78" t="s">
        <v>137</v>
      </c>
    </row>
    <row r="84" spans="1:6" x14ac:dyDescent="0.25">
      <c r="A84" s="78" t="s">
        <v>143</v>
      </c>
      <c r="B84" s="76" t="s">
        <v>130</v>
      </c>
      <c r="C84" s="37" t="s">
        <v>43</v>
      </c>
      <c r="D84" s="78">
        <v>10</v>
      </c>
      <c r="E84" s="83"/>
      <c r="F84" s="78" t="s">
        <v>137</v>
      </c>
    </row>
    <row r="85" spans="1:6" x14ac:dyDescent="0.25">
      <c r="A85" s="78" t="s">
        <v>143</v>
      </c>
      <c r="B85" s="76" t="s">
        <v>131</v>
      </c>
      <c r="C85" s="37" t="s">
        <v>43</v>
      </c>
      <c r="D85" s="78">
        <v>27</v>
      </c>
      <c r="E85" s="83"/>
      <c r="F85" s="78" t="s">
        <v>137</v>
      </c>
    </row>
    <row r="86" spans="1:6" x14ac:dyDescent="0.25">
      <c r="A86" s="78"/>
      <c r="B86" s="76"/>
      <c r="C86" s="37"/>
      <c r="D86" s="78"/>
      <c r="E86" s="83"/>
      <c r="F86" s="78"/>
    </row>
    <row r="87" spans="1:6" x14ac:dyDescent="0.25">
      <c r="A87" s="78" t="s">
        <v>144</v>
      </c>
      <c r="B87" s="76" t="s">
        <v>73</v>
      </c>
      <c r="C87" s="132"/>
      <c r="D87" s="78"/>
      <c r="E87" s="81"/>
      <c r="F87" s="78"/>
    </row>
    <row r="88" spans="1:6" x14ac:dyDescent="0.25">
      <c r="A88" s="78" t="s">
        <v>144</v>
      </c>
      <c r="B88" s="76" t="s">
        <v>75</v>
      </c>
      <c r="C88" s="82"/>
      <c r="D88" s="78">
        <v>260</v>
      </c>
      <c r="E88" s="83"/>
      <c r="F88" s="78" t="s">
        <v>145</v>
      </c>
    </row>
    <row r="89" spans="1:6" x14ac:dyDescent="0.25">
      <c r="A89" s="78"/>
      <c r="B89" s="76"/>
      <c r="C89" s="82"/>
      <c r="D89" s="78"/>
      <c r="E89" s="83"/>
      <c r="F89" s="78"/>
    </row>
    <row r="90" spans="1:6" x14ac:dyDescent="0.25">
      <c r="A90" s="78" t="s">
        <v>146</v>
      </c>
      <c r="B90" s="76" t="s">
        <v>73</v>
      </c>
      <c r="C90" s="82" t="s">
        <v>43</v>
      </c>
      <c r="D90" s="78">
        <v>140</v>
      </c>
      <c r="E90" s="81"/>
      <c r="F90" s="78" t="s">
        <v>137</v>
      </c>
    </row>
    <row r="91" spans="1:6" x14ac:dyDescent="0.25">
      <c r="A91" s="78" t="s">
        <v>146</v>
      </c>
      <c r="B91" s="76" t="s">
        <v>75</v>
      </c>
      <c r="C91" s="82" t="s">
        <v>127</v>
      </c>
      <c r="D91" s="78">
        <f>531-74-45-22</f>
        <v>390</v>
      </c>
      <c r="E91" s="83"/>
      <c r="F91" s="78" t="s">
        <v>137</v>
      </c>
    </row>
    <row r="92" spans="1:6" x14ac:dyDescent="0.25">
      <c r="A92" s="78" t="s">
        <v>146</v>
      </c>
      <c r="B92" s="76" t="s">
        <v>147</v>
      </c>
      <c r="C92" s="82" t="s">
        <v>127</v>
      </c>
      <c r="D92" s="78">
        <v>74</v>
      </c>
      <c r="E92" s="83"/>
      <c r="F92" s="78" t="s">
        <v>137</v>
      </c>
    </row>
    <row r="93" spans="1:6" x14ac:dyDescent="0.25">
      <c r="A93" s="78" t="s">
        <v>146</v>
      </c>
      <c r="B93" s="76" t="s">
        <v>76</v>
      </c>
      <c r="C93" s="82"/>
      <c r="D93" s="78"/>
      <c r="E93" s="83"/>
      <c r="F93" s="78"/>
    </row>
    <row r="94" spans="1:6" x14ac:dyDescent="0.25">
      <c r="A94" s="78" t="s">
        <v>146</v>
      </c>
      <c r="B94" s="76" t="s">
        <v>128</v>
      </c>
      <c r="C94" s="82" t="s">
        <v>129</v>
      </c>
      <c r="D94" s="78">
        <v>32</v>
      </c>
      <c r="E94" s="83"/>
      <c r="F94" s="78" t="s">
        <v>137</v>
      </c>
    </row>
    <row r="95" spans="1:6" x14ac:dyDescent="0.25">
      <c r="A95" s="78" t="s">
        <v>146</v>
      </c>
      <c r="B95" s="76" t="s">
        <v>130</v>
      </c>
      <c r="C95" s="37" t="s">
        <v>43</v>
      </c>
      <c r="D95" s="78">
        <v>15</v>
      </c>
      <c r="E95" s="83"/>
      <c r="F95" s="78" t="s">
        <v>137</v>
      </c>
    </row>
    <row r="96" spans="1:6" x14ac:dyDescent="0.25">
      <c r="A96" s="78" t="s">
        <v>146</v>
      </c>
      <c r="B96" s="76" t="s">
        <v>148</v>
      </c>
      <c r="C96" s="37" t="s">
        <v>43</v>
      </c>
      <c r="D96" s="78">
        <v>45</v>
      </c>
      <c r="E96" s="83"/>
      <c r="F96" s="78" t="s">
        <v>137</v>
      </c>
    </row>
    <row r="97" spans="1:6" x14ac:dyDescent="0.25">
      <c r="A97" s="78" t="s">
        <v>146</v>
      </c>
      <c r="B97" s="76" t="s">
        <v>149</v>
      </c>
      <c r="C97" s="37" t="s">
        <v>43</v>
      </c>
      <c r="D97" s="78">
        <v>22</v>
      </c>
      <c r="E97" s="83"/>
      <c r="F97" s="78" t="s">
        <v>137</v>
      </c>
    </row>
    <row r="98" spans="1:6" x14ac:dyDescent="0.25">
      <c r="A98" s="78"/>
      <c r="B98" s="86"/>
      <c r="C98" s="77"/>
      <c r="D98" s="78"/>
      <c r="E98" s="83"/>
      <c r="F98" s="90"/>
    </row>
    <row r="99" spans="1:6" x14ac:dyDescent="0.25">
      <c r="A99" s="78"/>
      <c r="B99" s="86"/>
      <c r="C99" s="77"/>
      <c r="D99" s="78"/>
      <c r="E99" s="83"/>
      <c r="F99" s="90"/>
    </row>
    <row r="100" spans="1:6" x14ac:dyDescent="0.25">
      <c r="A100" s="91"/>
      <c r="B100" s="92"/>
      <c r="C100" s="93"/>
      <c r="D100" s="91"/>
      <c r="E100" s="94"/>
      <c r="F100" s="91"/>
    </row>
    <row r="101" spans="1:6" x14ac:dyDescent="0.25">
      <c r="C101" s="95" t="s">
        <v>34</v>
      </c>
      <c r="D101" s="96">
        <f>SUM(D32:D100)</f>
        <v>6580.5</v>
      </c>
      <c r="E101" s="2"/>
    </row>
    <row r="102" spans="1:6" x14ac:dyDescent="0.25">
      <c r="C102" s="61"/>
      <c r="D102" s="97"/>
      <c r="E102" s="2"/>
    </row>
    <row r="104" spans="1:6" ht="45.75" customHeight="1" x14ac:dyDescent="0.25"/>
    <row r="105" spans="1:6" ht="72" customHeight="1" x14ac:dyDescent="0.25"/>
  </sheetData>
  <sheetProtection algorithmName="SHA-512" hashValue="p5Fm/E38knHSWurzVrkNTu4iTf+mOxENQA+NNikvi9NXvrfFJ6u+QH8vAY8fwOY2paRwveZr916H/m0dEZZ2MQ==" saltValue="dmBZMTm2/6TTwLDZtZYpjg==" spinCount="100000" sheet="1" objects="1" scenarios="1"/>
  <mergeCells count="3">
    <mergeCell ref="C9:D9"/>
    <mergeCell ref="C10:D10"/>
    <mergeCell ref="C15:D15"/>
  </mergeCells>
  <phoneticPr fontId="14"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CD96B4806502B4F881F5E7A67C7C4D3" ma:contentTypeVersion="4" ma:contentTypeDescription="Crée un document." ma:contentTypeScope="" ma:versionID="40c21bf750e9843f0ab28e9360259e34">
  <xsd:schema xmlns:xsd="http://www.w3.org/2001/XMLSchema" xmlns:xs="http://www.w3.org/2001/XMLSchema" xmlns:p="http://schemas.microsoft.com/office/2006/metadata/properties" xmlns:ns2="1feba144-8fc1-444c-b9ef-97b0eddd9539" targetNamespace="http://schemas.microsoft.com/office/2006/metadata/properties" ma:root="true" ma:fieldsID="73cb1a9088eb65dfcea5fa7b1d95dc56" ns2:_="">
    <xsd:import namespace="1feba144-8fc1-444c-b9ef-97b0eddd95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eba144-8fc1-444c-b9ef-97b0eddd95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49AED8-CE3C-4942-BD93-CC68AD9B87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eba144-8fc1-444c-b9ef-97b0eddd95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F862CB-8EFC-4153-AB93-30B1B0530AF9}">
  <ds:schemaRefs>
    <ds:schemaRef ds:uri="http://schemas.microsoft.com/sharepoint/v3/contenttype/forms"/>
  </ds:schemaRefs>
</ds:datastoreItem>
</file>

<file path=customXml/itemProps3.xml><?xml version="1.0" encoding="utf-8"?>
<ds:datastoreItem xmlns:ds="http://schemas.openxmlformats.org/officeDocument/2006/customXml" ds:itemID="{4DED2470-697F-4DEA-A69C-7C4D2062F08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7.1-fréquence minimale exigée</vt:lpstr>
      <vt:lpstr>7.1 - Site Fougeres-Détail</vt:lpstr>
      <vt:lpstr>7.2-fréquence minimale exigée</vt:lpstr>
      <vt:lpstr>7.2 - Site TOUR-Détail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Stephanie SEVENO 351</dc:creator>
  <cp:keywords/>
  <dc:description/>
  <cp:lastModifiedBy>Stephanie SEVENO 351</cp:lastModifiedBy>
  <cp:revision/>
  <dcterms:created xsi:type="dcterms:W3CDTF">2020-11-09T15:55:53Z</dcterms:created>
  <dcterms:modified xsi:type="dcterms:W3CDTF">2024-12-26T13:27:20Z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0x0101006CD96B4806502B4F881F5E7A67C7C4D3</vt:lpwstr>
  </property>
</Properties>
</file>