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anast\SynologyDrive\1. PRODUCTION\4. CHUM\21. MAINTENANCE ONDULEURS\3. DCE\VF\"/>
    </mc:Choice>
  </mc:AlternateContent>
  <xr:revisionPtr revIDLastSave="0" documentId="13_ncr:1_{E8907770-3AC3-410A-8C6B-F5D8D113C4B9}" xr6:coauthVersionLast="47" xr6:coauthVersionMax="47" xr10:uidLastSave="{00000000-0000-0000-0000-000000000000}"/>
  <bookViews>
    <workbookView xWindow="2688" yWindow="1644" windowWidth="18600" windowHeight="15636" activeTab="1" xr2:uid="{00000000-000D-0000-FFFF-FFFF00000000}"/>
  </bookViews>
  <sheets>
    <sheet name="BPU " sheetId="2" r:id="rId1"/>
    <sheet name="DQE" sheetId="3" r:id="rId2"/>
  </sheets>
  <definedNames>
    <definedName name="_xlnm.Print_Area" localSheetId="0">'BPU '!$A$1:$E$62</definedName>
    <definedName name="_xlnm.Print_Area" localSheetId="1">DQE!$A$1:$F$116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6" i="3" l="1"/>
  <c r="B112" i="3" l="1"/>
  <c r="B111" i="3"/>
  <c r="B103" i="3"/>
  <c r="F71" i="3"/>
  <c r="E57" i="3"/>
  <c r="F57" i="3" s="1"/>
  <c r="E58" i="3"/>
  <c r="F58" i="3" s="1"/>
  <c r="E59" i="3"/>
  <c r="F59" i="3" s="1"/>
  <c r="E60" i="3"/>
  <c r="F60" i="3" s="1"/>
  <c r="E61" i="3"/>
  <c r="F61" i="3" s="1"/>
  <c r="E62" i="3"/>
  <c r="F62" i="3" s="1"/>
  <c r="E63" i="3"/>
  <c r="F63" i="3" s="1"/>
  <c r="E64" i="3"/>
  <c r="F64" i="3" s="1"/>
  <c r="E65" i="3"/>
  <c r="F65" i="3" s="1"/>
  <c r="E66" i="3"/>
  <c r="F66" i="3" s="1"/>
  <c r="D57" i="3"/>
  <c r="D58" i="3"/>
  <c r="D59" i="3"/>
  <c r="D60" i="3"/>
  <c r="D61" i="3"/>
  <c r="D62" i="3"/>
  <c r="D63" i="3"/>
  <c r="D64" i="3"/>
  <c r="D65" i="3"/>
  <c r="D66" i="3"/>
  <c r="B57" i="3"/>
  <c r="B58" i="3"/>
  <c r="B59" i="3"/>
  <c r="B60" i="3"/>
  <c r="B61" i="3"/>
  <c r="B62" i="3"/>
  <c r="B63" i="3"/>
  <c r="B64" i="3"/>
  <c r="B65" i="3"/>
  <c r="B66" i="3"/>
  <c r="A57" i="3"/>
  <c r="A58" i="3"/>
  <c r="A59" i="3"/>
  <c r="A60" i="3"/>
  <c r="A61" i="3"/>
  <c r="A62" i="3"/>
  <c r="A63" i="3"/>
  <c r="A64" i="3"/>
  <c r="A65" i="3"/>
  <c r="A66" i="3"/>
  <c r="E56" i="3"/>
  <c r="F56" i="3" s="1"/>
  <c r="D56" i="3"/>
  <c r="B56" i="3"/>
  <c r="A56" i="3"/>
  <c r="B54" i="3"/>
  <c r="B67" i="3" s="1"/>
  <c r="A54" i="3"/>
  <c r="E52" i="3"/>
  <c r="F52" i="3" s="1"/>
  <c r="E24" i="3"/>
  <c r="F24" i="3" s="1"/>
  <c r="E25" i="3"/>
  <c r="F25" i="3" s="1"/>
  <c r="E26" i="3"/>
  <c r="F26" i="3" s="1"/>
  <c r="E27" i="3"/>
  <c r="F27" i="3" s="1"/>
  <c r="E28" i="3"/>
  <c r="F28" i="3" s="1"/>
  <c r="E29" i="3"/>
  <c r="F29" i="3" s="1"/>
  <c r="E30" i="3"/>
  <c r="F30" i="3" s="1"/>
  <c r="E31" i="3"/>
  <c r="F31" i="3" s="1"/>
  <c r="E32" i="3"/>
  <c r="F32" i="3" s="1"/>
  <c r="E33" i="3"/>
  <c r="F33" i="3" s="1"/>
  <c r="E34" i="3"/>
  <c r="F34" i="3" s="1"/>
  <c r="E35" i="3"/>
  <c r="F35" i="3" s="1"/>
  <c r="E36" i="3"/>
  <c r="F36" i="3" s="1"/>
  <c r="E37" i="3"/>
  <c r="F37" i="3" s="1"/>
  <c r="E38" i="3"/>
  <c r="F38" i="3" s="1"/>
  <c r="E39" i="3"/>
  <c r="F39" i="3" s="1"/>
  <c r="E40" i="3"/>
  <c r="F40" i="3" s="1"/>
  <c r="E41" i="3"/>
  <c r="F41" i="3" s="1"/>
  <c r="E42" i="3"/>
  <c r="F42" i="3" s="1"/>
  <c r="E43" i="3"/>
  <c r="F43" i="3" s="1"/>
  <c r="E44" i="3"/>
  <c r="F44" i="3" s="1"/>
  <c r="E45" i="3"/>
  <c r="F45" i="3" s="1"/>
  <c r="E46" i="3"/>
  <c r="F46" i="3" s="1"/>
  <c r="E47" i="3"/>
  <c r="F47" i="3" s="1"/>
  <c r="E48" i="3"/>
  <c r="F48" i="3" s="1"/>
  <c r="E49" i="3"/>
  <c r="E50" i="3"/>
  <c r="F50" i="3" s="1"/>
  <c r="E51" i="3"/>
  <c r="F51" i="3" s="1"/>
  <c r="D24" i="3"/>
  <c r="D25" i="3"/>
  <c r="D26" i="3"/>
  <c r="D27" i="3"/>
  <c r="D28" i="3"/>
  <c r="D29" i="3"/>
  <c r="D30" i="3"/>
  <c r="D31" i="3"/>
  <c r="D32" i="3"/>
  <c r="D33" i="3"/>
  <c r="D34" i="3"/>
  <c r="D35" i="3"/>
  <c r="D36" i="3"/>
  <c r="D37" i="3"/>
  <c r="D38" i="3"/>
  <c r="D39" i="3"/>
  <c r="D40" i="3"/>
  <c r="D41" i="3"/>
  <c r="D42" i="3"/>
  <c r="D43" i="3"/>
  <c r="D44" i="3"/>
  <c r="D45" i="3"/>
  <c r="D46" i="3"/>
  <c r="D47" i="3"/>
  <c r="D48" i="3"/>
  <c r="D49" i="3"/>
  <c r="D50" i="3"/>
  <c r="D51" i="3"/>
  <c r="D52"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E23" i="3"/>
  <c r="F23" i="3" s="1"/>
  <c r="D23" i="3"/>
  <c r="B23" i="3"/>
  <c r="A23" i="3"/>
  <c r="B21" i="3"/>
  <c r="B53" i="3" s="1"/>
  <c r="A21" i="3"/>
  <c r="E19" i="3"/>
  <c r="F19" i="3" s="1"/>
  <c r="E18" i="3"/>
  <c r="F18" i="3" s="1"/>
  <c r="D19" i="3"/>
  <c r="D18" i="3"/>
  <c r="B19" i="3"/>
  <c r="B18" i="3"/>
  <c r="A19" i="3"/>
  <c r="A18" i="3"/>
  <c r="F67" i="3" l="1"/>
  <c r="F20" i="3"/>
  <c r="E10" i="3" l="1"/>
  <c r="F10" i="3" s="1"/>
  <c r="E11" i="3"/>
  <c r="F11" i="3" s="1"/>
  <c r="E12" i="3"/>
  <c r="F12" i="3" s="1"/>
  <c r="E13" i="3"/>
  <c r="F13" i="3" s="1"/>
  <c r="E14" i="3"/>
  <c r="F14" i="3" s="1"/>
  <c r="D10" i="3"/>
  <c r="D11" i="3"/>
  <c r="D12" i="3"/>
  <c r="D13" i="3"/>
  <c r="D14" i="3"/>
  <c r="D9" i="3"/>
  <c r="E9" i="3"/>
  <c r="F9" i="3" s="1"/>
  <c r="B9" i="3"/>
  <c r="B10" i="3"/>
  <c r="B11" i="3"/>
  <c r="B12" i="3"/>
  <c r="B13" i="3"/>
  <c r="B14" i="3"/>
  <c r="B16" i="3"/>
  <c r="B20" i="3" s="1"/>
  <c r="A16" i="3"/>
  <c r="A10" i="3"/>
  <c r="A11" i="3"/>
  <c r="A12" i="3"/>
  <c r="A13" i="3"/>
  <c r="A14" i="3"/>
  <c r="A9" i="3"/>
  <c r="B7" i="3"/>
  <c r="B15" i="3" s="1"/>
  <c r="A7" i="3"/>
  <c r="F15" i="3" l="1"/>
  <c r="F72" i="3" l="1"/>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6" i="3"/>
  <c r="F107" i="3"/>
  <c r="F108" i="3"/>
  <c r="F109" i="3"/>
  <c r="F110" i="3"/>
  <c r="F111" i="3" l="1"/>
  <c r="F103" i="3"/>
  <c r="F112" i="3" s="1"/>
  <c r="F49" i="3" l="1"/>
  <c r="F53" i="3" s="1"/>
  <c r="E116" i="3" l="1"/>
  <c r="F116" i="3" s="1"/>
</calcChain>
</file>

<file path=xl/sharedStrings.xml><?xml version="1.0" encoding="utf-8"?>
<sst xmlns="http://schemas.openxmlformats.org/spreadsheetml/2006/main" count="348" uniqueCount="178">
  <si>
    <t>Référence</t>
  </si>
  <si>
    <t>Désignation des prestations</t>
  </si>
  <si>
    <t>Observations</t>
  </si>
  <si>
    <t>Montant €HT</t>
  </si>
  <si>
    <t>Montant €TTC</t>
  </si>
  <si>
    <t>BORDEREAU DE PRIX UNITAIRES (BPU)</t>
  </si>
  <si>
    <t>Unité</t>
  </si>
  <si>
    <t>Prix unitaire
€HT</t>
  </si>
  <si>
    <t>B1.</t>
  </si>
  <si>
    <t>B1.1</t>
  </si>
  <si>
    <t>FRAIS DE PERSONNEL</t>
  </si>
  <si>
    <t>B1.2</t>
  </si>
  <si>
    <t>heure</t>
  </si>
  <si>
    <t>unité</t>
  </si>
  <si>
    <t>N.B. : Le DQE n'est pas contractuel. Il sert à comparer les candidats sur la base des prix du BPU qui sont contractuels.</t>
  </si>
  <si>
    <t>Prix total
€HT</t>
  </si>
  <si>
    <t>Quantité</t>
  </si>
  <si>
    <t>B1.3</t>
  </si>
  <si>
    <t>B1.4</t>
  </si>
  <si>
    <t>B1.5</t>
  </si>
  <si>
    <t>B1.6</t>
  </si>
  <si>
    <t>Sous-total  B1.</t>
  </si>
  <si>
    <t>MAINTENANCE DES ONDULEURS ET EQUIPEMENTS DE PROTECTION DE COURANT  DU CHUM</t>
  </si>
  <si>
    <t>Sites CHUM : PZQ et sites annexes/ MFME / CLARAC / Dépôt externe Pharmacie/CHLD</t>
  </si>
  <si>
    <r>
      <t xml:space="preserve">PRESTATIONS "HORS FORFAIT" 
</t>
    </r>
    <r>
      <rPr>
        <b/>
        <i/>
        <sz val="14"/>
        <color theme="1"/>
        <rFont val="Calibri"/>
        <family val="2"/>
        <scheme val="minor"/>
      </rPr>
      <t xml:space="preserve">Prestatations à prix unitaires sur accord-cadre à BC (cf.CCTP) : </t>
    </r>
  </si>
  <si>
    <r>
      <rPr>
        <b/>
        <i/>
        <u/>
        <sz val="12"/>
        <color theme="1"/>
        <rFont val="Calibri"/>
        <family val="2"/>
        <scheme val="minor"/>
      </rPr>
      <t>Prix unitaires sur devis du Titulaire :</t>
    </r>
    <r>
      <rPr>
        <sz val="12"/>
        <color theme="1"/>
        <rFont val="Calibri"/>
        <family val="2"/>
        <scheme val="minor"/>
      </rPr>
      <t xml:space="preserve">
---&gt; La fourniture des pièces détachées pour la maintenance corrective non forfaitaire fera l'objet de bons de commande sur la base des devis du Titulaire.
---&gt; La fourniture des batteries et autres équipements/accessoires divers fera l'objet de bons de commande sur la base des devis du Titulaire.
---&gt; La fourniture d'équipements de remplacement provisoires (le cas échéant) fera l'objet de bons de commande sur la base des devis du Titulaire.
</t>
    </r>
    <r>
      <rPr>
        <b/>
        <i/>
        <u/>
        <sz val="12"/>
        <color theme="1"/>
        <rFont val="Calibri"/>
        <family val="2"/>
        <scheme val="minor"/>
      </rPr>
      <t>Prix unitaires fixés au BPU :</t>
    </r>
    <r>
      <rPr>
        <sz val="12"/>
        <color theme="1"/>
        <rFont val="Calibri"/>
        <family val="2"/>
        <scheme val="minor"/>
      </rPr>
      <t xml:space="preserve">
---&gt; Le remplacement d'un onduleur par un modèle équivalent sur le plan technique, incluant l'approvisionnement, la fourniture, la main-d'œuvre, le déplacement et la mise en service. 
---&gt; Les coûts de collecte, d’évacuation et de recyclage.
---&gt; La main d’œuvre et frais de personnel nécessaires aux prestations de maintenance corrective et prestations techniques diverses </t>
    </r>
    <r>
      <rPr>
        <i/>
        <sz val="12"/>
        <color theme="1"/>
        <rFont val="Calibri"/>
        <family val="2"/>
        <scheme val="minor"/>
      </rPr>
      <t>(hors intervention de maintenance corrective forfaitaire prévue à la DPGF).</t>
    </r>
    <r>
      <rPr>
        <sz val="12"/>
        <color theme="1"/>
        <rFont val="Calibri"/>
        <family val="2"/>
        <scheme val="minor"/>
      </rPr>
      <t xml:space="preserve">
---&gt; Les frais de déplacement nécessaires aux prestations de maintenance corrective et prestations techniques diverses </t>
    </r>
    <r>
      <rPr>
        <i/>
        <sz val="12"/>
        <color theme="1"/>
        <rFont val="Calibri"/>
        <family val="2"/>
        <scheme val="minor"/>
      </rPr>
      <t xml:space="preserve">(hors intervention de maintenance corrective forfaitaire prévue à la DPGF).
Exemples de prestations pouvant nécessiter des frais de main d’œuvre et de déplacement passées sur accord-cadre à BC : assistance technique, reconfiguration des équipements, mise à niveau technique des onduleurs, remise à zéro, …
</t>
    </r>
  </si>
  <si>
    <r>
      <t xml:space="preserve">Technicien onduleur (technicien qualifié) 
</t>
    </r>
    <r>
      <rPr>
        <i/>
        <sz val="11"/>
        <color theme="1"/>
        <rFont val="Calibri"/>
        <family val="2"/>
        <scheme val="minor"/>
      </rPr>
      <t>du lundi au vendredi en journée (entre 7h et 18h)</t>
    </r>
  </si>
  <si>
    <r>
      <t xml:space="preserve">Technicien onduleur (technicien qualifié)  
</t>
    </r>
    <r>
      <rPr>
        <i/>
        <sz val="11"/>
        <color theme="1"/>
        <rFont val="Calibri"/>
        <family val="2"/>
        <scheme val="minor"/>
      </rPr>
      <t>du lundi au vendredi en nuitée (entre 18h et 6h le lendemain)</t>
    </r>
  </si>
  <si>
    <r>
      <t xml:space="preserve">Technicien onduleur (technicien qualifié) 
</t>
    </r>
    <r>
      <rPr>
        <i/>
        <sz val="11"/>
        <color theme="1"/>
        <rFont val="Calibri"/>
        <family val="2"/>
        <scheme val="minor"/>
      </rPr>
      <t>samedi (entre 7h et 18h)</t>
    </r>
  </si>
  <si>
    <r>
      <t xml:space="preserve">Technicien onduleur (technicien qualifié) 
</t>
    </r>
    <r>
      <rPr>
        <i/>
        <sz val="11"/>
        <color theme="1"/>
        <rFont val="Calibri"/>
        <family val="2"/>
        <scheme val="minor"/>
      </rPr>
      <t>samedi en nuitée (entre 18h et 6h le lendemain)</t>
    </r>
  </si>
  <si>
    <r>
      <t xml:space="preserve">Technicien onduleur (technicien qualifié) 
</t>
    </r>
    <r>
      <rPr>
        <i/>
        <sz val="11"/>
        <color theme="1"/>
        <rFont val="Calibri"/>
        <family val="2"/>
        <scheme val="minor"/>
      </rPr>
      <t>dimanche et jour férié (entre 7h et 18h)</t>
    </r>
  </si>
  <si>
    <r>
      <t xml:space="preserve">Technicien onduleur (technicien qualifié) 
</t>
    </r>
    <r>
      <rPr>
        <i/>
        <sz val="11"/>
        <color theme="1"/>
        <rFont val="Calibri"/>
        <family val="2"/>
        <scheme val="minor"/>
      </rPr>
      <t>dimanche et jour férié (entre 18h et 6h le lendemain)</t>
    </r>
  </si>
  <si>
    <t>FRAIS DE DEPLACEMENT</t>
  </si>
  <si>
    <r>
      <t xml:space="preserve">déplacement zone centre CACEM  </t>
    </r>
    <r>
      <rPr>
        <i/>
        <sz val="10"/>
        <color theme="1"/>
        <rFont val="Calibri"/>
        <family val="2"/>
        <scheme val="minor"/>
      </rPr>
      <t>(PZQ, MFME, CEV, CLARAC)</t>
    </r>
  </si>
  <si>
    <r>
      <t xml:space="preserve">déplacement zone Nord Atlantique  </t>
    </r>
    <r>
      <rPr>
        <i/>
        <sz val="11"/>
        <color theme="1"/>
        <rFont val="Calibri"/>
        <family val="2"/>
        <scheme val="minor"/>
      </rPr>
      <t>(CHLD)</t>
    </r>
  </si>
  <si>
    <t>B2.</t>
  </si>
  <si>
    <t>B2.1</t>
  </si>
  <si>
    <t>B2.2</t>
  </si>
  <si>
    <t>B3.</t>
  </si>
  <si>
    <t>B3.1</t>
  </si>
  <si>
    <t>B3.2</t>
  </si>
  <si>
    <t>B3.3</t>
  </si>
  <si>
    <t>B3.4</t>
  </si>
  <si>
    <t>B3.5</t>
  </si>
  <si>
    <t>B3.6</t>
  </si>
  <si>
    <t>B3.7</t>
  </si>
  <si>
    <t>B3.8</t>
  </si>
  <si>
    <t>B3.9</t>
  </si>
  <si>
    <t>B3.10</t>
  </si>
  <si>
    <t>B3.11</t>
  </si>
  <si>
    <t>B3.12</t>
  </si>
  <si>
    <t>B3.13</t>
  </si>
  <si>
    <t>B3.14</t>
  </si>
  <si>
    <t>B3.15</t>
  </si>
  <si>
    <t>B3.16</t>
  </si>
  <si>
    <t>B3.17</t>
  </si>
  <si>
    <t>B3.18</t>
  </si>
  <si>
    <t>B3.19</t>
  </si>
  <si>
    <t>B3.20</t>
  </si>
  <si>
    <t>B3.21</t>
  </si>
  <si>
    <t>B3.22</t>
  </si>
  <si>
    <t>B3.23</t>
  </si>
  <si>
    <t>B3.24</t>
  </si>
  <si>
    <t>B3.25</t>
  </si>
  <si>
    <t>B3.26</t>
  </si>
  <si>
    <t>B3.27</t>
  </si>
  <si>
    <t>B3.28</t>
  </si>
  <si>
    <t>B3.29</t>
  </si>
  <si>
    <t>B3.30</t>
  </si>
  <si>
    <t>ONDULEURS ET EQUIPEMENTS</t>
  </si>
  <si>
    <r>
      <rPr>
        <b/>
        <sz val="11"/>
        <color theme="1"/>
        <rFont val="Calibri"/>
        <family val="2"/>
        <scheme val="minor"/>
      </rPr>
      <t>Fourniture et mise en place onduleur triphasé (400V, 230V, 50Hz) de 200kVA à transformateur neuf</t>
    </r>
    <r>
      <rPr>
        <sz val="11"/>
        <color theme="1"/>
        <rFont val="Calibri"/>
        <family val="2"/>
        <scheme val="minor"/>
      </rPr>
      <t xml:space="preserve"> -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</si>
  <si>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Fourniture et mise en place onduleur triphasé (400V, 230V, 50Hz) de 160kVA à transformateur neuf</t>
    </r>
    <r>
      <rPr>
        <sz val="11"/>
        <color theme="1"/>
        <rFont val="Calibri"/>
        <family val="2"/>
        <scheme val="minor"/>
      </rPr>
      <t xml:space="preserve"> -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</si>
  <si>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 xml:space="preserve">Fourniture et mise en place onduleur triphasé (400V, 230V, 50Hz) de 120kVA à transformateur neuf </t>
    </r>
    <r>
      <rPr>
        <sz val="11"/>
        <color theme="1"/>
        <rFont val="Calibri"/>
        <family val="2"/>
        <scheme val="minor"/>
      </rPr>
      <t xml:space="preserve">-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</si>
  <si>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 xml:space="preserve">Fourniture et mise en place onduleur triphasé (400V, 230V, 50Hz) de 80kVA à transformateur neuf </t>
    </r>
    <r>
      <rPr>
        <sz val="11"/>
        <color theme="1"/>
        <rFont val="Calibri"/>
        <family val="2"/>
        <scheme val="minor"/>
      </rPr>
      <t xml:space="preserve">-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</si>
  <si>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 xml:space="preserve">Fourniture et mise en place onduleur triphasé (400V, 230V, 50Hz) de 60kVA à transformateur neuf </t>
    </r>
    <r>
      <rPr>
        <sz val="11"/>
        <color theme="1"/>
        <rFont val="Calibri"/>
        <family val="2"/>
        <scheme val="minor"/>
      </rPr>
      <t xml:space="preserve">-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</si>
  <si>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 xml:space="preserve">Fourniture et mise en place onduleur triphasé (400V, 230V, 50Hz) de 40kVA à transformateur neuf </t>
    </r>
    <r>
      <rPr>
        <sz val="11"/>
        <color theme="1"/>
        <rFont val="Calibri"/>
        <family val="2"/>
        <scheme val="minor"/>
      </rPr>
      <t xml:space="preserve">- Disjoncteur Batterie - Carte de gestion onduleur - Carte de communication Mobus RS485 - Configuré parallèles redondants - Mise en service UPS - Etude plan                                                                                                                                                                      </t>
    </r>
    <r>
      <rPr>
        <i/>
        <sz val="9"/>
        <color theme="1"/>
        <rFont val="Calibri"/>
        <family val="2"/>
        <scheme val="minor"/>
      </rPr>
      <t>Inclus fourniture transport et main d'oeuvre (Identique à la configuration technique des architectures existantes)</t>
    </r>
  </si>
  <si>
    <r>
      <rPr>
        <b/>
        <sz val="11"/>
        <color theme="1"/>
        <rFont val="Calibri"/>
        <family val="2"/>
        <scheme val="minor"/>
      </rPr>
      <t xml:space="preserve">Armoire batterie pour onduleur 200kVA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</si>
  <si>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Armoire batterie pour onduleur 160kVA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</si>
  <si>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Armoire batterie pour onduleur 120kVA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</si>
  <si>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Armoire batterie pour onduleur 80kVA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</si>
  <si>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Armoire batterie pour onduleur 60kVA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</si>
  <si>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Armoire batterie pour onduleur 40kVA </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</si>
  <si>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250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</si>
  <si>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200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</si>
  <si>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125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</si>
  <si>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100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</si>
  <si>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80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</si>
  <si>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60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</si>
  <si>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Transformateur 40 kva Tri Capoté</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</si>
  <si>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Armoire de bypass 250kVA</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</si>
  <si>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Armoire de bypass 125kVA</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</si>
  <si>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Armoire de bypass 40kVA</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</si>
  <si>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Armoire de bypass 400kVA</t>
    </r>
    <r>
      <rPr>
        <sz val="11"/>
        <color theme="1"/>
        <rFont val="Calibri"/>
        <family val="2"/>
        <scheme val="minor"/>
      </rPr>
      <t xml:space="preserve">
</t>
    </r>
    <r>
      <rPr>
        <i/>
        <sz val="9"/>
        <color theme="1"/>
        <rFont val="Calibri"/>
        <family val="2"/>
        <scheme val="minor"/>
      </rPr>
      <t>Inclus fourniture transport et main d'oeuvre</t>
    </r>
  </si>
  <si>
    <r>
      <rPr>
        <b/>
        <sz val="11"/>
        <color theme="1"/>
        <rFont val="Calibri"/>
        <family val="2"/>
        <scheme val="minor"/>
      </rPr>
      <t xml:space="preserve">Fourniture et mise en place onduleur TRI/Mono (400V, 230V, 50Hz) de 10kVA neuf  - niveau inférieur à 60dB  </t>
    </r>
    <r>
      <rPr>
        <sz val="11"/>
        <color theme="1"/>
        <rFont val="Calibri"/>
        <family val="2"/>
        <scheme val="minor"/>
      </rPr>
      <t xml:space="preserve">
</t>
    </r>
    <r>
      <rPr>
        <i/>
        <sz val="9"/>
        <color theme="1"/>
        <rFont val="Calibri"/>
        <family val="2"/>
        <scheme val="minor"/>
      </rPr>
      <t>Inclus fourniture transport main d'œuvre mise en service</t>
    </r>
  </si>
  <si>
    <t>COLLECTE EVACUATION RECYCLAGE</t>
  </si>
  <si>
    <r>
      <rPr>
        <b/>
        <sz val="11"/>
        <color theme="1"/>
        <rFont val="Calibri"/>
        <family val="2"/>
        <scheme val="minor"/>
      </rPr>
      <t xml:space="preserve">Fourniture et mise en place onduleur Mono/Mono (400V, 230V, 50Hz) de 10kVA neuf  - niveau inférieur à 60dB  </t>
    </r>
    <r>
      <rPr>
        <sz val="11"/>
        <color theme="1"/>
        <rFont val="Calibri"/>
        <family val="2"/>
        <scheme val="minor"/>
      </rPr>
      <t xml:space="preserve">
</t>
    </r>
    <r>
      <rPr>
        <i/>
        <sz val="9"/>
        <color theme="1"/>
        <rFont val="Calibri"/>
        <family val="2"/>
        <scheme val="minor"/>
      </rPr>
      <t>Inclus fourniture transport et main d'œuvre mise en service</t>
    </r>
  </si>
  <si>
    <r>
      <rPr>
        <b/>
        <sz val="11"/>
        <color theme="1"/>
        <rFont val="Calibri"/>
        <family val="2"/>
        <scheme val="minor"/>
      </rPr>
      <t xml:space="preserve">Fourniture et mise en place onduleur Mono/Mono (230V, 50Hz) de 6kVA neuf  - niveau inférieur à 60dB         </t>
    </r>
    <r>
      <rPr>
        <sz val="11"/>
        <color theme="1"/>
        <rFont val="Calibri"/>
        <family val="2"/>
        <scheme val="minor"/>
      </rPr>
      <t xml:space="preserve">
</t>
    </r>
    <r>
      <rPr>
        <i/>
        <sz val="9"/>
        <color theme="1"/>
        <rFont val="Calibri"/>
        <family val="2"/>
        <scheme val="minor"/>
      </rPr>
      <t>Inclus fourniture transport et main d'œuvre mise en service</t>
    </r>
  </si>
  <si>
    <r>
      <rPr>
        <b/>
        <sz val="11"/>
        <color theme="1"/>
        <rFont val="Calibri"/>
        <family val="2"/>
        <scheme val="minor"/>
      </rPr>
      <t xml:space="preserve">Fourniture et mise en place onduleur Mono/Mono (230V, 50Hz) de 10kVA neuf       </t>
    </r>
    <r>
      <rPr>
        <sz val="11"/>
        <color theme="1"/>
        <rFont val="Calibri"/>
        <family val="2"/>
        <scheme val="minor"/>
      </rPr>
      <t xml:space="preserve">
</t>
    </r>
    <r>
      <rPr>
        <i/>
        <sz val="9"/>
        <color theme="1"/>
        <rFont val="Calibri"/>
        <family val="2"/>
        <scheme val="minor"/>
      </rPr>
      <t>Inclus fourniture transport et main d'œuvre mise en service</t>
    </r>
  </si>
  <si>
    <r>
      <rPr>
        <b/>
        <sz val="11"/>
        <color theme="1"/>
        <rFont val="Calibri"/>
        <family val="2"/>
        <scheme val="minor"/>
      </rPr>
      <t xml:space="preserve">Fourniture et mise en place onduleur Mono/Mono (230V, 50Hz) de 6kVA neuf  </t>
    </r>
    <r>
      <rPr>
        <sz val="11"/>
        <color theme="1"/>
        <rFont val="Calibri"/>
        <family val="2"/>
        <scheme val="minor"/>
      </rPr>
      <t xml:space="preserve">
</t>
    </r>
    <r>
      <rPr>
        <i/>
        <sz val="9"/>
        <color theme="1"/>
        <rFont val="Calibri"/>
        <family val="2"/>
        <scheme val="minor"/>
      </rPr>
      <t>Inclus fourniture transport et main d'œuvre mise en service</t>
    </r>
  </si>
  <si>
    <r>
      <rPr>
        <b/>
        <sz val="11"/>
        <color theme="1"/>
        <rFont val="Calibri"/>
        <family val="2"/>
        <scheme val="minor"/>
      </rPr>
      <t xml:space="preserve">Fourniture et mise en place onduleur Mono/Mono (230V, 50Hz) de 3kVA neuf  </t>
    </r>
    <r>
      <rPr>
        <sz val="11"/>
        <color theme="1"/>
        <rFont val="Calibri"/>
        <family val="2"/>
        <scheme val="minor"/>
      </rPr>
      <t xml:space="preserve">
</t>
    </r>
    <r>
      <rPr>
        <i/>
        <sz val="9"/>
        <color theme="1"/>
        <rFont val="Calibri"/>
        <family val="2"/>
        <scheme val="minor"/>
      </rPr>
      <t>Inclus fourniture transport et main d'œuvre mise en service</t>
    </r>
  </si>
  <si>
    <r>
      <rPr>
        <b/>
        <sz val="11"/>
        <color theme="1"/>
        <rFont val="Calibri"/>
        <family val="2"/>
        <scheme val="minor"/>
      </rPr>
      <t>Chargeur 2x40A</t>
    </r>
    <r>
      <rPr>
        <sz val="11"/>
        <color theme="1"/>
        <rFont val="Calibri"/>
        <family val="2"/>
        <scheme val="minor"/>
      </rPr>
      <t xml:space="preserve">
</t>
    </r>
    <r>
      <rPr>
        <i/>
        <sz val="9"/>
        <color theme="1"/>
        <rFont val="Calibri"/>
        <family val="2"/>
        <scheme val="minor"/>
      </rPr>
      <t xml:space="preserve">Inclus fourniture transport main d'œuvre </t>
    </r>
  </si>
  <si>
    <t>B4.</t>
  </si>
  <si>
    <t>B4.1</t>
  </si>
  <si>
    <t>B4.2</t>
  </si>
  <si>
    <t>B4.3</t>
  </si>
  <si>
    <t>B4.4</t>
  </si>
  <si>
    <t>B4.5</t>
  </si>
  <si>
    <t>B4.6</t>
  </si>
  <si>
    <t>B4.7</t>
  </si>
  <si>
    <t>B4.8</t>
  </si>
  <si>
    <t>B4.9</t>
  </si>
  <si>
    <t>B4.10</t>
  </si>
  <si>
    <t>B4.11</t>
  </si>
  <si>
    <r>
      <rPr>
        <b/>
        <sz val="11"/>
        <color theme="1"/>
        <rFont val="Calibri"/>
        <family val="2"/>
        <scheme val="minor"/>
      </rPr>
      <t>Collecte Evacuation Recyclage onduleur 200kVA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</si>
  <si>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160kVA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</si>
  <si>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120kVA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</si>
  <si>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80kVA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</si>
  <si>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60kVA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</si>
  <si>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40kVA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</si>
  <si>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onduleur &lt;40kVA</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</si>
  <si>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Batterie au plomb 12V</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</si>
  <si>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Batterie au plomb 6V</t>
    </r>
    <r>
      <rPr>
        <sz val="11"/>
        <color theme="1"/>
        <rFont val="Calibri"/>
        <family val="2"/>
        <scheme val="minor"/>
      </rPr>
      <t xml:space="preserve">
</t>
    </r>
    <r>
      <rPr>
        <i/>
        <sz val="9"/>
        <color theme="1"/>
        <rFont val="Calibri"/>
        <family val="2"/>
        <scheme val="minor"/>
      </rPr>
      <t>Inclus remise du bordereau de suivi des déchets industriels</t>
    </r>
  </si>
  <si>
    <r>
      <rPr>
        <b/>
        <sz val="11"/>
        <color theme="1"/>
        <rFont val="Calibri"/>
        <family val="2"/>
        <scheme val="minor"/>
      </rPr>
      <t>Collecte Evacuation Recyclage Batterie au plomb 2V</t>
    </r>
    <r>
      <rPr>
        <sz val="11"/>
        <color theme="1"/>
        <rFont val="Calibri"/>
        <family val="2"/>
        <scheme val="minor"/>
      </rPr>
      <t xml:space="preserve">
</t>
    </r>
    <r>
      <rPr>
        <i/>
        <sz val="9"/>
        <color theme="1"/>
        <rFont val="Calibri"/>
        <family val="2"/>
        <scheme val="minor"/>
      </rPr>
      <t>Inclus remise du bordereau de suivi des déchets industriels</t>
    </r>
  </si>
  <si>
    <r>
      <rPr>
        <b/>
        <i/>
        <sz val="14"/>
        <color theme="1"/>
        <rFont val="Calibri"/>
        <family val="2"/>
        <scheme val="minor"/>
      </rPr>
      <t>SIMULATION DES PRESTATIONS "HORS FORFAIT"</t>
    </r>
    <r>
      <rPr>
        <b/>
        <sz val="12"/>
        <color theme="1"/>
        <rFont val="Calibri"/>
        <family val="2"/>
        <scheme val="minor"/>
      </rPr>
      <t xml:space="preserve">
</t>
    </r>
    <r>
      <rPr>
        <b/>
        <i/>
        <sz val="12"/>
        <color theme="1"/>
        <rFont val="Calibri"/>
        <family val="2"/>
        <scheme val="minor"/>
      </rPr>
      <t>Prestatations à prix unitaires sur accord-cadre à BC</t>
    </r>
  </si>
  <si>
    <t>Sous-total  B2.</t>
  </si>
  <si>
    <t>Sous-total  B3.</t>
  </si>
  <si>
    <t>Sous-total  B4.</t>
  </si>
  <si>
    <t>FOURNITURE (SUR DEVIS)</t>
  </si>
  <si>
    <t>Désignation</t>
  </si>
  <si>
    <t>Pièces détachées et batteries</t>
  </si>
  <si>
    <t>C.</t>
  </si>
  <si>
    <t>C1.</t>
  </si>
  <si>
    <t>sur devis</t>
  </si>
  <si>
    <t xml:space="preserve">Kit installation onduleur 200kVA (ancrage antisimique)                                                                                                       </t>
  </si>
  <si>
    <t xml:space="preserve">Kit installation onduleur 160kVA (ancrage antisimique)                                                                                                       </t>
  </si>
  <si>
    <t xml:space="preserve">Kit installation onduleur 120kVA (ancrage antisimique)                                                                                                       </t>
  </si>
  <si>
    <t xml:space="preserve">Kit installation onduleur 80kVA (ancrage antisimique)                                                                                                       </t>
  </si>
  <si>
    <t xml:space="preserve">Kit installation onduleur 60kVA (ancrage antisimique)                                                                                                       </t>
  </si>
  <si>
    <t xml:space="preserve">Kit installation onduleur 40kVA (ancrage antisimique)                                                                                                       </t>
  </si>
  <si>
    <t xml:space="preserve">Kit installation onduleur &lt;40kVA (ancrage antisimique)                                                                                                       </t>
  </si>
  <si>
    <t xml:space="preserve">Kit installation transformateur 250 kva (ancrage antisimique)                                                                                                       </t>
  </si>
  <si>
    <t xml:space="preserve">Kit installation transformateur 200KVA (ancrage antisimique)                                                                                                       </t>
  </si>
  <si>
    <t xml:space="preserve">Kit installation transformateur 125KVA (ancrage antisimique)                                                                                                       </t>
  </si>
  <si>
    <t xml:space="preserve">Kit installation transformateur 100KVA (ancrage antisimique)                                                                                                       </t>
  </si>
  <si>
    <t xml:space="preserve">Kit installation transformateur 80KVA (ancrage antisimique)                                                                                                       </t>
  </si>
  <si>
    <t xml:space="preserve">Kit installation transformateur 60KVA (ancrage antisimique)                                                                                                       </t>
  </si>
  <si>
    <t xml:space="preserve">Kit installation transformateur 40KVA (ancrage antisimique)                                                                                                       </t>
  </si>
  <si>
    <t xml:space="preserve">Kit installation batterie 12V (ancrage antisimique)                                                                                                       </t>
  </si>
  <si>
    <t xml:space="preserve">Kit installation batterie 6V (ancrage antisimique)                                                                                                       </t>
  </si>
  <si>
    <t xml:space="preserve">Kit installation armoire de bypass 250kVA (ancrage antisimique)                                                                                                       </t>
  </si>
  <si>
    <t xml:space="preserve">Kit installation armoire de bypass 125kVA (ancrage antisimique)                                                                                                       </t>
  </si>
  <si>
    <t xml:space="preserve">Kit installation armoire de bypass 40kVA (ancrage antisimique)                                                                                                       </t>
  </si>
  <si>
    <t xml:space="preserve">Kit installation armoire de bypass 400kVA (ancrage antisimique)                                                                                                       </t>
  </si>
  <si>
    <t>Batterie au plomb 12V - 92,8Ah,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92,8 Ah  
Durée de vie : &gt;10 ans à 20°C</t>
  </si>
  <si>
    <t>Batterie au plomb 12V - 86Ah,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86 Ah  
Durée de vie : &gt;10 ans à 20°C</t>
  </si>
  <si>
    <t>Batterie au plomb 12V - 65Ah,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65 Ah  
Durée de vie : &gt;10 ans à 20°C</t>
  </si>
  <si>
    <t>Batterie au plomb 12V - 40Ah,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40 Ah  
Durée de vie : &gt;10 ans à 20°C</t>
  </si>
  <si>
    <t>Batterie au plomb 12V - 26Ah,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26 Ah  
Durée de vie : &gt;10 ans à 20°C</t>
  </si>
  <si>
    <t>Batterie au plomb 12V - 4Ah,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4Ah  
Durée de vie : &gt;10 ans à 20°C</t>
  </si>
  <si>
    <t>Batterie au plomb 12V - 7Ah,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7 Ah  
Durée de vie : &gt;10 ans à 20°C</t>
  </si>
  <si>
    <t>Batterie au plomb 12V - 79Ah,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 V -   
Capacité nominale (C10) : 79 Ah  
Durée de vie : &gt;10 ans à 20°C</t>
  </si>
  <si>
    <t>Batterie au plomb 2V - 320Ah,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2V -   
Capacité nominale (C10) : 320 Ah  
Durée de vie : &gt;10 ans à 20°C</t>
  </si>
  <si>
    <t>Batterie au plomb 2V - 540Ah,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6V -   
Capacité nominale (C10) : 540 Ah  
Durée de vie : &gt;10 ans à 20°C</t>
  </si>
  <si>
    <t>Batterie au plomb 6V - 122Ah,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6V -   
Capacité nominale (C10) : 122 Ah  
Durée de vie : &gt;10 ans à 20°C</t>
  </si>
  <si>
    <t>Batterie au plomb 12V - 56,4Ah, dotée d'une étanchéité à soupape et d'un électrolyte fixé dans un séparateur en fibre de verre (Type AGM - Matelas en Verre Absorbant). Ces batteries doivent être conçues pour une durée de vie excédant dix ans, sans nécessiter d'entretien, tout en étant entièrement recyclables et présentant une empreinte carbone réduite.  
Tension nominale : 12V -   
Capacité nominale (C10) : 56,4 Ah  
Durée de vie : &gt;10 ans à 20°C</t>
  </si>
  <si>
    <t>Sous-total C1.</t>
  </si>
  <si>
    <t>C2.</t>
  </si>
  <si>
    <t>Equipements de remplacement provisoires</t>
  </si>
  <si>
    <t>Mise à disposition d'un onduleur &lt; ou = 10KVA
durée maximum 3 mois
Inclus manutention et transport</t>
  </si>
  <si>
    <t>Mise à disposition d'un onduleur &lt; 100KVA
durée maximum 3 mois
Inclus manutention et transport</t>
  </si>
  <si>
    <t>Mise à disposition d'un onduleur 120KVA
durée maximum 3 mois
Inclus manutention et transport</t>
  </si>
  <si>
    <t>Mise à disposition d'un onduleur 160KVA
durée maximum 3 mois
Inclus manutention et transport</t>
  </si>
  <si>
    <t>Mise à disposition d'un onduleur 200KVA
durée maximum 3 mois
Inclus manutention et transport</t>
  </si>
  <si>
    <t>Sous-total C2.</t>
  </si>
  <si>
    <t>Sous-total C1+C2</t>
  </si>
  <si>
    <t>TOTAL DQE  MAINTENANCE ONDULEURS</t>
  </si>
  <si>
    <t>forfait</t>
  </si>
  <si>
    <t xml:space="preserve">DETAIL QUANTITATIF ESTIMATIF (DQE) - SIMULATION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</si>
</sst>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_-* #,##0.00\ [$€-40C]_-;\-* #,##0.00\ [$€-40C]_-;_-* &quot;-&quot;??\ [$€-40C]_-;_-@_-"/>
    <numFmt numFmtId="165" formatCode="#,##0.00\ &quot;€&quot;"/>
  </numFmts>
  <fonts count="16"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i/>
      <sz val="10"/>
      <color theme="1"/>
      <name val="Calibri"/>
      <family val="2"/>
      <scheme val="minor"/>
    </font>
    <font>
      <b/>
      <i/>
      <sz val="12"/>
      <color theme="1"/>
      <name val="Calibri"/>
      <family val="2"/>
      <scheme val="minor"/>
    </font>
    <font>
      <i/>
      <sz val="11"/>
      <color theme="1"/>
      <name val="Calibri"/>
      <family val="2"/>
      <scheme val="minor"/>
    </font>
    <font>
      <b/>
      <u/>
      <sz val="14"/>
      <color theme="1"/>
      <name val="Calibri"/>
      <family val="2"/>
      <scheme val="minor"/>
    </font>
    <font>
      <sz val="11"/>
      <color theme="1"/>
      <name val="Calibri"/>
      <family val="2"/>
      <scheme val="minor"/>
    </font>
    <font>
      <b/>
      <sz val="16"/>
      <color theme="1"/>
      <name val="Calibri"/>
      <family val="2"/>
      <scheme val="minor"/>
    </font>
    <font>
      <b/>
      <i/>
      <sz val="14"/>
      <color theme="1"/>
      <name val="Calibri"/>
      <family val="2"/>
      <scheme val="minor"/>
    </font>
    <font>
      <b/>
      <i/>
      <u/>
      <sz val="12"/>
      <color theme="1"/>
      <name val="Calibri"/>
      <family val="2"/>
      <scheme val="minor"/>
    </font>
    <font>
      <i/>
      <sz val="12"/>
      <color theme="1"/>
      <name val="Calibri"/>
      <family val="2"/>
      <scheme val="minor"/>
    </font>
    <font>
      <i/>
      <sz val="10"/>
      <color theme="1"/>
      <name val="Calibri"/>
      <family val="2"/>
      <scheme val="minor"/>
    </font>
    <font>
      <i/>
      <sz val="9"/>
      <color theme="1"/>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rgb="FFD6DCE4"/>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59999389629810485"/>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44" fontId="9" fillId="0" borderId="0" applyFont="0" applyFill="0" applyBorder="0" applyAlignment="0" applyProtection="0"/>
  </cellStyleXfs>
  <cellXfs count="105">
    <xf numFmtId="0" fontId="0" fillId="0" borderId="0" xfId="0"/>
    <xf numFmtId="0" fontId="0" fillId="0" borderId="0" xfId="0" applyAlignment="1">
      <alignment vertical="center"/>
    </xf>
    <xf numFmtId="0" fontId="0" fillId="0" borderId="0" xfId="0" applyAlignment="1">
      <alignment horizontal="center" vertical="center"/>
    </xf>
    <xf numFmtId="164" fontId="0" fillId="0" borderId="0" xfId="0" applyNumberFormat="1" applyAlignment="1">
      <alignment horizontal="center" vertical="center"/>
    </xf>
    <xf numFmtId="164" fontId="0" fillId="0" borderId="0" xfId="0" applyNumberFormat="1" applyAlignment="1">
      <alignment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7" xfId="0" applyBorder="1" applyAlignment="1">
      <alignment vertical="center"/>
    </xf>
    <xf numFmtId="0" fontId="0" fillId="0" borderId="14" xfId="0" applyBorder="1" applyAlignment="1">
      <alignment vertical="center"/>
    </xf>
    <xf numFmtId="0" fontId="0" fillId="0" borderId="15" xfId="0" applyBorder="1" applyAlignment="1">
      <alignment vertical="center" wrapText="1"/>
    </xf>
    <xf numFmtId="0" fontId="0" fillId="0" borderId="15"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center" vertical="center"/>
    </xf>
    <xf numFmtId="165" fontId="0" fillId="0" borderId="8" xfId="1" applyNumberFormat="1" applyFont="1" applyBorder="1" applyAlignment="1">
      <alignment horizontal="center" vertical="center" wrapText="1"/>
    </xf>
    <xf numFmtId="165" fontId="0" fillId="0" borderId="16" xfId="1" applyNumberFormat="1" applyFont="1" applyBorder="1" applyAlignment="1">
      <alignment horizontal="center" vertical="center" wrapText="1"/>
    </xf>
    <xf numFmtId="165" fontId="0" fillId="0" borderId="27" xfId="0" applyNumberFormat="1" applyBorder="1" applyAlignment="1">
      <alignment horizontal="center" vertical="center"/>
    </xf>
    <xf numFmtId="165" fontId="0" fillId="0" borderId="1" xfId="0" applyNumberFormat="1" applyBorder="1" applyAlignment="1">
      <alignment horizontal="center" vertical="center" wrapText="1"/>
    </xf>
    <xf numFmtId="165" fontId="0" fillId="0" borderId="0" xfId="0" applyNumberFormat="1" applyAlignment="1">
      <alignment vertical="center"/>
    </xf>
    <xf numFmtId="8" fontId="0" fillId="0" borderId="1" xfId="0" applyNumberFormat="1" applyBorder="1" applyAlignment="1">
      <alignment horizontal="center" vertical="center" wrapText="1"/>
    </xf>
    <xf numFmtId="165" fontId="0" fillId="0" borderId="8" xfId="0" applyNumberFormat="1" applyBorder="1" applyAlignment="1">
      <alignment horizontal="center" vertical="center"/>
    </xf>
    <xf numFmtId="0" fontId="0" fillId="5" borderId="4" xfId="0" applyFill="1" applyBorder="1" applyAlignment="1">
      <alignment horizontal="center" vertical="center"/>
    </xf>
    <xf numFmtId="0" fontId="1" fillId="4" borderId="36" xfId="0" applyFont="1" applyFill="1" applyBorder="1" applyAlignment="1">
      <alignment vertical="center"/>
    </xf>
    <xf numFmtId="0" fontId="1" fillId="4" borderId="37" xfId="0" applyFont="1" applyFill="1" applyBorder="1" applyAlignment="1">
      <alignment vertical="center"/>
    </xf>
    <xf numFmtId="0" fontId="5" fillId="4" borderId="37" xfId="0" applyFont="1" applyFill="1" applyBorder="1" applyAlignment="1">
      <alignment horizontal="center" vertical="center" wrapText="1"/>
    </xf>
    <xf numFmtId="164" fontId="0" fillId="4" borderId="38" xfId="0" applyNumberFormat="1" applyFill="1" applyBorder="1" applyAlignment="1">
      <alignment horizontal="center" vertical="center"/>
    </xf>
    <xf numFmtId="0" fontId="0" fillId="0" borderId="18" xfId="0" applyBorder="1" applyAlignment="1">
      <alignment vertical="center" wrapText="1"/>
    </xf>
    <xf numFmtId="0" fontId="0" fillId="0" borderId="18" xfId="0" applyBorder="1" applyAlignment="1">
      <alignment horizontal="center" vertical="center"/>
    </xf>
    <xf numFmtId="0" fontId="0" fillId="0" borderId="29" xfId="0" applyBorder="1" applyAlignment="1">
      <alignment horizontal="center" vertical="center"/>
    </xf>
    <xf numFmtId="0" fontId="0" fillId="5" borderId="12" xfId="0" applyFill="1" applyBorder="1" applyAlignment="1">
      <alignment horizontal="center" vertical="center"/>
    </xf>
    <xf numFmtId="164" fontId="0" fillId="5" borderId="39" xfId="0" applyNumberFormat="1" applyFill="1" applyBorder="1" applyAlignment="1">
      <alignment horizontal="center" vertical="center" wrapText="1"/>
    </xf>
    <xf numFmtId="0" fontId="0" fillId="0" borderId="17" xfId="0" applyBorder="1" applyAlignment="1">
      <alignment vertical="center"/>
    </xf>
    <xf numFmtId="165" fontId="0" fillId="0" borderId="19" xfId="1" applyNumberFormat="1" applyFont="1" applyBorder="1" applyAlignment="1">
      <alignment horizontal="center" vertical="center" wrapText="1"/>
    </xf>
    <xf numFmtId="165" fontId="0" fillId="0" borderId="19" xfId="0" applyNumberFormat="1" applyBorder="1" applyAlignment="1">
      <alignment horizontal="center" vertical="center"/>
    </xf>
    <xf numFmtId="0" fontId="1" fillId="4" borderId="4" xfId="0" applyFont="1" applyFill="1" applyBorder="1" applyAlignment="1">
      <alignment vertical="center"/>
    </xf>
    <xf numFmtId="0" fontId="5" fillId="4" borderId="4" xfId="0" applyFont="1" applyFill="1" applyBorder="1" applyAlignment="1">
      <alignment horizontal="center" vertical="center" wrapText="1"/>
    </xf>
    <xf numFmtId="164" fontId="0" fillId="4" borderId="4" xfId="0" applyNumberFormat="1" applyFill="1" applyBorder="1" applyAlignment="1">
      <alignment horizontal="center" vertical="center"/>
    </xf>
    <xf numFmtId="0" fontId="0" fillId="5" borderId="1" xfId="0" applyFill="1" applyBorder="1" applyAlignment="1">
      <alignment horizontal="center" vertical="center"/>
    </xf>
    <xf numFmtId="164" fontId="0" fillId="5" borderId="1" xfId="0" applyNumberFormat="1" applyFill="1" applyBorder="1" applyAlignment="1">
      <alignment horizontal="center" vertical="center" wrapText="1"/>
    </xf>
    <xf numFmtId="0" fontId="1" fillId="7" borderId="20" xfId="0" applyFont="1" applyFill="1" applyBorder="1" applyAlignment="1">
      <alignment vertical="center"/>
    </xf>
    <xf numFmtId="0" fontId="1" fillId="7" borderId="28" xfId="0" applyFont="1" applyFill="1" applyBorder="1" applyAlignment="1">
      <alignment vertical="center"/>
    </xf>
    <xf numFmtId="0" fontId="1" fillId="4" borderId="43" xfId="0" applyFont="1" applyFill="1" applyBorder="1" applyAlignment="1">
      <alignment vertical="center"/>
    </xf>
    <xf numFmtId="0" fontId="1" fillId="4" borderId="44" xfId="0" applyFont="1" applyFill="1" applyBorder="1" applyAlignment="1">
      <alignment vertical="center"/>
    </xf>
    <xf numFmtId="0" fontId="1" fillId="7" borderId="27" xfId="0" applyFont="1" applyFill="1" applyBorder="1" applyAlignment="1">
      <alignment vertical="center"/>
    </xf>
    <xf numFmtId="164" fontId="1" fillId="5" borderId="4" xfId="0" applyNumberFormat="1" applyFont="1" applyFill="1" applyBorder="1" applyAlignment="1">
      <alignment horizontal="center" vertical="center"/>
    </xf>
    <xf numFmtId="164" fontId="1" fillId="5" borderId="13" xfId="0" applyNumberFormat="1" applyFont="1" applyFill="1" applyBorder="1" applyAlignment="1">
      <alignment horizontal="center" vertical="center"/>
    </xf>
    <xf numFmtId="165" fontId="4" fillId="6" borderId="15" xfId="0" applyNumberFormat="1" applyFont="1" applyFill="1" applyBorder="1" applyAlignment="1">
      <alignment horizontal="center" vertical="center"/>
    </xf>
    <xf numFmtId="165" fontId="4" fillId="6" borderId="16" xfId="0" applyNumberFormat="1" applyFont="1" applyFill="1" applyBorder="1" applyAlignment="1">
      <alignment horizontal="center" vertical="center"/>
    </xf>
    <xf numFmtId="164" fontId="0" fillId="4" borderId="4" xfId="0" applyNumberFormat="1" applyFill="1" applyBorder="1" applyAlignment="1">
      <alignment vertical="center"/>
    </xf>
    <xf numFmtId="164" fontId="0" fillId="5" borderId="18" xfId="0" applyNumberFormat="1" applyFill="1" applyBorder="1" applyAlignment="1">
      <alignment horizontal="center" vertical="center" wrapText="1"/>
    </xf>
    <xf numFmtId="0" fontId="0" fillId="0" borderId="1" xfId="0" applyBorder="1" applyAlignment="1">
      <alignment vertical="center"/>
    </xf>
    <xf numFmtId="0" fontId="1" fillId="2" borderId="2" xfId="0" applyFont="1" applyFill="1" applyBorder="1" applyAlignment="1">
      <alignment horizontal="right" vertical="center" wrapText="1"/>
    </xf>
    <xf numFmtId="8" fontId="3" fillId="3" borderId="47" xfId="0" applyNumberFormat="1" applyFont="1" applyFill="1" applyBorder="1" applyAlignment="1">
      <alignment horizontal="center" vertical="center" wrapText="1"/>
    </xf>
    <xf numFmtId="0" fontId="1" fillId="4" borderId="41" xfId="0" applyFont="1" applyFill="1" applyBorder="1" applyAlignment="1">
      <alignment vertical="center"/>
    </xf>
    <xf numFmtId="0" fontId="1" fillId="7" borderId="48" xfId="0" applyFont="1" applyFill="1" applyBorder="1" applyAlignment="1">
      <alignment vertical="center"/>
    </xf>
    <xf numFmtId="0" fontId="0" fillId="0" borderId="1" xfId="0" quotePrefix="1" applyBorder="1" applyAlignment="1">
      <alignment horizontal="center" vertical="center"/>
    </xf>
    <xf numFmtId="0" fontId="1" fillId="4" borderId="27" xfId="0" applyFont="1" applyFill="1" applyBorder="1" applyAlignment="1">
      <alignment horizontal="right" vertical="center" wrapText="1"/>
    </xf>
    <xf numFmtId="8" fontId="3" fillId="4" borderId="1" xfId="0" applyNumberFormat="1" applyFont="1" applyFill="1" applyBorder="1" applyAlignment="1">
      <alignment horizontal="center" vertical="center" wrapText="1"/>
    </xf>
    <xf numFmtId="0" fontId="0" fillId="0" borderId="25" xfId="0" applyBorder="1" applyAlignment="1">
      <alignment vertical="center"/>
    </xf>
    <xf numFmtId="0" fontId="0" fillId="0" borderId="25" xfId="0" applyBorder="1" applyAlignment="1">
      <alignment horizontal="center" vertical="center"/>
    </xf>
    <xf numFmtId="164" fontId="0" fillId="0" borderId="25" xfId="0" applyNumberFormat="1" applyBorder="1" applyAlignment="1">
      <alignment horizontal="center" vertical="center"/>
    </xf>
    <xf numFmtId="164" fontId="0" fillId="0" borderId="25" xfId="0" applyNumberFormat="1" applyBorder="1" applyAlignment="1">
      <alignment vertical="center"/>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5" xfId="0" applyFont="1" applyBorder="1" applyAlignment="1">
      <alignment horizontal="left" vertical="center" wrapText="1"/>
    </xf>
    <xf numFmtId="0" fontId="10" fillId="4" borderId="33" xfId="0" applyFont="1" applyFill="1" applyBorder="1" applyAlignment="1">
      <alignment horizontal="center" vertical="center"/>
    </xf>
    <xf numFmtId="0" fontId="10" fillId="4" borderId="34" xfId="0" applyFont="1" applyFill="1" applyBorder="1" applyAlignment="1">
      <alignment horizontal="center" vertical="center"/>
    </xf>
    <xf numFmtId="0" fontId="10" fillId="4" borderId="35" xfId="0" applyFont="1" applyFill="1" applyBorder="1" applyAlignment="1">
      <alignment horizontal="center" vertical="center"/>
    </xf>
    <xf numFmtId="0" fontId="8" fillId="5" borderId="5"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0" xfId="0" applyFont="1" applyFill="1" applyAlignment="1">
      <alignment horizontal="center" vertical="center"/>
    </xf>
    <xf numFmtId="0" fontId="4" fillId="4" borderId="6" xfId="0" applyFont="1" applyFill="1" applyBorder="1" applyAlignment="1">
      <alignment horizontal="center" vertical="center"/>
    </xf>
    <xf numFmtId="0" fontId="6" fillId="5" borderId="30" xfId="0" applyFont="1" applyFill="1" applyBorder="1" applyAlignment="1">
      <alignment horizontal="center" vertical="center"/>
    </xf>
    <xf numFmtId="0" fontId="6" fillId="5" borderId="31" xfId="0" applyFont="1" applyFill="1" applyBorder="1" applyAlignment="1">
      <alignment horizontal="center" vertical="center"/>
    </xf>
    <xf numFmtId="0" fontId="6" fillId="5" borderId="32" xfId="0" applyFont="1" applyFill="1" applyBorder="1" applyAlignment="1">
      <alignment horizontal="center" vertical="center"/>
    </xf>
    <xf numFmtId="0" fontId="0" fillId="5" borderId="21" xfId="0" applyFill="1" applyBorder="1" applyAlignment="1">
      <alignment horizontal="center" vertical="center"/>
    </xf>
    <xf numFmtId="0" fontId="0" fillId="5" borderId="22" xfId="0" applyFill="1" applyBorder="1" applyAlignment="1">
      <alignment horizontal="center" vertical="center"/>
    </xf>
    <xf numFmtId="0" fontId="0" fillId="5" borderId="23" xfId="0" applyFill="1" applyBorder="1" applyAlignment="1">
      <alignment horizontal="center" vertical="center"/>
    </xf>
    <xf numFmtId="0" fontId="3" fillId="6" borderId="24" xfId="0" applyFont="1" applyFill="1" applyBorder="1" applyAlignment="1">
      <alignment horizontal="center" vertical="center"/>
    </xf>
    <xf numFmtId="0" fontId="3" fillId="6" borderId="25" xfId="0" applyFont="1" applyFill="1" applyBorder="1" applyAlignment="1">
      <alignment horizontal="center" vertical="center"/>
    </xf>
    <xf numFmtId="0" fontId="3" fillId="6" borderId="26" xfId="0" applyFont="1" applyFill="1" applyBorder="1" applyAlignment="1">
      <alignment horizontal="center" vertical="center"/>
    </xf>
    <xf numFmtId="0" fontId="10" fillId="4" borderId="29" xfId="0" applyFont="1" applyFill="1" applyBorder="1" applyAlignment="1">
      <alignment horizontal="center" vertical="center"/>
    </xf>
    <xf numFmtId="0" fontId="10" fillId="4" borderId="28" xfId="0" applyFont="1" applyFill="1" applyBorder="1" applyAlignment="1">
      <alignment horizontal="center" vertical="center"/>
    </xf>
    <xf numFmtId="0" fontId="10" fillId="4" borderId="48" xfId="0" applyFont="1" applyFill="1" applyBorder="1" applyAlignment="1">
      <alignment horizontal="center" vertical="center"/>
    </xf>
    <xf numFmtId="0" fontId="8" fillId="5" borderId="45" xfId="0" applyFont="1" applyFill="1" applyBorder="1" applyAlignment="1">
      <alignment horizontal="center" vertical="center" wrapText="1"/>
    </xf>
    <xf numFmtId="0" fontId="8" fillId="5" borderId="4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0" xfId="0" applyFont="1" applyFill="1" applyAlignment="1">
      <alignment horizontal="center" vertical="center"/>
    </xf>
    <xf numFmtId="0" fontId="3" fillId="4" borderId="46" xfId="0" applyFont="1" applyFill="1" applyBorder="1" applyAlignment="1">
      <alignment horizontal="center" vertical="center"/>
    </xf>
    <xf numFmtId="0" fontId="3" fillId="4" borderId="45" xfId="0" applyFont="1" applyFill="1" applyBorder="1" applyAlignment="1">
      <alignment horizontal="center" vertical="center"/>
    </xf>
    <xf numFmtId="0" fontId="6" fillId="5" borderId="41" xfId="0" applyFont="1" applyFill="1" applyBorder="1" applyAlignment="1">
      <alignment horizontal="center" vertical="center"/>
    </xf>
    <xf numFmtId="0" fontId="6" fillId="5" borderId="40" xfId="0" applyFont="1" applyFill="1" applyBorder="1" applyAlignment="1">
      <alignment horizontal="center" vertical="center"/>
    </xf>
    <xf numFmtId="0" fontId="6" fillId="5" borderId="42" xfId="0" applyFont="1" applyFill="1" applyBorder="1" applyAlignment="1">
      <alignment horizontal="center" vertical="center"/>
    </xf>
    <xf numFmtId="0" fontId="1" fillId="2" borderId="2" xfId="0" applyFont="1" applyFill="1" applyBorder="1" applyAlignment="1">
      <alignment horizontal="right" vertical="center"/>
    </xf>
    <xf numFmtId="0" fontId="1" fillId="2" borderId="3" xfId="0" applyFont="1" applyFill="1" applyBorder="1" applyAlignment="1">
      <alignment horizontal="right" vertical="center"/>
    </xf>
    <xf numFmtId="0" fontId="1" fillId="4" borderId="27" xfId="0" applyFont="1" applyFill="1" applyBorder="1" applyAlignment="1">
      <alignment horizontal="right" vertical="center"/>
    </xf>
    <xf numFmtId="0" fontId="1" fillId="4" borderId="20" xfId="0" applyFont="1" applyFill="1" applyBorder="1" applyAlignment="1">
      <alignment horizontal="right" vertical="center"/>
    </xf>
    <xf numFmtId="0" fontId="1" fillId="4" borderId="40" xfId="0" applyFont="1" applyFill="1" applyBorder="1" applyAlignment="1">
      <alignment horizontal="right" vertical="center"/>
    </xf>
    <xf numFmtId="0" fontId="4" fillId="6" borderId="9" xfId="0" quotePrefix="1" applyFont="1" applyFill="1" applyBorder="1" applyAlignment="1">
      <alignment horizontal="center" vertical="center"/>
    </xf>
    <xf numFmtId="0" fontId="4" fillId="6" borderId="10" xfId="0" applyFont="1" applyFill="1" applyBorder="1" applyAlignment="1">
      <alignment horizontal="center" vertical="center"/>
    </xf>
    <xf numFmtId="0" fontId="4" fillId="6" borderId="11" xfId="0" applyFont="1" applyFill="1" applyBorder="1" applyAlignment="1">
      <alignment horizontal="center" vertical="center"/>
    </xf>
    <xf numFmtId="0" fontId="2" fillId="0" borderId="27" xfId="0" quotePrefix="1" applyFont="1" applyBorder="1" applyAlignment="1">
      <alignment horizontal="center" vertical="center" wrapText="1"/>
    </xf>
    <xf numFmtId="0" fontId="0" fillId="0" borderId="20" xfId="0" quotePrefix="1" applyBorder="1" applyAlignment="1">
      <alignment horizontal="center" vertical="center" wrapText="1"/>
    </xf>
    <xf numFmtId="0" fontId="0" fillId="0" borderId="49" xfId="0" quotePrefix="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62"/>
  <sheetViews>
    <sheetView zoomScaleNormal="100" workbookViewId="0">
      <selection activeCell="E52" sqref="E52"/>
    </sheetView>
  </sheetViews>
  <sheetFormatPr baseColWidth="10" defaultColWidth="11.44140625" defaultRowHeight="14.4" x14ac:dyDescent="0.3"/>
  <cols>
    <col min="1" max="1" width="14.109375" style="1" customWidth="1"/>
    <col min="2" max="2" width="56.44140625" style="1" customWidth="1"/>
    <col min="3" max="3" width="23.33203125" style="2" customWidth="1"/>
    <col min="4" max="4" width="11.109375" style="2" customWidth="1"/>
    <col min="5" max="5" width="16.6640625" style="3" customWidth="1"/>
    <col min="6" max="6" width="23" style="1" customWidth="1"/>
    <col min="7" max="16384" width="11.44140625" style="1"/>
  </cols>
  <sheetData>
    <row r="1" spans="1:5" ht="27" customHeight="1" thickBot="1" x14ac:dyDescent="0.35">
      <c r="A1" s="64" t="s">
        <v>5</v>
      </c>
      <c r="B1" s="65"/>
      <c r="C1" s="65"/>
      <c r="D1" s="65"/>
      <c r="E1" s="66"/>
    </row>
    <row r="2" spans="1:5" ht="32.25" customHeight="1" x14ac:dyDescent="0.3">
      <c r="A2" s="67" t="s">
        <v>22</v>
      </c>
      <c r="B2" s="68"/>
      <c r="C2" s="68"/>
      <c r="D2" s="68"/>
      <c r="E2" s="69"/>
    </row>
    <row r="3" spans="1:5" ht="44.25" customHeight="1" x14ac:dyDescent="0.3">
      <c r="A3" s="70" t="s">
        <v>24</v>
      </c>
      <c r="B3" s="71"/>
      <c r="C3" s="71"/>
      <c r="D3" s="71"/>
      <c r="E3" s="72"/>
    </row>
    <row r="4" spans="1:5" ht="29.25" customHeight="1" thickBot="1" x14ac:dyDescent="0.35">
      <c r="A4" s="73" t="s">
        <v>23</v>
      </c>
      <c r="B4" s="74"/>
      <c r="C4" s="74"/>
      <c r="D4" s="74"/>
      <c r="E4" s="75"/>
    </row>
    <row r="5" spans="1:5" ht="306.75" customHeight="1" thickBot="1" x14ac:dyDescent="0.35">
      <c r="A5" s="61" t="s">
        <v>25</v>
      </c>
      <c r="B5" s="62"/>
      <c r="C5" s="62"/>
      <c r="D5" s="62"/>
      <c r="E5" s="63"/>
    </row>
    <row r="6" spans="1:5" ht="24.75" customHeight="1" thickBot="1" x14ac:dyDescent="0.35">
      <c r="A6" s="21" t="s">
        <v>8</v>
      </c>
      <c r="B6" s="22" t="s">
        <v>10</v>
      </c>
      <c r="C6" s="23"/>
      <c r="D6" s="23"/>
      <c r="E6" s="24"/>
    </row>
    <row r="7" spans="1:5" s="2" customFormat="1" ht="27" customHeight="1" x14ac:dyDescent="0.3">
      <c r="A7" s="28" t="s">
        <v>0</v>
      </c>
      <c r="B7" s="20" t="s">
        <v>1</v>
      </c>
      <c r="C7" s="20" t="s">
        <v>2</v>
      </c>
      <c r="D7" s="20" t="s">
        <v>6</v>
      </c>
      <c r="E7" s="29" t="s">
        <v>7</v>
      </c>
    </row>
    <row r="8" spans="1:5" ht="33.75" customHeight="1" x14ac:dyDescent="0.3">
      <c r="A8" s="7" t="s">
        <v>9</v>
      </c>
      <c r="B8" s="6" t="s">
        <v>26</v>
      </c>
      <c r="C8" s="5"/>
      <c r="D8" s="12" t="s">
        <v>12</v>
      </c>
      <c r="E8" s="13"/>
    </row>
    <row r="9" spans="1:5" ht="42.75" customHeight="1" x14ac:dyDescent="0.3">
      <c r="A9" s="7" t="s">
        <v>11</v>
      </c>
      <c r="B9" s="6" t="s">
        <v>27</v>
      </c>
      <c r="C9" s="5"/>
      <c r="D9" s="12" t="s">
        <v>12</v>
      </c>
      <c r="E9" s="13"/>
    </row>
    <row r="10" spans="1:5" ht="33.75" customHeight="1" x14ac:dyDescent="0.3">
      <c r="A10" s="7" t="s">
        <v>17</v>
      </c>
      <c r="B10" s="6" t="s">
        <v>28</v>
      </c>
      <c r="C10" s="5"/>
      <c r="D10" s="12" t="s">
        <v>12</v>
      </c>
      <c r="E10" s="13"/>
    </row>
    <row r="11" spans="1:5" ht="33.75" customHeight="1" x14ac:dyDescent="0.3">
      <c r="A11" s="7" t="s">
        <v>18</v>
      </c>
      <c r="B11" s="6" t="s">
        <v>29</v>
      </c>
      <c r="C11" s="5"/>
      <c r="D11" s="12" t="s">
        <v>12</v>
      </c>
      <c r="E11" s="13"/>
    </row>
    <row r="12" spans="1:5" ht="33.75" customHeight="1" x14ac:dyDescent="0.3">
      <c r="A12" s="7" t="s">
        <v>19</v>
      </c>
      <c r="B12" s="6" t="s">
        <v>30</v>
      </c>
      <c r="C12" s="5"/>
      <c r="D12" s="12" t="s">
        <v>12</v>
      </c>
      <c r="E12" s="13"/>
    </row>
    <row r="13" spans="1:5" ht="33.75" customHeight="1" thickBot="1" x14ac:dyDescent="0.35">
      <c r="A13" s="30" t="s">
        <v>20</v>
      </c>
      <c r="B13" s="25" t="s">
        <v>31</v>
      </c>
      <c r="C13" s="26"/>
      <c r="D13" s="27" t="s">
        <v>12</v>
      </c>
      <c r="E13" s="31"/>
    </row>
    <row r="14" spans="1:5" ht="21" customHeight="1" thickBot="1" x14ac:dyDescent="0.35">
      <c r="A14" s="21" t="s">
        <v>35</v>
      </c>
      <c r="B14" s="22" t="s">
        <v>32</v>
      </c>
      <c r="C14" s="23"/>
      <c r="D14" s="23"/>
      <c r="E14" s="24"/>
    </row>
    <row r="15" spans="1:5" ht="27" customHeight="1" x14ac:dyDescent="0.3">
      <c r="A15" s="28" t="s">
        <v>0</v>
      </c>
      <c r="B15" s="20" t="s">
        <v>1</v>
      </c>
      <c r="C15" s="20" t="s">
        <v>2</v>
      </c>
      <c r="D15" s="20" t="s">
        <v>6</v>
      </c>
      <c r="E15" s="29" t="s">
        <v>7</v>
      </c>
    </row>
    <row r="16" spans="1:5" ht="29.25" customHeight="1" x14ac:dyDescent="0.3">
      <c r="A16" s="7" t="s">
        <v>36</v>
      </c>
      <c r="B16" s="6" t="s">
        <v>33</v>
      </c>
      <c r="C16" s="5"/>
      <c r="D16" s="5" t="s">
        <v>13</v>
      </c>
      <c r="E16" s="19"/>
    </row>
    <row r="17" spans="1:5" ht="27" customHeight="1" thickBot="1" x14ac:dyDescent="0.35">
      <c r="A17" s="30" t="s">
        <v>37</v>
      </c>
      <c r="B17" s="25" t="s">
        <v>34</v>
      </c>
      <c r="C17" s="26"/>
      <c r="D17" s="26" t="s">
        <v>13</v>
      </c>
      <c r="E17" s="32"/>
    </row>
    <row r="18" spans="1:5" ht="25.5" customHeight="1" thickBot="1" x14ac:dyDescent="0.35">
      <c r="A18" s="21" t="s">
        <v>38</v>
      </c>
      <c r="B18" s="22" t="s">
        <v>69</v>
      </c>
      <c r="C18" s="23"/>
      <c r="D18" s="23"/>
      <c r="E18" s="24"/>
    </row>
    <row r="19" spans="1:5" ht="27" customHeight="1" x14ac:dyDescent="0.3">
      <c r="A19" s="28" t="s">
        <v>0</v>
      </c>
      <c r="B19" s="20" t="s">
        <v>1</v>
      </c>
      <c r="C19" s="20" t="s">
        <v>2</v>
      </c>
      <c r="D19" s="20" t="s">
        <v>6</v>
      </c>
      <c r="E19" s="29" t="s">
        <v>7</v>
      </c>
    </row>
    <row r="20" spans="1:5" ht="98.25" customHeight="1" x14ac:dyDescent="0.3">
      <c r="A20" s="7" t="s">
        <v>39</v>
      </c>
      <c r="B20" s="6" t="s">
        <v>70</v>
      </c>
      <c r="C20" s="5"/>
      <c r="D20" s="5" t="s">
        <v>13</v>
      </c>
      <c r="E20" s="19"/>
    </row>
    <row r="21" spans="1:5" ht="98.25" customHeight="1" x14ac:dyDescent="0.3">
      <c r="A21" s="7" t="s">
        <v>40</v>
      </c>
      <c r="B21" s="6" t="s">
        <v>71</v>
      </c>
      <c r="C21" s="5"/>
      <c r="D21" s="5" t="s">
        <v>13</v>
      </c>
      <c r="E21" s="19"/>
    </row>
    <row r="22" spans="1:5" ht="98.25" customHeight="1" x14ac:dyDescent="0.3">
      <c r="A22" s="7" t="s">
        <v>41</v>
      </c>
      <c r="B22" s="6" t="s">
        <v>72</v>
      </c>
      <c r="C22" s="5"/>
      <c r="D22" s="5" t="s">
        <v>13</v>
      </c>
      <c r="E22" s="13"/>
    </row>
    <row r="23" spans="1:5" ht="98.25" customHeight="1" x14ac:dyDescent="0.3">
      <c r="A23" s="7" t="s">
        <v>42</v>
      </c>
      <c r="B23" s="6" t="s">
        <v>73</v>
      </c>
      <c r="C23" s="5"/>
      <c r="D23" s="5" t="s">
        <v>13</v>
      </c>
      <c r="E23" s="13"/>
    </row>
    <row r="24" spans="1:5" ht="98.25" customHeight="1" x14ac:dyDescent="0.3">
      <c r="A24" s="7" t="s">
        <v>43</v>
      </c>
      <c r="B24" s="6" t="s">
        <v>74</v>
      </c>
      <c r="C24" s="5"/>
      <c r="D24" s="5" t="s">
        <v>13</v>
      </c>
      <c r="E24" s="19"/>
    </row>
    <row r="25" spans="1:5" ht="98.25" customHeight="1" x14ac:dyDescent="0.3">
      <c r="A25" s="7" t="s">
        <v>44</v>
      </c>
      <c r="B25" s="6" t="s">
        <v>75</v>
      </c>
      <c r="C25" s="5"/>
      <c r="D25" s="5" t="s">
        <v>13</v>
      </c>
      <c r="E25" s="19"/>
    </row>
    <row r="26" spans="1:5" ht="32.25" customHeight="1" x14ac:dyDescent="0.3">
      <c r="A26" s="7" t="s">
        <v>45</v>
      </c>
      <c r="B26" s="6" t="s">
        <v>76</v>
      </c>
      <c r="C26" s="5"/>
      <c r="D26" s="5" t="s">
        <v>13</v>
      </c>
      <c r="E26" s="13"/>
    </row>
    <row r="27" spans="1:5" ht="32.25" customHeight="1" x14ac:dyDescent="0.3">
      <c r="A27" s="7" t="s">
        <v>46</v>
      </c>
      <c r="B27" s="6" t="s">
        <v>77</v>
      </c>
      <c r="C27" s="5"/>
      <c r="D27" s="5" t="s">
        <v>13</v>
      </c>
      <c r="E27" s="13"/>
    </row>
    <row r="28" spans="1:5" ht="32.25" customHeight="1" x14ac:dyDescent="0.3">
      <c r="A28" s="7" t="s">
        <v>47</v>
      </c>
      <c r="B28" s="6" t="s">
        <v>78</v>
      </c>
      <c r="C28" s="5"/>
      <c r="D28" s="5" t="s">
        <v>13</v>
      </c>
      <c r="E28" s="19"/>
    </row>
    <row r="29" spans="1:5" ht="32.25" customHeight="1" x14ac:dyDescent="0.3">
      <c r="A29" s="7" t="s">
        <v>48</v>
      </c>
      <c r="B29" s="6" t="s">
        <v>79</v>
      </c>
      <c r="C29" s="5"/>
      <c r="D29" s="5" t="s">
        <v>13</v>
      </c>
      <c r="E29" s="19"/>
    </row>
    <row r="30" spans="1:5" ht="32.25" customHeight="1" x14ac:dyDescent="0.3">
      <c r="A30" s="7" t="s">
        <v>49</v>
      </c>
      <c r="B30" s="6" t="s">
        <v>80</v>
      </c>
      <c r="C30" s="5"/>
      <c r="D30" s="5" t="s">
        <v>13</v>
      </c>
      <c r="E30" s="13"/>
    </row>
    <row r="31" spans="1:5" ht="32.25" customHeight="1" x14ac:dyDescent="0.3">
      <c r="A31" s="7" t="s">
        <v>50</v>
      </c>
      <c r="B31" s="6" t="s">
        <v>81</v>
      </c>
      <c r="C31" s="5"/>
      <c r="D31" s="5" t="s">
        <v>13</v>
      </c>
      <c r="E31" s="13"/>
    </row>
    <row r="32" spans="1:5" ht="32.25" customHeight="1" x14ac:dyDescent="0.3">
      <c r="A32" s="7" t="s">
        <v>51</v>
      </c>
      <c r="B32" s="6" t="s">
        <v>82</v>
      </c>
      <c r="C32" s="5"/>
      <c r="D32" s="5" t="s">
        <v>13</v>
      </c>
      <c r="E32" s="19"/>
    </row>
    <row r="33" spans="1:5" ht="32.25" customHeight="1" x14ac:dyDescent="0.3">
      <c r="A33" s="7" t="s">
        <v>52</v>
      </c>
      <c r="B33" s="6" t="s">
        <v>83</v>
      </c>
      <c r="C33" s="5"/>
      <c r="D33" s="5" t="s">
        <v>13</v>
      </c>
      <c r="E33" s="19"/>
    </row>
    <row r="34" spans="1:5" ht="32.25" customHeight="1" x14ac:dyDescent="0.3">
      <c r="A34" s="7" t="s">
        <v>53</v>
      </c>
      <c r="B34" s="6" t="s">
        <v>84</v>
      </c>
      <c r="C34" s="5"/>
      <c r="D34" s="5" t="s">
        <v>13</v>
      </c>
      <c r="E34" s="13"/>
    </row>
    <row r="35" spans="1:5" ht="32.25" customHeight="1" x14ac:dyDescent="0.3">
      <c r="A35" s="7" t="s">
        <v>54</v>
      </c>
      <c r="B35" s="6" t="s">
        <v>85</v>
      </c>
      <c r="C35" s="5"/>
      <c r="D35" s="5" t="s">
        <v>13</v>
      </c>
      <c r="E35" s="13"/>
    </row>
    <row r="36" spans="1:5" ht="32.25" customHeight="1" x14ac:dyDescent="0.3">
      <c r="A36" s="7" t="s">
        <v>55</v>
      </c>
      <c r="B36" s="6" t="s">
        <v>86</v>
      </c>
      <c r="C36" s="5"/>
      <c r="D36" s="5" t="s">
        <v>13</v>
      </c>
      <c r="E36" s="19"/>
    </row>
    <row r="37" spans="1:5" ht="32.25" customHeight="1" x14ac:dyDescent="0.3">
      <c r="A37" s="7" t="s">
        <v>56</v>
      </c>
      <c r="B37" s="6" t="s">
        <v>87</v>
      </c>
      <c r="C37" s="5"/>
      <c r="D37" s="5" t="s">
        <v>13</v>
      </c>
      <c r="E37" s="19"/>
    </row>
    <row r="38" spans="1:5" ht="32.25" customHeight="1" x14ac:dyDescent="0.3">
      <c r="A38" s="7" t="s">
        <v>57</v>
      </c>
      <c r="B38" s="6" t="s">
        <v>88</v>
      </c>
      <c r="C38" s="5"/>
      <c r="D38" s="5" t="s">
        <v>13</v>
      </c>
      <c r="E38" s="13"/>
    </row>
    <row r="39" spans="1:5" ht="32.25" customHeight="1" x14ac:dyDescent="0.3">
      <c r="A39" s="7" t="s">
        <v>58</v>
      </c>
      <c r="B39" s="6" t="s">
        <v>89</v>
      </c>
      <c r="C39" s="5"/>
      <c r="D39" s="5" t="s">
        <v>13</v>
      </c>
      <c r="E39" s="13"/>
    </row>
    <row r="40" spans="1:5" ht="32.25" customHeight="1" x14ac:dyDescent="0.3">
      <c r="A40" s="7" t="s">
        <v>59</v>
      </c>
      <c r="B40" s="6" t="s">
        <v>90</v>
      </c>
      <c r="C40" s="5"/>
      <c r="D40" s="5" t="s">
        <v>13</v>
      </c>
      <c r="E40" s="19"/>
    </row>
    <row r="41" spans="1:5" ht="32.25" customHeight="1" x14ac:dyDescent="0.3">
      <c r="A41" s="7" t="s">
        <v>60</v>
      </c>
      <c r="B41" s="6" t="s">
        <v>91</v>
      </c>
      <c r="C41" s="5"/>
      <c r="D41" s="5" t="s">
        <v>13</v>
      </c>
      <c r="E41" s="19"/>
    </row>
    <row r="42" spans="1:5" ht="32.25" customHeight="1" x14ac:dyDescent="0.3">
      <c r="A42" s="7" t="s">
        <v>61</v>
      </c>
      <c r="B42" s="6" t="s">
        <v>92</v>
      </c>
      <c r="C42" s="5"/>
      <c r="D42" s="5" t="s">
        <v>13</v>
      </c>
      <c r="E42" s="13"/>
    </row>
    <row r="43" spans="1:5" ht="46.5" customHeight="1" x14ac:dyDescent="0.3">
      <c r="A43" s="7" t="s">
        <v>62</v>
      </c>
      <c r="B43" s="6" t="s">
        <v>93</v>
      </c>
      <c r="C43" s="5"/>
      <c r="D43" s="5" t="s">
        <v>13</v>
      </c>
      <c r="E43" s="13"/>
    </row>
    <row r="44" spans="1:5" ht="46.5" customHeight="1" x14ac:dyDescent="0.3">
      <c r="A44" s="7" t="s">
        <v>63</v>
      </c>
      <c r="B44" s="6" t="s">
        <v>95</v>
      </c>
      <c r="C44" s="5"/>
      <c r="D44" s="5" t="s">
        <v>13</v>
      </c>
      <c r="E44" s="19"/>
    </row>
    <row r="45" spans="1:5" ht="46.5" customHeight="1" x14ac:dyDescent="0.3">
      <c r="A45" s="7" t="s">
        <v>64</v>
      </c>
      <c r="B45" s="6" t="s">
        <v>96</v>
      </c>
      <c r="C45" s="5"/>
      <c r="D45" s="5" t="s">
        <v>13</v>
      </c>
      <c r="E45" s="19"/>
    </row>
    <row r="46" spans="1:5" ht="46.5" customHeight="1" x14ac:dyDescent="0.3">
      <c r="A46" s="7" t="s">
        <v>65</v>
      </c>
      <c r="B46" s="6" t="s">
        <v>97</v>
      </c>
      <c r="C46" s="5"/>
      <c r="D46" s="5" t="s">
        <v>13</v>
      </c>
      <c r="E46" s="13"/>
    </row>
    <row r="47" spans="1:5" ht="46.5" customHeight="1" x14ac:dyDescent="0.3">
      <c r="A47" s="7" t="s">
        <v>66</v>
      </c>
      <c r="B47" s="6" t="s">
        <v>98</v>
      </c>
      <c r="C47" s="5"/>
      <c r="D47" s="5" t="s">
        <v>13</v>
      </c>
      <c r="E47" s="13"/>
    </row>
    <row r="48" spans="1:5" ht="46.5" customHeight="1" x14ac:dyDescent="0.3">
      <c r="A48" s="7" t="s">
        <v>67</v>
      </c>
      <c r="B48" s="6" t="s">
        <v>99</v>
      </c>
      <c r="C48" s="5"/>
      <c r="D48" s="5" t="s">
        <v>13</v>
      </c>
      <c r="E48" s="19"/>
    </row>
    <row r="49" spans="1:5" ht="36.75" customHeight="1" thickBot="1" x14ac:dyDescent="0.35">
      <c r="A49" s="30" t="s">
        <v>68</v>
      </c>
      <c r="B49" s="25" t="s">
        <v>100</v>
      </c>
      <c r="C49" s="26"/>
      <c r="D49" s="26" t="s">
        <v>13</v>
      </c>
      <c r="E49" s="32"/>
    </row>
    <row r="50" spans="1:5" ht="27" customHeight="1" thickBot="1" x14ac:dyDescent="0.35">
      <c r="A50" s="21" t="s">
        <v>101</v>
      </c>
      <c r="B50" s="22" t="s">
        <v>94</v>
      </c>
      <c r="C50" s="23"/>
      <c r="D50" s="23"/>
      <c r="E50" s="24"/>
    </row>
    <row r="51" spans="1:5" ht="27" customHeight="1" x14ac:dyDescent="0.3">
      <c r="A51" s="28" t="s">
        <v>0</v>
      </c>
      <c r="B51" s="20" t="s">
        <v>1</v>
      </c>
      <c r="C51" s="20" t="s">
        <v>2</v>
      </c>
      <c r="D51" s="20" t="s">
        <v>6</v>
      </c>
      <c r="E51" s="29" t="s">
        <v>7</v>
      </c>
    </row>
    <row r="52" spans="1:5" ht="31.5" customHeight="1" x14ac:dyDescent="0.3">
      <c r="A52" s="7" t="s">
        <v>102</v>
      </c>
      <c r="B52" s="6" t="s">
        <v>113</v>
      </c>
      <c r="C52" s="5"/>
      <c r="D52" s="5" t="s">
        <v>13</v>
      </c>
      <c r="E52" s="19"/>
    </row>
    <row r="53" spans="1:5" ht="31.5" customHeight="1" x14ac:dyDescent="0.3">
      <c r="A53" s="7" t="s">
        <v>103</v>
      </c>
      <c r="B53" s="6" t="s">
        <v>114</v>
      </c>
      <c r="C53" s="5"/>
      <c r="D53" s="5" t="s">
        <v>13</v>
      </c>
      <c r="E53" s="13"/>
    </row>
    <row r="54" spans="1:5" ht="31.5" customHeight="1" x14ac:dyDescent="0.3">
      <c r="A54" s="7" t="s">
        <v>104</v>
      </c>
      <c r="B54" s="6" t="s">
        <v>115</v>
      </c>
      <c r="C54" s="5"/>
      <c r="D54" s="5" t="s">
        <v>13</v>
      </c>
      <c r="E54" s="13"/>
    </row>
    <row r="55" spans="1:5" ht="31.5" customHeight="1" x14ac:dyDescent="0.3">
      <c r="A55" s="7" t="s">
        <v>105</v>
      </c>
      <c r="B55" s="6" t="s">
        <v>116</v>
      </c>
      <c r="C55" s="5"/>
      <c r="D55" s="5" t="s">
        <v>13</v>
      </c>
      <c r="E55" s="19"/>
    </row>
    <row r="56" spans="1:5" ht="31.5" customHeight="1" x14ac:dyDescent="0.3">
      <c r="A56" s="7" t="s">
        <v>106</v>
      </c>
      <c r="B56" s="6" t="s">
        <v>117</v>
      </c>
      <c r="C56" s="5"/>
      <c r="D56" s="5" t="s">
        <v>13</v>
      </c>
      <c r="E56" s="19"/>
    </row>
    <row r="57" spans="1:5" ht="31.5" customHeight="1" x14ac:dyDescent="0.3">
      <c r="A57" s="7" t="s">
        <v>107</v>
      </c>
      <c r="B57" s="6" t="s">
        <v>118</v>
      </c>
      <c r="C57" s="5"/>
      <c r="D57" s="5" t="s">
        <v>13</v>
      </c>
      <c r="E57" s="13"/>
    </row>
    <row r="58" spans="1:5" ht="31.5" customHeight="1" x14ac:dyDescent="0.3">
      <c r="A58" s="7" t="s">
        <v>108</v>
      </c>
      <c r="B58" s="6" t="s">
        <v>119</v>
      </c>
      <c r="C58" s="5"/>
      <c r="D58" s="5" t="s">
        <v>13</v>
      </c>
      <c r="E58" s="13"/>
    </row>
    <row r="59" spans="1:5" ht="31.5" customHeight="1" x14ac:dyDescent="0.3">
      <c r="A59" s="7" t="s">
        <v>109</v>
      </c>
      <c r="B59" s="6" t="s">
        <v>119</v>
      </c>
      <c r="C59" s="5"/>
      <c r="D59" s="5" t="s">
        <v>13</v>
      </c>
      <c r="E59" s="19"/>
    </row>
    <row r="60" spans="1:5" ht="31.5" customHeight="1" x14ac:dyDescent="0.3">
      <c r="A60" s="7" t="s">
        <v>110</v>
      </c>
      <c r="B60" s="6" t="s">
        <v>120</v>
      </c>
      <c r="C60" s="5"/>
      <c r="D60" s="5" t="s">
        <v>13</v>
      </c>
      <c r="E60" s="19"/>
    </row>
    <row r="61" spans="1:5" ht="31.5" customHeight="1" x14ac:dyDescent="0.3">
      <c r="A61" s="7" t="s">
        <v>111</v>
      </c>
      <c r="B61" s="6" t="s">
        <v>121</v>
      </c>
      <c r="C61" s="5"/>
      <c r="D61" s="5" t="s">
        <v>13</v>
      </c>
      <c r="E61" s="13"/>
    </row>
    <row r="62" spans="1:5" ht="31.5" customHeight="1" thickBot="1" x14ac:dyDescent="0.35">
      <c r="A62" s="8" t="s">
        <v>112</v>
      </c>
      <c r="B62" s="9" t="s">
        <v>122</v>
      </c>
      <c r="C62" s="10"/>
      <c r="D62" s="10" t="s">
        <v>13</v>
      </c>
      <c r="E62" s="14"/>
    </row>
  </sheetData>
  <mergeCells count="5">
    <mergeCell ref="A5:E5"/>
    <mergeCell ref="A1:E1"/>
    <mergeCell ref="A2:E2"/>
    <mergeCell ref="A3:E3"/>
    <mergeCell ref="A4:E4"/>
  </mergeCells>
  <pageMargins left="0.70866141732283472" right="0.70866141732283472" top="0.74803149606299213" bottom="0.74803149606299213" header="0.31496062992125984" footer="0.31496062992125984"/>
  <pageSetup paperSize="9" scale="71" fitToHeight="0" orientation="portrait" r:id="rId1"/>
  <headerFooter>
    <oddHeader>&amp;LBPU - MAINTENANCE ONDULEURS CHUM</oddHeader>
    <oddFooter>&amp;LBPU - MAINTENANCE ONDULEURS CHUM&amp;R&amp;P/&amp;N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16"/>
  <sheetViews>
    <sheetView tabSelected="1" zoomScale="90" zoomScaleNormal="90" zoomScaleSheetLayoutView="90" workbookViewId="0">
      <selection activeCell="H5" sqref="H5"/>
    </sheetView>
  </sheetViews>
  <sheetFormatPr baseColWidth="10" defaultColWidth="11.44140625" defaultRowHeight="14.4" x14ac:dyDescent="0.3"/>
  <cols>
    <col min="1" max="1" width="23.6640625" style="1" customWidth="1"/>
    <col min="2" max="2" width="52.109375" style="1" customWidth="1"/>
    <col min="3" max="3" width="12.33203125" style="2" customWidth="1"/>
    <col min="4" max="4" width="13.33203125" style="2" customWidth="1"/>
    <col min="5" max="5" width="18" style="3" customWidth="1"/>
    <col min="6" max="6" width="18" style="4" customWidth="1"/>
    <col min="7" max="7" width="12.6640625" style="1" bestFit="1" customWidth="1"/>
    <col min="8" max="16384" width="11.44140625" style="1"/>
  </cols>
  <sheetData>
    <row r="1" spans="1:8" ht="31.5" customHeight="1" x14ac:dyDescent="0.3">
      <c r="A1" s="82" t="s">
        <v>177</v>
      </c>
      <c r="B1" s="83"/>
      <c r="C1" s="83"/>
      <c r="D1" s="83"/>
      <c r="E1" s="83"/>
      <c r="F1" s="84"/>
    </row>
    <row r="2" spans="1:8" ht="42" customHeight="1" x14ac:dyDescent="0.3">
      <c r="A2" s="85" t="s">
        <v>22</v>
      </c>
      <c r="B2" s="68"/>
      <c r="C2" s="68"/>
      <c r="D2" s="68"/>
      <c r="E2" s="68"/>
      <c r="F2" s="86"/>
    </row>
    <row r="3" spans="1:8" ht="21" customHeight="1" x14ac:dyDescent="0.3">
      <c r="A3" s="87" t="s">
        <v>123</v>
      </c>
      <c r="B3" s="88"/>
      <c r="C3" s="88"/>
      <c r="D3" s="88"/>
      <c r="E3" s="88"/>
      <c r="F3" s="89"/>
    </row>
    <row r="4" spans="1:8" ht="21" customHeight="1" x14ac:dyDescent="0.3">
      <c r="A4" s="90"/>
      <c r="B4" s="88"/>
      <c r="C4" s="88"/>
      <c r="D4" s="88"/>
      <c r="E4" s="88"/>
      <c r="F4" s="89"/>
    </row>
    <row r="5" spans="1:8" ht="31.5" customHeight="1" x14ac:dyDescent="0.3">
      <c r="A5" s="91" t="s">
        <v>23</v>
      </c>
      <c r="B5" s="92"/>
      <c r="C5" s="92"/>
      <c r="D5" s="92"/>
      <c r="E5" s="92"/>
      <c r="F5" s="93"/>
    </row>
    <row r="6" spans="1:8" ht="39" customHeight="1" x14ac:dyDescent="0.3">
      <c r="A6" s="102" t="s">
        <v>14</v>
      </c>
      <c r="B6" s="103"/>
      <c r="C6" s="103"/>
      <c r="D6" s="103"/>
      <c r="E6" s="103"/>
      <c r="F6" s="104"/>
    </row>
    <row r="7" spans="1:8" ht="33" customHeight="1" x14ac:dyDescent="0.3">
      <c r="A7" s="33" t="str">
        <f>'BPU '!A6</f>
        <v>B1.</v>
      </c>
      <c r="B7" s="33" t="str">
        <f>'BPU '!B6</f>
        <v>FRAIS DE PERSONNEL</v>
      </c>
      <c r="C7" s="34"/>
      <c r="D7" s="34"/>
      <c r="E7" s="35"/>
      <c r="F7" s="47"/>
    </row>
    <row r="8" spans="1:8" s="2" customFormat="1" ht="28.8" x14ac:dyDescent="0.3">
      <c r="A8" s="36" t="s">
        <v>0</v>
      </c>
      <c r="B8" s="36" t="s">
        <v>1</v>
      </c>
      <c r="C8" s="36" t="s">
        <v>16</v>
      </c>
      <c r="D8" s="36" t="s">
        <v>6</v>
      </c>
      <c r="E8" s="37" t="s">
        <v>7</v>
      </c>
      <c r="F8" s="48" t="s">
        <v>15</v>
      </c>
      <c r="H8" s="11"/>
    </row>
    <row r="9" spans="1:8" ht="41.25" customHeight="1" x14ac:dyDescent="0.3">
      <c r="A9" s="49" t="str">
        <f>'BPU '!A8</f>
        <v>B1.1</v>
      </c>
      <c r="B9" s="6" t="str">
        <f>'BPU '!B8</f>
        <v>Technicien onduleur (technicien qualifié) 
du lundi au vendredi en journée (entre 7h et 18h)</v>
      </c>
      <c r="C9" s="5">
        <v>20</v>
      </c>
      <c r="D9" s="5" t="str">
        <f>'BPU '!D8</f>
        <v>heure</v>
      </c>
      <c r="E9" s="15">
        <f>'BPU '!E8</f>
        <v>0</v>
      </c>
      <c r="F9" s="16">
        <f t="shared" ref="F9:F14" si="0">C9*E9</f>
        <v>0</v>
      </c>
    </row>
    <row r="10" spans="1:8" ht="39.75" customHeight="1" x14ac:dyDescent="0.3">
      <c r="A10" s="49" t="str">
        <f>'BPU '!A9</f>
        <v>B1.2</v>
      </c>
      <c r="B10" s="6" t="str">
        <f>'BPU '!B9</f>
        <v>Technicien onduleur (technicien qualifié)  
du lundi au vendredi en nuitée (entre 18h et 6h le lendemain)</v>
      </c>
      <c r="C10" s="5">
        <v>3</v>
      </c>
      <c r="D10" s="5" t="str">
        <f>'BPU '!D9</f>
        <v>heure</v>
      </c>
      <c r="E10" s="15">
        <f>'BPU '!E9</f>
        <v>0</v>
      </c>
      <c r="F10" s="16">
        <f t="shared" si="0"/>
        <v>0</v>
      </c>
    </row>
    <row r="11" spans="1:8" ht="36.75" customHeight="1" x14ac:dyDescent="0.3">
      <c r="A11" s="49" t="str">
        <f>'BPU '!A10</f>
        <v>B1.3</v>
      </c>
      <c r="B11" s="6" t="str">
        <f>'BPU '!B10</f>
        <v>Technicien onduleur (technicien qualifié) 
samedi (entre 7h et 18h)</v>
      </c>
      <c r="C11" s="5">
        <v>1</v>
      </c>
      <c r="D11" s="5" t="str">
        <f>'BPU '!D10</f>
        <v>heure</v>
      </c>
      <c r="E11" s="15">
        <f>'BPU '!E10</f>
        <v>0</v>
      </c>
      <c r="F11" s="16">
        <f t="shared" si="0"/>
        <v>0</v>
      </c>
    </row>
    <row r="12" spans="1:8" ht="36.75" customHeight="1" x14ac:dyDescent="0.3">
      <c r="A12" s="49" t="str">
        <f>'BPU '!A11</f>
        <v>B1.4</v>
      </c>
      <c r="B12" s="6" t="str">
        <f>'BPU '!B11</f>
        <v>Technicien onduleur (technicien qualifié) 
samedi en nuitée (entre 18h et 6h le lendemain)</v>
      </c>
      <c r="C12" s="5">
        <v>1</v>
      </c>
      <c r="D12" s="5" t="str">
        <f>'BPU '!D11</f>
        <v>heure</v>
      </c>
      <c r="E12" s="15">
        <f>'BPU '!E11</f>
        <v>0</v>
      </c>
      <c r="F12" s="16">
        <f t="shared" si="0"/>
        <v>0</v>
      </c>
    </row>
    <row r="13" spans="1:8" ht="36.75" customHeight="1" x14ac:dyDescent="0.3">
      <c r="A13" s="49" t="str">
        <f>'BPU '!A12</f>
        <v>B1.5</v>
      </c>
      <c r="B13" s="6" t="str">
        <f>'BPU '!B12</f>
        <v>Technicien onduleur (technicien qualifié) 
dimanche et jour férié (entre 7h et 18h)</v>
      </c>
      <c r="C13" s="5">
        <v>1</v>
      </c>
      <c r="D13" s="5" t="str">
        <f>'BPU '!D12</f>
        <v>heure</v>
      </c>
      <c r="E13" s="15">
        <f>'BPU '!E12</f>
        <v>0</v>
      </c>
      <c r="F13" s="16">
        <f t="shared" si="0"/>
        <v>0</v>
      </c>
    </row>
    <row r="14" spans="1:8" ht="36.75" customHeight="1" x14ac:dyDescent="0.3">
      <c r="A14" s="49" t="str">
        <f>'BPU '!A13</f>
        <v>B1.6</v>
      </c>
      <c r="B14" s="6" t="str">
        <f>'BPU '!B13</f>
        <v>Technicien onduleur (technicien qualifié) 
dimanche et jour férié (entre 18h et 6h le lendemain)</v>
      </c>
      <c r="C14" s="5">
        <v>1</v>
      </c>
      <c r="D14" s="5" t="str">
        <f>'BPU '!D13</f>
        <v>heure</v>
      </c>
      <c r="E14" s="15">
        <f>'BPU '!E13</f>
        <v>0</v>
      </c>
      <c r="F14" s="16">
        <f t="shared" si="0"/>
        <v>0</v>
      </c>
    </row>
    <row r="15" spans="1:8" ht="36.75" customHeight="1" thickBot="1" x14ac:dyDescent="0.35">
      <c r="A15" s="50" t="s">
        <v>21</v>
      </c>
      <c r="B15" s="94" t="str">
        <f>B7</f>
        <v>FRAIS DE PERSONNEL</v>
      </c>
      <c r="C15" s="95"/>
      <c r="D15" s="95"/>
      <c r="E15" s="95"/>
      <c r="F15" s="51">
        <f>SUM(F9:F14)</f>
        <v>0</v>
      </c>
    </row>
    <row r="16" spans="1:8" ht="36.75" customHeight="1" thickTop="1" x14ac:dyDescent="0.3">
      <c r="A16" s="33" t="str">
        <f>'BPU '!A14</f>
        <v>B2.</v>
      </c>
      <c r="B16" s="33" t="str">
        <f>'BPU '!B14</f>
        <v>FRAIS DE DEPLACEMENT</v>
      </c>
      <c r="C16" s="34"/>
      <c r="D16" s="34"/>
      <c r="E16" s="35"/>
      <c r="F16" s="47"/>
    </row>
    <row r="17" spans="1:8" s="2" customFormat="1" ht="28.8" x14ac:dyDescent="0.3">
      <c r="A17" s="36" t="s">
        <v>0</v>
      </c>
      <c r="B17" s="36" t="s">
        <v>1</v>
      </c>
      <c r="C17" s="36" t="s">
        <v>16</v>
      </c>
      <c r="D17" s="36" t="s">
        <v>6</v>
      </c>
      <c r="E17" s="37" t="s">
        <v>7</v>
      </c>
      <c r="F17" s="48" t="s">
        <v>15</v>
      </c>
      <c r="H17" s="11"/>
    </row>
    <row r="18" spans="1:8" ht="36.75" customHeight="1" x14ac:dyDescent="0.3">
      <c r="A18" s="49" t="str">
        <f>'BPU '!A16</f>
        <v>B2.1</v>
      </c>
      <c r="B18" s="6" t="str">
        <f>'BPU '!B16</f>
        <v>déplacement zone centre CACEM  (PZQ, MFME, CEV, CLARAC)</v>
      </c>
      <c r="C18" s="5">
        <v>4</v>
      </c>
      <c r="D18" s="5" t="str">
        <f>'BPU '!D16</f>
        <v>unité</v>
      </c>
      <c r="E18" s="15">
        <f>'BPU '!E16</f>
        <v>0</v>
      </c>
      <c r="F18" s="16">
        <f>C18*E18</f>
        <v>0</v>
      </c>
    </row>
    <row r="19" spans="1:8" ht="36.75" customHeight="1" x14ac:dyDescent="0.3">
      <c r="A19" s="49" t="str">
        <f>'BPU '!A17</f>
        <v>B2.2</v>
      </c>
      <c r="B19" s="6" t="str">
        <f>'BPU '!B17</f>
        <v>déplacement zone Nord Atlantique  (CHLD)</v>
      </c>
      <c r="C19" s="5">
        <v>4</v>
      </c>
      <c r="D19" s="5" t="str">
        <f>'BPU '!D17</f>
        <v>unité</v>
      </c>
      <c r="E19" s="15">
        <f>'BPU '!E17</f>
        <v>0</v>
      </c>
      <c r="F19" s="16">
        <f>C19*E19</f>
        <v>0</v>
      </c>
    </row>
    <row r="20" spans="1:8" ht="36.75" customHeight="1" thickBot="1" x14ac:dyDescent="0.35">
      <c r="A20" s="50" t="s">
        <v>124</v>
      </c>
      <c r="B20" s="94" t="str">
        <f>B16</f>
        <v>FRAIS DE DEPLACEMENT</v>
      </c>
      <c r="C20" s="95"/>
      <c r="D20" s="95"/>
      <c r="E20" s="95"/>
      <c r="F20" s="51">
        <f>SUM(F18:F19)</f>
        <v>0</v>
      </c>
    </row>
    <row r="21" spans="1:8" ht="36.75" customHeight="1" thickTop="1" x14ac:dyDescent="0.3">
      <c r="A21" s="33" t="str">
        <f>'BPU '!A18</f>
        <v>B3.</v>
      </c>
      <c r="B21" s="33" t="str">
        <f>'BPU '!B18</f>
        <v>ONDULEURS ET EQUIPEMENTS</v>
      </c>
      <c r="C21" s="34"/>
      <c r="D21" s="34"/>
      <c r="E21" s="35"/>
      <c r="F21" s="47"/>
    </row>
    <row r="22" spans="1:8" s="2" customFormat="1" ht="28.8" x14ac:dyDescent="0.3">
      <c r="A22" s="36" t="s">
        <v>0</v>
      </c>
      <c r="B22" s="36" t="s">
        <v>1</v>
      </c>
      <c r="C22" s="36" t="s">
        <v>16</v>
      </c>
      <c r="D22" s="36" t="s">
        <v>6</v>
      </c>
      <c r="E22" s="37" t="s">
        <v>7</v>
      </c>
      <c r="F22" s="48" t="s">
        <v>15</v>
      </c>
      <c r="H22" s="11"/>
    </row>
    <row r="23" spans="1:8" ht="111" customHeight="1" x14ac:dyDescent="0.3">
      <c r="A23" s="49" t="str">
        <f>'BPU '!A20</f>
        <v>B3.1</v>
      </c>
      <c r="B23" s="6" t="str">
        <f>'BPU '!B20</f>
        <v>Fourniture et mise en place onduleur triphasé (400V, 230V, 50Hz) de 200kVA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3" s="5">
        <v>1</v>
      </c>
      <c r="D23" s="5" t="str">
        <f>'BPU '!D20</f>
        <v>unité</v>
      </c>
      <c r="E23" s="15">
        <f>'BPU '!E20</f>
        <v>0</v>
      </c>
      <c r="F23" s="16">
        <f>C23*E23</f>
        <v>0</v>
      </c>
    </row>
    <row r="24" spans="1:8" ht="111" customHeight="1" x14ac:dyDescent="0.3">
      <c r="A24" s="49" t="str">
        <f>'BPU '!A21</f>
        <v>B3.2</v>
      </c>
      <c r="B24" s="6" t="str">
        <f>'BPU '!B21</f>
        <v>Fourniture et mise en place onduleur triphasé (400V, 230V, 50Hz) de 160kVA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4" s="5">
        <v>1</v>
      </c>
      <c r="D24" s="5" t="str">
        <f>'BPU '!D21</f>
        <v>unité</v>
      </c>
      <c r="E24" s="15">
        <f>'BPU '!E21</f>
        <v>0</v>
      </c>
      <c r="F24" s="16">
        <f t="shared" ref="F24:F49" si="1">C24*E24</f>
        <v>0</v>
      </c>
    </row>
    <row r="25" spans="1:8" ht="111" customHeight="1" x14ac:dyDescent="0.3">
      <c r="A25" s="49" t="str">
        <f>'BPU '!A22</f>
        <v>B3.3</v>
      </c>
      <c r="B25" s="6" t="str">
        <f>'BPU '!B22</f>
        <v>Fourniture et mise en place onduleur triphasé (400V, 230V, 50Hz) de 120kVA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5" s="5">
        <v>1</v>
      </c>
      <c r="D25" s="5" t="str">
        <f>'BPU '!D22</f>
        <v>unité</v>
      </c>
      <c r="E25" s="15">
        <f>'BPU '!E22</f>
        <v>0</v>
      </c>
      <c r="F25" s="16">
        <f t="shared" si="1"/>
        <v>0</v>
      </c>
    </row>
    <row r="26" spans="1:8" ht="111" customHeight="1" x14ac:dyDescent="0.3">
      <c r="A26" s="49" t="str">
        <f>'BPU '!A23</f>
        <v>B3.4</v>
      </c>
      <c r="B26" s="6" t="str">
        <f>'BPU '!B23</f>
        <v>Fourniture et mise en place onduleur triphasé (400V, 230V, 50Hz) de 80kVA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6" s="5">
        <v>1</v>
      </c>
      <c r="D26" s="5" t="str">
        <f>'BPU '!D23</f>
        <v>unité</v>
      </c>
      <c r="E26" s="15">
        <f>'BPU '!E23</f>
        <v>0</v>
      </c>
      <c r="F26" s="16">
        <f t="shared" si="1"/>
        <v>0</v>
      </c>
    </row>
    <row r="27" spans="1:8" ht="111" customHeight="1" x14ac:dyDescent="0.3">
      <c r="A27" s="49" t="str">
        <f>'BPU '!A24</f>
        <v>B3.5</v>
      </c>
      <c r="B27" s="6" t="str">
        <f>'BPU '!B24</f>
        <v>Fourniture et mise en place onduleur triphasé (400V, 230V, 50Hz) de 60kVA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7" s="5">
        <v>1</v>
      </c>
      <c r="D27" s="5" t="str">
        <f>'BPU '!D24</f>
        <v>unité</v>
      </c>
      <c r="E27" s="15">
        <f>'BPU '!E24</f>
        <v>0</v>
      </c>
      <c r="F27" s="16">
        <f t="shared" si="1"/>
        <v>0</v>
      </c>
    </row>
    <row r="28" spans="1:8" ht="111" customHeight="1" x14ac:dyDescent="0.3">
      <c r="A28" s="49" t="str">
        <f>'BPU '!A25</f>
        <v>B3.6</v>
      </c>
      <c r="B28" s="6" t="str">
        <f>'BPU '!B25</f>
        <v>Fourniture et mise en place onduleur triphasé (400V, 230V, 50Hz) de 40kVA à transformateur neuf - Disjoncteur Batterie - Carte de gestion onduleur - Carte de communication Mobus RS485 - Configuré parallèles redondants - Mise en service UPS - Etude plan                                                                                                                                                                      Inclus fourniture transport et main d'oeuvre (Identique à la configuration technique des architectures existantes)</v>
      </c>
      <c r="C28" s="5">
        <v>1</v>
      </c>
      <c r="D28" s="5" t="str">
        <f>'BPU '!D25</f>
        <v>unité</v>
      </c>
      <c r="E28" s="15">
        <f>'BPU '!E25</f>
        <v>0</v>
      </c>
      <c r="F28" s="16">
        <f t="shared" si="1"/>
        <v>0</v>
      </c>
    </row>
    <row r="29" spans="1:8" ht="38.25" customHeight="1" x14ac:dyDescent="0.3">
      <c r="A29" s="49" t="str">
        <f>'BPU '!A26</f>
        <v>B3.7</v>
      </c>
      <c r="B29" s="6" t="str">
        <f>'BPU '!B26</f>
        <v>Armoire batterie pour onduleur 200kVA 
Inclus fourniture transport et main d'oeuvre</v>
      </c>
      <c r="C29" s="5">
        <v>1</v>
      </c>
      <c r="D29" s="5" t="str">
        <f>'BPU '!D26</f>
        <v>unité</v>
      </c>
      <c r="E29" s="15">
        <f>'BPU '!E26</f>
        <v>0</v>
      </c>
      <c r="F29" s="16">
        <f>C29*E29</f>
        <v>0</v>
      </c>
    </row>
    <row r="30" spans="1:8" ht="36.75" customHeight="1" x14ac:dyDescent="0.3">
      <c r="A30" s="49" t="str">
        <f>'BPU '!A27</f>
        <v>B3.8</v>
      </c>
      <c r="B30" s="6" t="str">
        <f>'BPU '!B27</f>
        <v>Armoire batterie pour onduleur 160kVA 
Inclus fourniture transport et main d'oeuvre</v>
      </c>
      <c r="C30" s="5">
        <v>1</v>
      </c>
      <c r="D30" s="5" t="str">
        <f>'BPU '!D27</f>
        <v>unité</v>
      </c>
      <c r="E30" s="15">
        <f>'BPU '!E27</f>
        <v>0</v>
      </c>
      <c r="F30" s="16">
        <f t="shared" ref="F30:F34" si="2">C30*E30</f>
        <v>0</v>
      </c>
    </row>
    <row r="31" spans="1:8" ht="36.75" customHeight="1" x14ac:dyDescent="0.3">
      <c r="A31" s="49" t="str">
        <f>'BPU '!A28</f>
        <v>B3.9</v>
      </c>
      <c r="B31" s="6" t="str">
        <f>'BPU '!B28</f>
        <v>Armoire batterie pour onduleur 120kVA 
Inclus fourniture transport et main d'oeuvre</v>
      </c>
      <c r="C31" s="5">
        <v>1</v>
      </c>
      <c r="D31" s="5" t="str">
        <f>'BPU '!D28</f>
        <v>unité</v>
      </c>
      <c r="E31" s="15">
        <f>'BPU '!E28</f>
        <v>0</v>
      </c>
      <c r="F31" s="16">
        <f t="shared" si="2"/>
        <v>0</v>
      </c>
    </row>
    <row r="32" spans="1:8" ht="36.75" customHeight="1" x14ac:dyDescent="0.3">
      <c r="A32" s="49" t="str">
        <f>'BPU '!A29</f>
        <v>B3.10</v>
      </c>
      <c r="B32" s="6" t="str">
        <f>'BPU '!B29</f>
        <v>Armoire batterie pour onduleur 80kVA 
Inclus fourniture transport et main d'oeuvre</v>
      </c>
      <c r="C32" s="5">
        <v>1</v>
      </c>
      <c r="D32" s="5" t="str">
        <f>'BPU '!D29</f>
        <v>unité</v>
      </c>
      <c r="E32" s="15">
        <f>'BPU '!E29</f>
        <v>0</v>
      </c>
      <c r="F32" s="16">
        <f t="shared" si="2"/>
        <v>0</v>
      </c>
    </row>
    <row r="33" spans="1:6" ht="36.75" customHeight="1" x14ac:dyDescent="0.3">
      <c r="A33" s="49" t="str">
        <f>'BPU '!A30</f>
        <v>B3.11</v>
      </c>
      <c r="B33" s="6" t="str">
        <f>'BPU '!B30</f>
        <v>Armoire batterie pour onduleur 60kVA 
Inclus fourniture transport et main d'oeuvre</v>
      </c>
      <c r="C33" s="5">
        <v>1</v>
      </c>
      <c r="D33" s="5" t="str">
        <f>'BPU '!D30</f>
        <v>unité</v>
      </c>
      <c r="E33" s="15">
        <f>'BPU '!E30</f>
        <v>0</v>
      </c>
      <c r="F33" s="16">
        <f t="shared" si="2"/>
        <v>0</v>
      </c>
    </row>
    <row r="34" spans="1:6" ht="36.75" customHeight="1" x14ac:dyDescent="0.3">
      <c r="A34" s="49" t="str">
        <f>'BPU '!A31</f>
        <v>B3.12</v>
      </c>
      <c r="B34" s="6" t="str">
        <f>'BPU '!B31</f>
        <v>Armoire batterie pour onduleur 40kVA 
Inclus fourniture transport et main d'oeuvre</v>
      </c>
      <c r="C34" s="5">
        <v>1</v>
      </c>
      <c r="D34" s="5" t="str">
        <f>'BPU '!D31</f>
        <v>unité</v>
      </c>
      <c r="E34" s="15">
        <f>'BPU '!E31</f>
        <v>0</v>
      </c>
      <c r="F34" s="16">
        <f t="shared" si="2"/>
        <v>0</v>
      </c>
    </row>
    <row r="35" spans="1:6" ht="38.25" customHeight="1" x14ac:dyDescent="0.3">
      <c r="A35" s="49" t="str">
        <f>'BPU '!A32</f>
        <v>B3.13</v>
      </c>
      <c r="B35" s="6" t="str">
        <f>'BPU '!B32</f>
        <v>Transformateur 250 kva Tri Capoté
Inclus fourniture transport et main d'oeuvre</v>
      </c>
      <c r="C35" s="5">
        <v>1</v>
      </c>
      <c r="D35" s="5" t="str">
        <f>'BPU '!D32</f>
        <v>unité</v>
      </c>
      <c r="E35" s="15">
        <f>'BPU '!E32</f>
        <v>0</v>
      </c>
      <c r="F35" s="16">
        <f>C35*E35</f>
        <v>0</v>
      </c>
    </row>
    <row r="36" spans="1:6" ht="36.75" customHeight="1" x14ac:dyDescent="0.3">
      <c r="A36" s="49" t="str">
        <f>'BPU '!A33</f>
        <v>B3.14</v>
      </c>
      <c r="B36" s="6" t="str">
        <f>'BPU '!B33</f>
        <v>Transformateur 200 kva Tri Capoté
Inclus fourniture transport et main d'oeuvre</v>
      </c>
      <c r="C36" s="5">
        <v>1</v>
      </c>
      <c r="D36" s="5" t="str">
        <f>'BPU '!D33</f>
        <v>unité</v>
      </c>
      <c r="E36" s="15">
        <f>'BPU '!E33</f>
        <v>0</v>
      </c>
      <c r="F36" s="16">
        <f t="shared" ref="F36:F40" si="3">C36*E36</f>
        <v>0</v>
      </c>
    </row>
    <row r="37" spans="1:6" ht="36.75" customHeight="1" x14ac:dyDescent="0.3">
      <c r="A37" s="49" t="str">
        <f>'BPU '!A34</f>
        <v>B3.15</v>
      </c>
      <c r="B37" s="6" t="str">
        <f>'BPU '!B34</f>
        <v>Transformateur 125 kva Tri Capoté
Inclus fourniture transport et main d'oeuvre</v>
      </c>
      <c r="C37" s="5">
        <v>1</v>
      </c>
      <c r="D37" s="5" t="str">
        <f>'BPU '!D34</f>
        <v>unité</v>
      </c>
      <c r="E37" s="15">
        <f>'BPU '!E34</f>
        <v>0</v>
      </c>
      <c r="F37" s="16">
        <f t="shared" si="3"/>
        <v>0</v>
      </c>
    </row>
    <row r="38" spans="1:6" ht="36.75" customHeight="1" x14ac:dyDescent="0.3">
      <c r="A38" s="49" t="str">
        <f>'BPU '!A35</f>
        <v>B3.16</v>
      </c>
      <c r="B38" s="6" t="str">
        <f>'BPU '!B35</f>
        <v>Transformateur 100 kva Tri Capoté
Inclus fourniture transport et main d'oeuvre</v>
      </c>
      <c r="C38" s="5">
        <v>1</v>
      </c>
      <c r="D38" s="5" t="str">
        <f>'BPU '!D35</f>
        <v>unité</v>
      </c>
      <c r="E38" s="15">
        <f>'BPU '!E35</f>
        <v>0</v>
      </c>
      <c r="F38" s="16">
        <f t="shared" si="3"/>
        <v>0</v>
      </c>
    </row>
    <row r="39" spans="1:6" ht="36.75" customHeight="1" x14ac:dyDescent="0.3">
      <c r="A39" s="49" t="str">
        <f>'BPU '!A36</f>
        <v>B3.17</v>
      </c>
      <c r="B39" s="6" t="str">
        <f>'BPU '!B36</f>
        <v>Transformateur 80 kva Tri Capoté
Inclus fourniture transport et main d'oeuvre</v>
      </c>
      <c r="C39" s="5">
        <v>1</v>
      </c>
      <c r="D39" s="5" t="str">
        <f>'BPU '!D36</f>
        <v>unité</v>
      </c>
      <c r="E39" s="15">
        <f>'BPU '!E36</f>
        <v>0</v>
      </c>
      <c r="F39" s="16">
        <f t="shared" si="3"/>
        <v>0</v>
      </c>
    </row>
    <row r="40" spans="1:6" ht="36.75" customHeight="1" x14ac:dyDescent="0.3">
      <c r="A40" s="49" t="str">
        <f>'BPU '!A37</f>
        <v>B3.18</v>
      </c>
      <c r="B40" s="6" t="str">
        <f>'BPU '!B37</f>
        <v>Transformateur 60 kva Tri Capoté
Inclus fourniture transport et main d'oeuvre</v>
      </c>
      <c r="C40" s="5">
        <v>1</v>
      </c>
      <c r="D40" s="5" t="str">
        <f>'BPU '!D37</f>
        <v>unité</v>
      </c>
      <c r="E40" s="15">
        <f>'BPU '!E37</f>
        <v>0</v>
      </c>
      <c r="F40" s="16">
        <f t="shared" si="3"/>
        <v>0</v>
      </c>
    </row>
    <row r="41" spans="1:6" ht="38.25" customHeight="1" x14ac:dyDescent="0.3">
      <c r="A41" s="49" t="str">
        <f>'BPU '!A38</f>
        <v>B3.19</v>
      </c>
      <c r="B41" s="6" t="str">
        <f>'BPU '!B38</f>
        <v>Transformateur 40 kva Tri Capoté
Inclus fourniture transport et main d'oeuvre</v>
      </c>
      <c r="C41" s="5">
        <v>1</v>
      </c>
      <c r="D41" s="5" t="str">
        <f>'BPU '!D38</f>
        <v>unité</v>
      </c>
      <c r="E41" s="15">
        <f>'BPU '!E38</f>
        <v>0</v>
      </c>
      <c r="F41" s="16">
        <f>C41*E41</f>
        <v>0</v>
      </c>
    </row>
    <row r="42" spans="1:6" ht="36.75" customHeight="1" x14ac:dyDescent="0.3">
      <c r="A42" s="49" t="str">
        <f>'BPU '!A39</f>
        <v>B3.20</v>
      </c>
      <c r="B42" s="6" t="str">
        <f>'BPU '!B39</f>
        <v>Armoire de bypass 250kVA
Inclus fourniture transport et main d'oeuvre</v>
      </c>
      <c r="C42" s="5">
        <v>1</v>
      </c>
      <c r="D42" s="5" t="str">
        <f>'BPU '!D39</f>
        <v>unité</v>
      </c>
      <c r="E42" s="15">
        <f>'BPU '!E39</f>
        <v>0</v>
      </c>
      <c r="F42" s="16">
        <f t="shared" ref="F42:F46" si="4">C42*E42</f>
        <v>0</v>
      </c>
    </row>
    <row r="43" spans="1:6" ht="36.75" customHeight="1" x14ac:dyDescent="0.3">
      <c r="A43" s="49" t="str">
        <f>'BPU '!A40</f>
        <v>B3.21</v>
      </c>
      <c r="B43" s="6" t="str">
        <f>'BPU '!B40</f>
        <v>Armoire de bypass 125kVA
Inclus fourniture transport et main d'oeuvre</v>
      </c>
      <c r="C43" s="5">
        <v>1</v>
      </c>
      <c r="D43" s="5" t="str">
        <f>'BPU '!D40</f>
        <v>unité</v>
      </c>
      <c r="E43" s="15">
        <f>'BPU '!E40</f>
        <v>0</v>
      </c>
      <c r="F43" s="16">
        <f t="shared" si="4"/>
        <v>0</v>
      </c>
    </row>
    <row r="44" spans="1:6" ht="36.75" customHeight="1" x14ac:dyDescent="0.3">
      <c r="A44" s="49" t="str">
        <f>'BPU '!A41</f>
        <v>B3.22</v>
      </c>
      <c r="B44" s="6" t="str">
        <f>'BPU '!B41</f>
        <v>Armoire de bypass 40kVA
Inclus fourniture transport et main d'oeuvre</v>
      </c>
      <c r="C44" s="5">
        <v>1</v>
      </c>
      <c r="D44" s="5" t="str">
        <f>'BPU '!D41</f>
        <v>unité</v>
      </c>
      <c r="E44" s="15">
        <f>'BPU '!E41</f>
        <v>0</v>
      </c>
      <c r="F44" s="16">
        <f t="shared" si="4"/>
        <v>0</v>
      </c>
    </row>
    <row r="45" spans="1:6" ht="36.75" customHeight="1" x14ac:dyDescent="0.3">
      <c r="A45" s="49" t="str">
        <f>'BPU '!A42</f>
        <v>B3.23</v>
      </c>
      <c r="B45" s="6" t="str">
        <f>'BPU '!B42</f>
        <v>Armoire de bypass 400kVA
Inclus fourniture transport et main d'oeuvre</v>
      </c>
      <c r="C45" s="5">
        <v>1</v>
      </c>
      <c r="D45" s="5" t="str">
        <f>'BPU '!D42</f>
        <v>unité</v>
      </c>
      <c r="E45" s="15">
        <f>'BPU '!E42</f>
        <v>0</v>
      </c>
      <c r="F45" s="16">
        <f t="shared" si="4"/>
        <v>0</v>
      </c>
    </row>
    <row r="46" spans="1:6" ht="41.25" customHeight="1" x14ac:dyDescent="0.3">
      <c r="A46" s="49" t="str">
        <f>'BPU '!A43</f>
        <v>B3.24</v>
      </c>
      <c r="B46" s="6" t="str">
        <f>'BPU '!B43</f>
        <v>Fourniture et mise en place onduleur TRI/Mono (400V, 230V, 50Hz) de 10kVA neuf  - niveau inférieur à 60dB  
Inclus fourniture transport main d'œuvre mise en service</v>
      </c>
      <c r="C46" s="5">
        <v>1</v>
      </c>
      <c r="D46" s="5" t="str">
        <f>'BPU '!D43</f>
        <v>unité</v>
      </c>
      <c r="E46" s="15">
        <f>'BPU '!E43</f>
        <v>0</v>
      </c>
      <c r="F46" s="16">
        <f t="shared" si="4"/>
        <v>0</v>
      </c>
    </row>
    <row r="47" spans="1:6" ht="41.25" customHeight="1" x14ac:dyDescent="0.3">
      <c r="A47" s="49" t="str">
        <f>'BPU '!A44</f>
        <v>B3.25</v>
      </c>
      <c r="B47" s="6" t="str">
        <f>'BPU '!B44</f>
        <v>Fourniture et mise en place onduleur Mono/Mono (400V, 230V, 50Hz) de 10kVA neuf  - niveau inférieur à 60dB  
Inclus fourniture transport et main d'œuvre mise en service</v>
      </c>
      <c r="C47" s="5">
        <v>1</v>
      </c>
      <c r="D47" s="5" t="str">
        <f>'BPU '!D44</f>
        <v>unité</v>
      </c>
      <c r="E47" s="15">
        <f>'BPU '!E44</f>
        <v>0</v>
      </c>
      <c r="F47" s="16">
        <f>C47*E47</f>
        <v>0</v>
      </c>
    </row>
    <row r="48" spans="1:6" ht="41.25" customHeight="1" x14ac:dyDescent="0.3">
      <c r="A48" s="49" t="str">
        <f>'BPU '!A45</f>
        <v>B3.26</v>
      </c>
      <c r="B48" s="6" t="str">
        <f>'BPU '!B45</f>
        <v>Fourniture et mise en place onduleur Mono/Mono (230V, 50Hz) de 6kVA neuf  - niveau inférieur à 60dB         
Inclus fourniture transport et main d'œuvre mise en service</v>
      </c>
      <c r="C48" s="5">
        <v>1</v>
      </c>
      <c r="D48" s="5" t="str">
        <f>'BPU '!D45</f>
        <v>unité</v>
      </c>
      <c r="E48" s="15">
        <f>'BPU '!E45</f>
        <v>0</v>
      </c>
      <c r="F48" s="16">
        <f>C48*E48</f>
        <v>0</v>
      </c>
    </row>
    <row r="49" spans="1:8" ht="41.25" customHeight="1" x14ac:dyDescent="0.3">
      <c r="A49" s="49" t="str">
        <f>'BPU '!A46</f>
        <v>B3.27</v>
      </c>
      <c r="B49" s="6" t="str">
        <f>'BPU '!B46</f>
        <v>Fourniture et mise en place onduleur Mono/Mono (230V, 50Hz) de 10kVA neuf       
Inclus fourniture transport et main d'œuvre mise en service</v>
      </c>
      <c r="C49" s="5">
        <v>1</v>
      </c>
      <c r="D49" s="5" t="str">
        <f>'BPU '!D46</f>
        <v>unité</v>
      </c>
      <c r="E49" s="15">
        <f>'BPU '!E46</f>
        <v>0</v>
      </c>
      <c r="F49" s="16">
        <f t="shared" si="1"/>
        <v>0</v>
      </c>
    </row>
    <row r="50" spans="1:8" ht="41.25" customHeight="1" x14ac:dyDescent="0.3">
      <c r="A50" s="49" t="str">
        <f>'BPU '!A47</f>
        <v>B3.28</v>
      </c>
      <c r="B50" s="6" t="str">
        <f>'BPU '!B47</f>
        <v>Fourniture et mise en place onduleur Mono/Mono (230V, 50Hz) de 6kVA neuf  
Inclus fourniture transport et main d'œuvre mise en service</v>
      </c>
      <c r="C50" s="5">
        <v>1</v>
      </c>
      <c r="D50" s="5" t="str">
        <f>'BPU '!D47</f>
        <v>unité</v>
      </c>
      <c r="E50" s="15">
        <f>'BPU '!E47</f>
        <v>0</v>
      </c>
      <c r="F50" s="16">
        <f>C50*E50</f>
        <v>0</v>
      </c>
    </row>
    <row r="51" spans="1:8" ht="41.25" customHeight="1" x14ac:dyDescent="0.3">
      <c r="A51" s="49" t="str">
        <f>'BPU '!A48</f>
        <v>B3.29</v>
      </c>
      <c r="B51" s="6" t="str">
        <f>'BPU '!B48</f>
        <v>Fourniture et mise en place onduleur Mono/Mono (230V, 50Hz) de 3kVA neuf  
Inclus fourniture transport et main d'œuvre mise en service</v>
      </c>
      <c r="C51" s="5">
        <v>1</v>
      </c>
      <c r="D51" s="5" t="str">
        <f>'BPU '!D48</f>
        <v>unité</v>
      </c>
      <c r="E51" s="15">
        <f>'BPU '!E48</f>
        <v>0</v>
      </c>
      <c r="F51" s="16">
        <f>C51*E51</f>
        <v>0</v>
      </c>
    </row>
    <row r="52" spans="1:8" ht="36.75" customHeight="1" x14ac:dyDescent="0.3">
      <c r="A52" s="49" t="str">
        <f>'BPU '!A49</f>
        <v>B3.30</v>
      </c>
      <c r="B52" s="6" t="str">
        <f>'BPU '!B49</f>
        <v xml:space="preserve">Chargeur 2x40A
Inclus fourniture transport main d'œuvre </v>
      </c>
      <c r="C52" s="5">
        <v>1</v>
      </c>
      <c r="D52" s="5" t="str">
        <f>'BPU '!D49</f>
        <v>unité</v>
      </c>
      <c r="E52" s="15">
        <f>'BPU '!E49</f>
        <v>0</v>
      </c>
      <c r="F52" s="16">
        <f>C52*E52</f>
        <v>0</v>
      </c>
    </row>
    <row r="53" spans="1:8" ht="32.25" customHeight="1" thickBot="1" x14ac:dyDescent="0.35">
      <c r="A53" s="50" t="s">
        <v>125</v>
      </c>
      <c r="B53" s="94" t="str">
        <f>B21</f>
        <v>ONDULEURS ET EQUIPEMENTS</v>
      </c>
      <c r="C53" s="95"/>
      <c r="D53" s="95"/>
      <c r="E53" s="95"/>
      <c r="F53" s="51">
        <f>SUM(F23:F52)</f>
        <v>0</v>
      </c>
      <c r="G53" s="17"/>
    </row>
    <row r="54" spans="1:8" ht="36.75" customHeight="1" thickTop="1" x14ac:dyDescent="0.3">
      <c r="A54" s="33" t="str">
        <f>'BPU '!A50</f>
        <v>B4.</v>
      </c>
      <c r="B54" s="33" t="str">
        <f>'BPU '!B50</f>
        <v>COLLECTE EVACUATION RECYCLAGE</v>
      </c>
      <c r="C54" s="34"/>
      <c r="D54" s="34"/>
      <c r="E54" s="35"/>
      <c r="F54" s="47"/>
    </row>
    <row r="55" spans="1:8" s="2" customFormat="1" ht="28.8" x14ac:dyDescent="0.3">
      <c r="A55" s="36" t="s">
        <v>0</v>
      </c>
      <c r="B55" s="36" t="s">
        <v>1</v>
      </c>
      <c r="C55" s="36" t="s">
        <v>16</v>
      </c>
      <c r="D55" s="36" t="s">
        <v>6</v>
      </c>
      <c r="E55" s="37" t="s">
        <v>7</v>
      </c>
      <c r="F55" s="48" t="s">
        <v>15</v>
      </c>
      <c r="H55" s="11"/>
    </row>
    <row r="56" spans="1:8" ht="45" customHeight="1" x14ac:dyDescent="0.3">
      <c r="A56" s="49" t="str">
        <f>'BPU '!A52</f>
        <v>B4.1</v>
      </c>
      <c r="B56" s="6" t="str">
        <f>'BPU '!B52</f>
        <v>Collecte Evacuation Recyclage onduleur 200kVA
Inclus remise du bordereau de suivi des déchets industriels</v>
      </c>
      <c r="C56" s="5">
        <v>1</v>
      </c>
      <c r="D56" s="5" t="str">
        <f>'BPU '!D52</f>
        <v>unité</v>
      </c>
      <c r="E56" s="15">
        <f>'BPU '!E52</f>
        <v>0</v>
      </c>
      <c r="F56" s="16">
        <f>C56*E56</f>
        <v>0</v>
      </c>
    </row>
    <row r="57" spans="1:8" ht="45" customHeight="1" x14ac:dyDescent="0.3">
      <c r="A57" s="49" t="str">
        <f>'BPU '!A53</f>
        <v>B4.2</v>
      </c>
      <c r="B57" s="6" t="str">
        <f>'BPU '!B53</f>
        <v>Collecte Evacuation Recyclage onduleur 160kVA
Inclus remise du bordereau de suivi des déchets industriels</v>
      </c>
      <c r="C57" s="5">
        <v>1</v>
      </c>
      <c r="D57" s="5" t="str">
        <f>'BPU '!D53</f>
        <v>unité</v>
      </c>
      <c r="E57" s="15">
        <f>'BPU '!E53</f>
        <v>0</v>
      </c>
      <c r="F57" s="16">
        <f t="shared" ref="F57:F61" si="5">C57*E57</f>
        <v>0</v>
      </c>
    </row>
    <row r="58" spans="1:8" ht="45" customHeight="1" x14ac:dyDescent="0.3">
      <c r="A58" s="49" t="str">
        <f>'BPU '!A54</f>
        <v>B4.3</v>
      </c>
      <c r="B58" s="6" t="str">
        <f>'BPU '!B54</f>
        <v>Collecte Evacuation Recyclage onduleur 120kVA
Inclus remise du bordereau de suivi des déchets industriels</v>
      </c>
      <c r="C58" s="5">
        <v>1</v>
      </c>
      <c r="D58" s="5" t="str">
        <f>'BPU '!D54</f>
        <v>unité</v>
      </c>
      <c r="E58" s="15">
        <f>'BPU '!E54</f>
        <v>0</v>
      </c>
      <c r="F58" s="16">
        <f t="shared" si="5"/>
        <v>0</v>
      </c>
    </row>
    <row r="59" spans="1:8" ht="45" customHeight="1" x14ac:dyDescent="0.3">
      <c r="A59" s="49" t="str">
        <f>'BPU '!A55</f>
        <v>B4.4</v>
      </c>
      <c r="B59" s="6" t="str">
        <f>'BPU '!B55</f>
        <v>Collecte Evacuation Recyclage onduleur 80kVA
Inclus remise du bordereau de suivi des déchets industriels</v>
      </c>
      <c r="C59" s="5">
        <v>1</v>
      </c>
      <c r="D59" s="5" t="str">
        <f>'BPU '!D55</f>
        <v>unité</v>
      </c>
      <c r="E59" s="15">
        <f>'BPU '!E55</f>
        <v>0</v>
      </c>
      <c r="F59" s="16">
        <f t="shared" si="5"/>
        <v>0</v>
      </c>
    </row>
    <row r="60" spans="1:8" ht="45" customHeight="1" x14ac:dyDescent="0.3">
      <c r="A60" s="49" t="str">
        <f>'BPU '!A56</f>
        <v>B4.5</v>
      </c>
      <c r="B60" s="6" t="str">
        <f>'BPU '!B56</f>
        <v>Collecte Evacuation Recyclage onduleur 60kVA
Inclus remise du bordereau de suivi des déchets industriels</v>
      </c>
      <c r="C60" s="5">
        <v>1</v>
      </c>
      <c r="D60" s="5" t="str">
        <f>'BPU '!D56</f>
        <v>unité</v>
      </c>
      <c r="E60" s="15">
        <f>'BPU '!E56</f>
        <v>0</v>
      </c>
      <c r="F60" s="16">
        <f t="shared" si="5"/>
        <v>0</v>
      </c>
    </row>
    <row r="61" spans="1:8" ht="45" customHeight="1" x14ac:dyDescent="0.3">
      <c r="A61" s="49" t="str">
        <f>'BPU '!A57</f>
        <v>B4.6</v>
      </c>
      <c r="B61" s="6" t="str">
        <f>'BPU '!B57</f>
        <v>Collecte Evacuation Recyclage onduleur 40kVA
Inclus remise du bordereau de suivi des déchets industriels</v>
      </c>
      <c r="C61" s="5">
        <v>1</v>
      </c>
      <c r="D61" s="5" t="str">
        <f>'BPU '!D57</f>
        <v>unité</v>
      </c>
      <c r="E61" s="15">
        <f>'BPU '!E57</f>
        <v>0</v>
      </c>
      <c r="F61" s="16">
        <f t="shared" si="5"/>
        <v>0</v>
      </c>
    </row>
    <row r="62" spans="1:8" ht="45" customHeight="1" x14ac:dyDescent="0.3">
      <c r="A62" s="49" t="str">
        <f>'BPU '!A58</f>
        <v>B4.7</v>
      </c>
      <c r="B62" s="6" t="str">
        <f>'BPU '!B58</f>
        <v>Collecte Evacuation Recyclage onduleur &lt;40kVA
Inclus remise du bordereau de suivi des déchets industriels</v>
      </c>
      <c r="C62" s="5">
        <v>1</v>
      </c>
      <c r="D62" s="5" t="str">
        <f>'BPU '!D58</f>
        <v>unité</v>
      </c>
      <c r="E62" s="15">
        <f>'BPU '!E58</f>
        <v>0</v>
      </c>
      <c r="F62" s="16">
        <f>C62*E62</f>
        <v>0</v>
      </c>
    </row>
    <row r="63" spans="1:8" ht="45" customHeight="1" x14ac:dyDescent="0.3">
      <c r="A63" s="49" t="str">
        <f>'BPU '!A59</f>
        <v>B4.8</v>
      </c>
      <c r="B63" s="6" t="str">
        <f>'BPU '!B59</f>
        <v>Collecte Evacuation Recyclage onduleur &lt;40kVA
Inclus remise du bordereau de suivi des déchets industriels</v>
      </c>
      <c r="C63" s="5">
        <v>1</v>
      </c>
      <c r="D63" s="5" t="str">
        <f>'BPU '!D59</f>
        <v>unité</v>
      </c>
      <c r="E63" s="15">
        <f>'BPU '!E59</f>
        <v>0</v>
      </c>
      <c r="F63" s="16">
        <f t="shared" ref="F63:F65" si="6">C63*E63</f>
        <v>0</v>
      </c>
    </row>
    <row r="64" spans="1:8" ht="45" customHeight="1" x14ac:dyDescent="0.3">
      <c r="A64" s="49" t="str">
        <f>'BPU '!A60</f>
        <v>B4.9</v>
      </c>
      <c r="B64" s="6" t="str">
        <f>'BPU '!B60</f>
        <v>Collecte Evacuation Recyclage Batterie au plomb 12V
Inclus remise du bordereau de suivi des déchets industriels</v>
      </c>
      <c r="C64" s="5">
        <v>1</v>
      </c>
      <c r="D64" s="5" t="str">
        <f>'BPU '!D60</f>
        <v>unité</v>
      </c>
      <c r="E64" s="15">
        <f>'BPU '!E60</f>
        <v>0</v>
      </c>
      <c r="F64" s="16">
        <f t="shared" si="6"/>
        <v>0</v>
      </c>
    </row>
    <row r="65" spans="1:8" ht="45" customHeight="1" x14ac:dyDescent="0.3">
      <c r="A65" s="49" t="str">
        <f>'BPU '!A61</f>
        <v>B4.10</v>
      </c>
      <c r="B65" s="6" t="str">
        <f>'BPU '!B61</f>
        <v>Collecte Evacuation Recyclage Batterie au plomb 6V
Inclus remise du bordereau de suivi des déchets industriels</v>
      </c>
      <c r="C65" s="5">
        <v>1</v>
      </c>
      <c r="D65" s="5" t="str">
        <f>'BPU '!D61</f>
        <v>unité</v>
      </c>
      <c r="E65" s="15">
        <f>'BPU '!E61</f>
        <v>0</v>
      </c>
      <c r="F65" s="16">
        <f t="shared" si="6"/>
        <v>0</v>
      </c>
    </row>
    <row r="66" spans="1:8" ht="45" customHeight="1" x14ac:dyDescent="0.3">
      <c r="A66" s="49" t="str">
        <f>'BPU '!A62</f>
        <v>B4.11</v>
      </c>
      <c r="B66" s="6" t="str">
        <f>'BPU '!B62</f>
        <v>Collecte Evacuation Recyclage Batterie au plomb 2V
Inclus remise du bordereau de suivi des déchets industriels</v>
      </c>
      <c r="C66" s="5">
        <v>1</v>
      </c>
      <c r="D66" s="5" t="str">
        <f>'BPU '!D62</f>
        <v>unité</v>
      </c>
      <c r="E66" s="15">
        <f>'BPU '!E62</f>
        <v>0</v>
      </c>
      <c r="F66" s="16">
        <f t="shared" ref="F66" si="7">C66*E66</f>
        <v>0</v>
      </c>
    </row>
    <row r="67" spans="1:8" ht="32.25" customHeight="1" thickBot="1" x14ac:dyDescent="0.35">
      <c r="A67" s="50" t="s">
        <v>126</v>
      </c>
      <c r="B67" s="94" t="str">
        <f>B54</f>
        <v>COLLECTE EVACUATION RECYCLAGE</v>
      </c>
      <c r="C67" s="95"/>
      <c r="D67" s="95"/>
      <c r="E67" s="95"/>
      <c r="F67" s="51">
        <f>SUM(F56:F66)</f>
        <v>0</v>
      </c>
      <c r="G67" s="17"/>
    </row>
    <row r="68" spans="1:8" s="2" customFormat="1" ht="30" customHeight="1" thickTop="1" x14ac:dyDescent="0.3">
      <c r="A68" s="52" t="s">
        <v>130</v>
      </c>
      <c r="B68" s="41" t="s">
        <v>127</v>
      </c>
      <c r="C68" s="41"/>
      <c r="D68" s="41"/>
      <c r="E68" s="41"/>
      <c r="F68" s="40"/>
    </row>
    <row r="69" spans="1:8" ht="25.5" customHeight="1" x14ac:dyDescent="0.3">
      <c r="A69" s="42" t="s">
        <v>131</v>
      </c>
      <c r="B69" s="42" t="s">
        <v>129</v>
      </c>
      <c r="C69" s="38"/>
      <c r="D69" s="38"/>
      <c r="E69" s="39"/>
      <c r="F69" s="53"/>
    </row>
    <row r="70" spans="1:8" s="2" customFormat="1" ht="28.8" x14ac:dyDescent="0.3">
      <c r="A70" s="36" t="s">
        <v>0</v>
      </c>
      <c r="B70" s="36" t="s">
        <v>128</v>
      </c>
      <c r="C70" s="36" t="s">
        <v>16</v>
      </c>
      <c r="D70" s="36" t="s">
        <v>6</v>
      </c>
      <c r="E70" s="37" t="s">
        <v>7</v>
      </c>
      <c r="F70" s="48" t="s">
        <v>15</v>
      </c>
      <c r="H70" s="11"/>
    </row>
    <row r="71" spans="1:8" ht="25.5" customHeight="1" x14ac:dyDescent="0.3">
      <c r="A71" s="54" t="s">
        <v>132</v>
      </c>
      <c r="B71" s="6" t="s">
        <v>133</v>
      </c>
      <c r="C71" s="5">
        <v>1</v>
      </c>
      <c r="D71" s="12" t="s">
        <v>13</v>
      </c>
      <c r="E71" s="18"/>
      <c r="F71" s="16">
        <f>C71*E71</f>
        <v>0</v>
      </c>
    </row>
    <row r="72" spans="1:8" ht="25.5" customHeight="1" x14ac:dyDescent="0.3">
      <c r="A72" s="54" t="s">
        <v>132</v>
      </c>
      <c r="B72" s="6" t="s">
        <v>134</v>
      </c>
      <c r="C72" s="5">
        <v>1</v>
      </c>
      <c r="D72" s="12" t="s">
        <v>13</v>
      </c>
      <c r="E72" s="18"/>
      <c r="F72" s="16">
        <f t="shared" ref="F72:F110" si="8">C72*E72</f>
        <v>0</v>
      </c>
    </row>
    <row r="73" spans="1:8" ht="25.5" customHeight="1" x14ac:dyDescent="0.3">
      <c r="A73" s="54" t="s">
        <v>132</v>
      </c>
      <c r="B73" s="6" t="s">
        <v>135</v>
      </c>
      <c r="C73" s="5">
        <v>1</v>
      </c>
      <c r="D73" s="12" t="s">
        <v>13</v>
      </c>
      <c r="E73" s="18"/>
      <c r="F73" s="16">
        <f t="shared" si="8"/>
        <v>0</v>
      </c>
    </row>
    <row r="74" spans="1:8" ht="25.5" customHeight="1" x14ac:dyDescent="0.3">
      <c r="A74" s="54" t="s">
        <v>132</v>
      </c>
      <c r="B74" s="6" t="s">
        <v>136</v>
      </c>
      <c r="C74" s="5">
        <v>1</v>
      </c>
      <c r="D74" s="12" t="s">
        <v>13</v>
      </c>
      <c r="E74" s="18"/>
      <c r="F74" s="16">
        <f t="shared" si="8"/>
        <v>0</v>
      </c>
    </row>
    <row r="75" spans="1:8" ht="25.5" customHeight="1" x14ac:dyDescent="0.3">
      <c r="A75" s="54" t="s">
        <v>132</v>
      </c>
      <c r="B75" s="6" t="s">
        <v>137</v>
      </c>
      <c r="C75" s="5">
        <v>1</v>
      </c>
      <c r="D75" s="12" t="s">
        <v>13</v>
      </c>
      <c r="E75" s="18"/>
      <c r="F75" s="16">
        <f t="shared" si="8"/>
        <v>0</v>
      </c>
    </row>
    <row r="76" spans="1:8" ht="25.5" customHeight="1" x14ac:dyDescent="0.3">
      <c r="A76" s="54" t="s">
        <v>132</v>
      </c>
      <c r="B76" s="6" t="s">
        <v>138</v>
      </c>
      <c r="C76" s="5">
        <v>1</v>
      </c>
      <c r="D76" s="12" t="s">
        <v>13</v>
      </c>
      <c r="E76" s="18"/>
      <c r="F76" s="16">
        <f t="shared" si="8"/>
        <v>0</v>
      </c>
    </row>
    <row r="77" spans="1:8" ht="25.5" customHeight="1" x14ac:dyDescent="0.3">
      <c r="A77" s="54" t="s">
        <v>132</v>
      </c>
      <c r="B77" s="6" t="s">
        <v>139</v>
      </c>
      <c r="C77" s="5">
        <v>1</v>
      </c>
      <c r="D77" s="12" t="s">
        <v>13</v>
      </c>
      <c r="E77" s="18"/>
      <c r="F77" s="16">
        <f t="shared" si="8"/>
        <v>0</v>
      </c>
    </row>
    <row r="78" spans="1:8" ht="25.5" customHeight="1" x14ac:dyDescent="0.3">
      <c r="A78" s="54" t="s">
        <v>132</v>
      </c>
      <c r="B78" s="6" t="s">
        <v>140</v>
      </c>
      <c r="C78" s="5">
        <v>1</v>
      </c>
      <c r="D78" s="12" t="s">
        <v>13</v>
      </c>
      <c r="E78" s="18"/>
      <c r="F78" s="16">
        <f t="shared" si="8"/>
        <v>0</v>
      </c>
    </row>
    <row r="79" spans="1:8" ht="25.5" customHeight="1" x14ac:dyDescent="0.3">
      <c r="A79" s="54" t="s">
        <v>132</v>
      </c>
      <c r="B79" s="6" t="s">
        <v>141</v>
      </c>
      <c r="C79" s="5">
        <v>1</v>
      </c>
      <c r="D79" s="12" t="s">
        <v>13</v>
      </c>
      <c r="E79" s="18"/>
      <c r="F79" s="16">
        <f t="shared" si="8"/>
        <v>0</v>
      </c>
    </row>
    <row r="80" spans="1:8" ht="25.5" customHeight="1" x14ac:dyDescent="0.3">
      <c r="A80" s="54" t="s">
        <v>132</v>
      </c>
      <c r="B80" s="6" t="s">
        <v>142</v>
      </c>
      <c r="C80" s="5">
        <v>1</v>
      </c>
      <c r="D80" s="12" t="s">
        <v>13</v>
      </c>
      <c r="E80" s="18"/>
      <c r="F80" s="16">
        <f t="shared" si="8"/>
        <v>0</v>
      </c>
    </row>
    <row r="81" spans="1:6" ht="25.5" customHeight="1" x14ac:dyDescent="0.3">
      <c r="A81" s="54" t="s">
        <v>132</v>
      </c>
      <c r="B81" s="6" t="s">
        <v>143</v>
      </c>
      <c r="C81" s="5">
        <v>1</v>
      </c>
      <c r="D81" s="12" t="s">
        <v>13</v>
      </c>
      <c r="E81" s="18"/>
      <c r="F81" s="16">
        <f t="shared" si="8"/>
        <v>0</v>
      </c>
    </row>
    <row r="82" spans="1:6" ht="25.5" customHeight="1" x14ac:dyDescent="0.3">
      <c r="A82" s="54" t="s">
        <v>132</v>
      </c>
      <c r="B82" s="6" t="s">
        <v>144</v>
      </c>
      <c r="C82" s="5">
        <v>1</v>
      </c>
      <c r="D82" s="12" t="s">
        <v>13</v>
      </c>
      <c r="E82" s="18"/>
      <c r="F82" s="16">
        <f t="shared" si="8"/>
        <v>0</v>
      </c>
    </row>
    <row r="83" spans="1:6" ht="25.5" customHeight="1" x14ac:dyDescent="0.3">
      <c r="A83" s="54" t="s">
        <v>132</v>
      </c>
      <c r="B83" s="6" t="s">
        <v>145</v>
      </c>
      <c r="C83" s="5">
        <v>1</v>
      </c>
      <c r="D83" s="12" t="s">
        <v>13</v>
      </c>
      <c r="E83" s="18"/>
      <c r="F83" s="16">
        <f t="shared" si="8"/>
        <v>0</v>
      </c>
    </row>
    <row r="84" spans="1:6" ht="25.5" customHeight="1" x14ac:dyDescent="0.3">
      <c r="A84" s="54" t="s">
        <v>132</v>
      </c>
      <c r="B84" s="6" t="s">
        <v>146</v>
      </c>
      <c r="C84" s="5">
        <v>1</v>
      </c>
      <c r="D84" s="12" t="s">
        <v>13</v>
      </c>
      <c r="E84" s="18"/>
      <c r="F84" s="16">
        <f t="shared" si="8"/>
        <v>0</v>
      </c>
    </row>
    <row r="85" spans="1:6" ht="25.5" customHeight="1" x14ac:dyDescent="0.3">
      <c r="A85" s="54" t="s">
        <v>132</v>
      </c>
      <c r="B85" s="6" t="s">
        <v>147</v>
      </c>
      <c r="C85" s="5">
        <v>1</v>
      </c>
      <c r="D85" s="12" t="s">
        <v>13</v>
      </c>
      <c r="E85" s="18"/>
      <c r="F85" s="16">
        <f t="shared" si="8"/>
        <v>0</v>
      </c>
    </row>
    <row r="86" spans="1:6" ht="25.5" customHeight="1" x14ac:dyDescent="0.3">
      <c r="A86" s="54" t="s">
        <v>132</v>
      </c>
      <c r="B86" s="6" t="s">
        <v>148</v>
      </c>
      <c r="C86" s="5">
        <v>1</v>
      </c>
      <c r="D86" s="12" t="s">
        <v>13</v>
      </c>
      <c r="E86" s="18"/>
      <c r="F86" s="16">
        <f t="shared" si="8"/>
        <v>0</v>
      </c>
    </row>
    <row r="87" spans="1:6" ht="27.75" customHeight="1" x14ac:dyDescent="0.3">
      <c r="A87" s="54" t="s">
        <v>132</v>
      </c>
      <c r="B87" s="6" t="s">
        <v>149</v>
      </c>
      <c r="C87" s="5">
        <v>1</v>
      </c>
      <c r="D87" s="12" t="s">
        <v>13</v>
      </c>
      <c r="E87" s="18"/>
      <c r="F87" s="16">
        <f t="shared" si="8"/>
        <v>0</v>
      </c>
    </row>
    <row r="88" spans="1:6" ht="30" customHeight="1" x14ac:dyDescent="0.3">
      <c r="A88" s="54" t="s">
        <v>132</v>
      </c>
      <c r="B88" s="6" t="s">
        <v>150</v>
      </c>
      <c r="C88" s="5">
        <v>1</v>
      </c>
      <c r="D88" s="12" t="s">
        <v>13</v>
      </c>
      <c r="E88" s="18"/>
      <c r="F88" s="16">
        <f t="shared" si="8"/>
        <v>0</v>
      </c>
    </row>
    <row r="89" spans="1:6" ht="26.25" customHeight="1" x14ac:dyDescent="0.3">
      <c r="A89" s="54" t="s">
        <v>132</v>
      </c>
      <c r="B89" s="6" t="s">
        <v>151</v>
      </c>
      <c r="C89" s="5">
        <v>1</v>
      </c>
      <c r="D89" s="12" t="s">
        <v>13</v>
      </c>
      <c r="E89" s="18"/>
      <c r="F89" s="16">
        <f t="shared" si="8"/>
        <v>0</v>
      </c>
    </row>
    <row r="90" spans="1:6" ht="25.5" customHeight="1" x14ac:dyDescent="0.3">
      <c r="A90" s="54" t="s">
        <v>132</v>
      </c>
      <c r="B90" s="6" t="s">
        <v>152</v>
      </c>
      <c r="C90" s="5">
        <v>1</v>
      </c>
      <c r="D90" s="12" t="s">
        <v>13</v>
      </c>
      <c r="E90" s="18"/>
      <c r="F90" s="16">
        <f t="shared" si="8"/>
        <v>0</v>
      </c>
    </row>
    <row r="91" spans="1:6" ht="153.75" customHeight="1" x14ac:dyDescent="0.3">
      <c r="A91" s="54" t="s">
        <v>132</v>
      </c>
      <c r="B91" s="6" t="s">
        <v>153</v>
      </c>
      <c r="C91" s="5">
        <v>1</v>
      </c>
      <c r="D91" s="12" t="s">
        <v>13</v>
      </c>
      <c r="E91" s="18"/>
      <c r="F91" s="16">
        <f t="shared" si="8"/>
        <v>0</v>
      </c>
    </row>
    <row r="92" spans="1:6" ht="153.75" customHeight="1" x14ac:dyDescent="0.3">
      <c r="A92" s="54" t="s">
        <v>132</v>
      </c>
      <c r="B92" s="6" t="s">
        <v>154</v>
      </c>
      <c r="C92" s="5">
        <v>1</v>
      </c>
      <c r="D92" s="12" t="s">
        <v>13</v>
      </c>
      <c r="E92" s="18"/>
      <c r="F92" s="16">
        <f t="shared" si="8"/>
        <v>0</v>
      </c>
    </row>
    <row r="93" spans="1:6" ht="157.5" customHeight="1" x14ac:dyDescent="0.3">
      <c r="A93" s="54" t="s">
        <v>132</v>
      </c>
      <c r="B93" s="6" t="s">
        <v>155</v>
      </c>
      <c r="C93" s="5">
        <v>1</v>
      </c>
      <c r="D93" s="12" t="s">
        <v>13</v>
      </c>
      <c r="E93" s="18"/>
      <c r="F93" s="16">
        <f t="shared" si="8"/>
        <v>0</v>
      </c>
    </row>
    <row r="94" spans="1:6" ht="162" customHeight="1" x14ac:dyDescent="0.3">
      <c r="A94" s="54" t="s">
        <v>132</v>
      </c>
      <c r="B94" s="6" t="s">
        <v>156</v>
      </c>
      <c r="C94" s="5">
        <v>1</v>
      </c>
      <c r="D94" s="12" t="s">
        <v>13</v>
      </c>
      <c r="E94" s="18"/>
      <c r="F94" s="16">
        <f t="shared" si="8"/>
        <v>0</v>
      </c>
    </row>
    <row r="95" spans="1:6" ht="153.75" customHeight="1" x14ac:dyDescent="0.3">
      <c r="A95" s="54" t="s">
        <v>132</v>
      </c>
      <c r="B95" s="6" t="s">
        <v>157</v>
      </c>
      <c r="C95" s="5">
        <v>1</v>
      </c>
      <c r="D95" s="12" t="s">
        <v>13</v>
      </c>
      <c r="E95" s="18"/>
      <c r="F95" s="16">
        <f t="shared" si="8"/>
        <v>0</v>
      </c>
    </row>
    <row r="96" spans="1:6" ht="153.75" customHeight="1" x14ac:dyDescent="0.3">
      <c r="A96" s="54" t="s">
        <v>132</v>
      </c>
      <c r="B96" s="6" t="s">
        <v>158</v>
      </c>
      <c r="C96" s="5">
        <v>1</v>
      </c>
      <c r="D96" s="12" t="s">
        <v>13</v>
      </c>
      <c r="E96" s="18"/>
      <c r="F96" s="16">
        <f t="shared" si="8"/>
        <v>0</v>
      </c>
    </row>
    <row r="97" spans="1:8" ht="153.75" customHeight="1" x14ac:dyDescent="0.3">
      <c r="A97" s="54" t="s">
        <v>132</v>
      </c>
      <c r="B97" s="6" t="s">
        <v>159</v>
      </c>
      <c r="C97" s="5">
        <v>1</v>
      </c>
      <c r="D97" s="12" t="s">
        <v>13</v>
      </c>
      <c r="E97" s="18"/>
      <c r="F97" s="16">
        <f t="shared" si="8"/>
        <v>0</v>
      </c>
    </row>
    <row r="98" spans="1:8" ht="153.75" customHeight="1" x14ac:dyDescent="0.3">
      <c r="A98" s="54" t="s">
        <v>132</v>
      </c>
      <c r="B98" s="6" t="s">
        <v>160</v>
      </c>
      <c r="C98" s="5">
        <v>1</v>
      </c>
      <c r="D98" s="12" t="s">
        <v>13</v>
      </c>
      <c r="E98" s="18"/>
      <c r="F98" s="16">
        <f t="shared" si="8"/>
        <v>0</v>
      </c>
    </row>
    <row r="99" spans="1:8" ht="153.75" customHeight="1" x14ac:dyDescent="0.3">
      <c r="A99" s="54" t="s">
        <v>132</v>
      </c>
      <c r="B99" s="6" t="s">
        <v>161</v>
      </c>
      <c r="C99" s="5">
        <v>1</v>
      </c>
      <c r="D99" s="12" t="s">
        <v>13</v>
      </c>
      <c r="E99" s="18"/>
      <c r="F99" s="16">
        <f t="shared" si="8"/>
        <v>0</v>
      </c>
    </row>
    <row r="100" spans="1:8" ht="153.75" customHeight="1" x14ac:dyDescent="0.3">
      <c r="A100" s="54" t="s">
        <v>132</v>
      </c>
      <c r="B100" s="6" t="s">
        <v>162</v>
      </c>
      <c r="C100" s="5">
        <v>1</v>
      </c>
      <c r="D100" s="12" t="s">
        <v>13</v>
      </c>
      <c r="E100" s="18"/>
      <c r="F100" s="16">
        <f t="shared" si="8"/>
        <v>0</v>
      </c>
    </row>
    <row r="101" spans="1:8" ht="153.75" customHeight="1" x14ac:dyDescent="0.3">
      <c r="A101" s="54" t="s">
        <v>132</v>
      </c>
      <c r="B101" s="6" t="s">
        <v>163</v>
      </c>
      <c r="C101" s="5">
        <v>1</v>
      </c>
      <c r="D101" s="12" t="s">
        <v>13</v>
      </c>
      <c r="E101" s="18"/>
      <c r="F101" s="16">
        <f t="shared" si="8"/>
        <v>0</v>
      </c>
    </row>
    <row r="102" spans="1:8" ht="153.75" customHeight="1" x14ac:dyDescent="0.3">
      <c r="A102" s="54" t="s">
        <v>132</v>
      </c>
      <c r="B102" s="6" t="s">
        <v>164</v>
      </c>
      <c r="C102" s="5">
        <v>1</v>
      </c>
      <c r="D102" s="12" t="s">
        <v>13</v>
      </c>
      <c r="E102" s="18"/>
      <c r="F102" s="16">
        <f t="shared" si="8"/>
        <v>0</v>
      </c>
    </row>
    <row r="103" spans="1:8" ht="32.25" customHeight="1" thickBot="1" x14ac:dyDescent="0.35">
      <c r="A103" s="50" t="s">
        <v>165</v>
      </c>
      <c r="B103" s="94" t="str">
        <f>B69</f>
        <v>Pièces détachées et batteries</v>
      </c>
      <c r="C103" s="95"/>
      <c r="D103" s="95"/>
      <c r="E103" s="95"/>
      <c r="F103" s="51">
        <f>SUM(F71:F102)</f>
        <v>0</v>
      </c>
      <c r="G103" s="17"/>
    </row>
    <row r="104" spans="1:8" ht="25.5" customHeight="1" thickTop="1" x14ac:dyDescent="0.3">
      <c r="A104" s="42" t="s">
        <v>166</v>
      </c>
      <c r="B104" s="42" t="s">
        <v>167</v>
      </c>
      <c r="C104" s="38"/>
      <c r="D104" s="38"/>
      <c r="E104" s="39"/>
      <c r="F104" s="53"/>
    </row>
    <row r="105" spans="1:8" s="2" customFormat="1" ht="28.8" x14ac:dyDescent="0.3">
      <c r="A105" s="36" t="s">
        <v>0</v>
      </c>
      <c r="B105" s="36" t="s">
        <v>128</v>
      </c>
      <c r="C105" s="36" t="s">
        <v>16</v>
      </c>
      <c r="D105" s="36" t="s">
        <v>6</v>
      </c>
      <c r="E105" s="37" t="s">
        <v>7</v>
      </c>
      <c r="F105" s="48" t="s">
        <v>15</v>
      </c>
      <c r="H105" s="11"/>
    </row>
    <row r="106" spans="1:8" ht="54" customHeight="1" x14ac:dyDescent="0.3">
      <c r="A106" s="54" t="s">
        <v>132</v>
      </c>
      <c r="B106" s="6" t="s">
        <v>168</v>
      </c>
      <c r="C106" s="5">
        <v>1</v>
      </c>
      <c r="D106" s="12" t="s">
        <v>176</v>
      </c>
      <c r="E106" s="18"/>
      <c r="F106" s="16">
        <f t="shared" si="8"/>
        <v>0</v>
      </c>
    </row>
    <row r="107" spans="1:8" ht="54" customHeight="1" x14ac:dyDescent="0.3">
      <c r="A107" s="54" t="s">
        <v>132</v>
      </c>
      <c r="B107" s="6" t="s">
        <v>169</v>
      </c>
      <c r="C107" s="5">
        <v>1</v>
      </c>
      <c r="D107" s="12" t="s">
        <v>176</v>
      </c>
      <c r="E107" s="18"/>
      <c r="F107" s="16">
        <f t="shared" si="8"/>
        <v>0</v>
      </c>
    </row>
    <row r="108" spans="1:8" ht="54" customHeight="1" x14ac:dyDescent="0.3">
      <c r="A108" s="54" t="s">
        <v>132</v>
      </c>
      <c r="B108" s="6" t="s">
        <v>170</v>
      </c>
      <c r="C108" s="5">
        <v>1</v>
      </c>
      <c r="D108" s="12" t="s">
        <v>176</v>
      </c>
      <c r="E108" s="18"/>
      <c r="F108" s="16">
        <f t="shared" si="8"/>
        <v>0</v>
      </c>
    </row>
    <row r="109" spans="1:8" ht="54" customHeight="1" x14ac:dyDescent="0.3">
      <c r="A109" s="54" t="s">
        <v>132</v>
      </c>
      <c r="B109" s="6" t="s">
        <v>171</v>
      </c>
      <c r="C109" s="5">
        <v>1</v>
      </c>
      <c r="D109" s="12" t="s">
        <v>176</v>
      </c>
      <c r="E109" s="18"/>
      <c r="F109" s="16">
        <f t="shared" si="8"/>
        <v>0</v>
      </c>
    </row>
    <row r="110" spans="1:8" ht="54" customHeight="1" x14ac:dyDescent="0.3">
      <c r="A110" s="54" t="s">
        <v>132</v>
      </c>
      <c r="B110" s="6" t="s">
        <v>172</v>
      </c>
      <c r="C110" s="5">
        <v>1</v>
      </c>
      <c r="D110" s="12" t="s">
        <v>176</v>
      </c>
      <c r="E110" s="18"/>
      <c r="F110" s="16">
        <f t="shared" si="8"/>
        <v>0</v>
      </c>
    </row>
    <row r="111" spans="1:8" ht="32.25" customHeight="1" thickBot="1" x14ac:dyDescent="0.35">
      <c r="A111" s="50" t="s">
        <v>173</v>
      </c>
      <c r="B111" s="94" t="str">
        <f>B104</f>
        <v>Equipements de remplacement provisoires</v>
      </c>
      <c r="C111" s="95"/>
      <c r="D111" s="95"/>
      <c r="E111" s="95"/>
      <c r="F111" s="51">
        <f>SUM(F106:F110)</f>
        <v>0</v>
      </c>
      <c r="G111" s="17"/>
    </row>
    <row r="112" spans="1:8" ht="35.25" customHeight="1" thickTop="1" x14ac:dyDescent="0.3">
      <c r="A112" s="55" t="s">
        <v>174</v>
      </c>
      <c r="B112" s="96" t="str">
        <f>B68</f>
        <v>FOURNITURE (SUR DEVIS)</v>
      </c>
      <c r="C112" s="97"/>
      <c r="D112" s="97"/>
      <c r="E112" s="98"/>
      <c r="F112" s="56">
        <f>SUM(F103,F111)</f>
        <v>0</v>
      </c>
    </row>
    <row r="113" spans="1:6" ht="57.75" customHeight="1" thickBot="1" x14ac:dyDescent="0.35">
      <c r="A113" s="57"/>
      <c r="B113" s="57"/>
      <c r="C113" s="58"/>
      <c r="D113" s="58"/>
      <c r="E113" s="59"/>
      <c r="F113" s="60"/>
    </row>
    <row r="114" spans="1:6" ht="42.75" customHeight="1" thickBot="1" x14ac:dyDescent="0.35">
      <c r="A114" s="99" t="s">
        <v>175</v>
      </c>
      <c r="B114" s="100"/>
      <c r="C114" s="100"/>
      <c r="D114" s="100"/>
      <c r="E114" s="100"/>
      <c r="F114" s="101"/>
    </row>
    <row r="115" spans="1:6" ht="30" customHeight="1" thickTop="1" x14ac:dyDescent="0.3">
      <c r="A115" s="76"/>
      <c r="B115" s="77"/>
      <c r="C115" s="77"/>
      <c r="D115" s="78"/>
      <c r="E115" s="43" t="s">
        <v>3</v>
      </c>
      <c r="F115" s="44" t="s">
        <v>4</v>
      </c>
    </row>
    <row r="116" spans="1:6" ht="39" customHeight="1" thickBot="1" x14ac:dyDescent="0.35">
      <c r="A116" s="79" t="str">
        <f>A114</f>
        <v>TOTAL DQE  MAINTENANCE ONDULEURS</v>
      </c>
      <c r="B116" s="80"/>
      <c r="C116" s="80"/>
      <c r="D116" s="81"/>
      <c r="E116" s="45">
        <f>F15+F20+F53+F67+F112</f>
        <v>0</v>
      </c>
      <c r="F116" s="46">
        <f>E116*1.085</f>
        <v>0</v>
      </c>
    </row>
  </sheetData>
  <mergeCells count="15">
    <mergeCell ref="A115:D115"/>
    <mergeCell ref="A116:D116"/>
    <mergeCell ref="A1:F1"/>
    <mergeCell ref="A2:F2"/>
    <mergeCell ref="A3:F4"/>
    <mergeCell ref="A5:F5"/>
    <mergeCell ref="B53:E53"/>
    <mergeCell ref="B112:E112"/>
    <mergeCell ref="A114:F114"/>
    <mergeCell ref="A6:F6"/>
    <mergeCell ref="B15:E15"/>
    <mergeCell ref="B20:E20"/>
    <mergeCell ref="B67:E67"/>
    <mergeCell ref="B103:E103"/>
    <mergeCell ref="B111:E111"/>
  </mergeCells>
  <pageMargins left="0.70866141732283472" right="0.70866141732283472" top="0.74803149606299213" bottom="0.74803149606299213" header="0.31496062992125984" footer="0.31496062992125984"/>
  <pageSetup paperSize="9" scale="63" fitToHeight="0" orientation="portrait" r:id="rId1"/>
  <headerFooter>
    <oddHeader>&amp;LDQE  - MAINTENANCE ONDULEURS CHUM</oddHeader>
    <oddFooter>&amp;LDQE - MAINTENANCE ONDULEURS CHUM&amp;R&amp;P/&amp;N</oddFooter>
  </headerFooter>
  <rowBreaks count="4" manualBreakCount="4">
    <brk id="20" max="5" man="1"/>
    <brk id="40" max="5" man="1"/>
    <brk id="67" max="5" man="1"/>
    <brk id="10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CHUM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Gladys VILLARSIN LOUISOR</dc:creator>
  <cp:lastModifiedBy>Anastasia Komkina</cp:lastModifiedBy>
  <cp:lastPrinted>2024-09-19T15:20:13Z</cp:lastPrinted>
  <dcterms:created xsi:type="dcterms:W3CDTF">2022-10-10T15:14:42Z</dcterms:created>
  <dcterms:modified xsi:type="dcterms:W3CDTF">2024-12-13T07:16:49Z</dcterms:modified>
</cp:coreProperties>
</file>