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K:\10 - AFFAIRES\BEA\reims\233 041 - MINISTERE_JUSTICE_Cour appel Reims\02 - ETUDES\04 - PRO\03 - CVC\01 - Pièces écrites\"/>
    </mc:Choice>
  </mc:AlternateContent>
  <xr:revisionPtr revIDLastSave="0" documentId="13_ncr:1_{BEFF2B27-81CC-4CBC-99B5-F167957B02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VC_DPGF" sheetId="5" r:id="rId1"/>
  </sheets>
  <definedNames>
    <definedName name="_Hlk121474989" localSheetId="0">CVC_DPGF!#REF!</definedName>
    <definedName name="_Toc121476306" localSheetId="0">CVC_DPGF!#REF!</definedName>
    <definedName name="_xlnm.Print_Area" localSheetId="0">CVC_DPGF!$A$1:$F$324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7" i="5" l="1"/>
  <c r="F201" i="5"/>
  <c r="F205" i="5"/>
  <c r="F209" i="5"/>
  <c r="F216" i="5"/>
  <c r="F230" i="5"/>
  <c r="F229" i="5"/>
  <c r="F228" i="5"/>
  <c r="F227" i="5"/>
  <c r="F226" i="5"/>
  <c r="F238" i="5"/>
  <c r="F237" i="5"/>
  <c r="F254" i="5"/>
  <c r="F252" i="5"/>
  <c r="F304" i="5"/>
  <c r="F11" i="5"/>
  <c r="F25" i="5"/>
  <c r="F236" i="5"/>
  <c r="F240" i="5"/>
  <c r="F303" i="5" s="1"/>
  <c r="F244" i="5"/>
  <c r="F245" i="5"/>
  <c r="F243" i="5"/>
  <c r="F98" i="5"/>
  <c r="F250" i="5"/>
  <c r="F225" i="5"/>
  <c r="F215" i="5"/>
  <c r="F221" i="5" s="1"/>
  <c r="F301" i="5" s="1"/>
  <c r="F208" i="5"/>
  <c r="F204" i="5"/>
  <c r="F200" i="5"/>
  <c r="F196" i="5"/>
  <c r="F188" i="5"/>
  <c r="F186" i="5"/>
  <c r="F185" i="5"/>
  <c r="F179" i="5"/>
  <c r="F175" i="5"/>
  <c r="F171" i="5"/>
  <c r="F167" i="5"/>
  <c r="F160" i="5"/>
  <c r="F155" i="5"/>
  <c r="F156" i="5"/>
  <c r="F158" i="5"/>
  <c r="F154" i="5"/>
  <c r="F145" i="5"/>
  <c r="F146" i="5"/>
  <c r="F147" i="5"/>
  <c r="F149" i="5"/>
  <c r="F144" i="5"/>
  <c r="F133" i="5"/>
  <c r="F132" i="5"/>
  <c r="F131" i="5"/>
  <c r="F128" i="5"/>
  <c r="F126" i="5"/>
  <c r="F124" i="5"/>
  <c r="F123" i="5"/>
  <c r="F122" i="5"/>
  <c r="F118" i="5"/>
  <c r="F117" i="5"/>
  <c r="F116" i="5"/>
  <c r="F108" i="5"/>
  <c r="F109" i="5"/>
  <c r="F111" i="5"/>
  <c r="F113" i="5"/>
  <c r="F107" i="5"/>
  <c r="F95" i="5"/>
  <c r="F92" i="5"/>
  <c r="F89" i="5"/>
  <c r="F81" i="5"/>
  <c r="F78" i="5"/>
  <c r="F67" i="5"/>
  <c r="F71" i="5"/>
  <c r="F73" i="5"/>
  <c r="F74" i="5"/>
  <c r="F75" i="5"/>
  <c r="F65" i="5"/>
  <c r="F58" i="5"/>
  <c r="F57" i="5"/>
  <c r="F50" i="5"/>
  <c r="F49" i="5"/>
  <c r="F46" i="5"/>
  <c r="F45" i="5"/>
  <c r="F39" i="5"/>
  <c r="F36" i="5"/>
  <c r="F33" i="5"/>
  <c r="F28" i="5"/>
  <c r="F29" i="5"/>
  <c r="F30" i="5"/>
  <c r="F27" i="5"/>
  <c r="F16" i="5"/>
  <c r="F17" i="5"/>
  <c r="F9" i="5"/>
  <c r="F293" i="5" s="1"/>
  <c r="F232" i="5" l="1"/>
  <c r="F302" i="5" s="1"/>
  <c r="F61" i="5"/>
  <c r="F247" i="5"/>
  <c r="F101" i="5"/>
  <c r="F298" i="5" s="1"/>
  <c r="F19" i="5"/>
  <c r="F295" i="5" s="1"/>
  <c r="F190" i="5"/>
  <c r="F151" i="5"/>
  <c r="F211" i="5"/>
  <c r="F300" i="5" s="1"/>
  <c r="F181" i="5"/>
  <c r="F83" i="5"/>
  <c r="F162" i="5"/>
  <c r="F135" i="5"/>
  <c r="F85" i="5" l="1"/>
  <c r="F297" i="5" s="1"/>
  <c r="F192" i="5"/>
  <c r="F299" i="5" s="1"/>
  <c r="F256" i="5" l="1"/>
  <c r="F305" i="5" l="1"/>
  <c r="F317" i="5" s="1"/>
  <c r="F319" i="5" s="1"/>
  <c r="F321" i="5" s="1"/>
</calcChain>
</file>

<file path=xl/sharedStrings.xml><?xml version="1.0" encoding="utf-8"?>
<sst xmlns="http://schemas.openxmlformats.org/spreadsheetml/2006/main" count="348" uniqueCount="197">
  <si>
    <t>Montant total Toutes Taxes Comprises</t>
  </si>
  <si>
    <t>TVA 20,00 %</t>
  </si>
  <si>
    <t>RECAPITULATION</t>
  </si>
  <si>
    <t>ens</t>
  </si>
  <si>
    <t>3.09</t>
  </si>
  <si>
    <t>3.08</t>
  </si>
  <si>
    <t>u</t>
  </si>
  <si>
    <t>pm</t>
  </si>
  <si>
    <t>3.07</t>
  </si>
  <si>
    <t>3.06</t>
  </si>
  <si>
    <t>3.05</t>
  </si>
  <si>
    <t>3.04</t>
  </si>
  <si>
    <t>3.01</t>
  </si>
  <si>
    <t>P.T.</t>
  </si>
  <si>
    <t>P.U.</t>
  </si>
  <si>
    <t>Quantité</t>
  </si>
  <si>
    <t>U</t>
  </si>
  <si>
    <t>DESIGNATION</t>
  </si>
  <si>
    <t>N°</t>
  </si>
  <si>
    <t xml:space="preserve"> </t>
  </si>
  <si>
    <t>3.03</t>
  </si>
  <si>
    <t>INSTALLATION DE CHANTIER</t>
  </si>
  <si>
    <t>Ens</t>
  </si>
  <si>
    <t>Total HT  3.01</t>
  </si>
  <si>
    <t>ml</t>
  </si>
  <si>
    <t>Total HT  3.04</t>
  </si>
  <si>
    <t>3.10</t>
  </si>
  <si>
    <t>tube cuivre qualité frigorifique</t>
  </si>
  <si>
    <t>moulure plastique avec couvercle démontable</t>
  </si>
  <si>
    <t>électricité / régulation</t>
  </si>
  <si>
    <t>raccordement électrique de commande et d'asservissement</t>
  </si>
  <si>
    <t>réseau condensats</t>
  </si>
  <si>
    <t>3.11</t>
  </si>
  <si>
    <t>Interrupteur de proximité</t>
  </si>
  <si>
    <t>Acheminement</t>
  </si>
  <si>
    <t>Piège à son</t>
  </si>
  <si>
    <t>Condensat</t>
  </si>
  <si>
    <t>Evacuation des condensats - Siphon + tube PVC Ø 32</t>
  </si>
  <si>
    <t>Filtres de rechange</t>
  </si>
  <si>
    <t>Régulation CTA</t>
  </si>
  <si>
    <t>Régulation sur CTA</t>
  </si>
  <si>
    <t>Prise d'air neuf</t>
  </si>
  <si>
    <t>m²</t>
  </si>
  <si>
    <t>rejet d'air</t>
  </si>
  <si>
    <t>Arrêt de sécurité ventilation</t>
  </si>
  <si>
    <t>arrêt coupe point</t>
  </si>
  <si>
    <t>Signalisation</t>
  </si>
  <si>
    <t>kit détente directe pour batterie CTA, comprenant l'unité extérieure et la régulation de la batterie suivant CCTP</t>
  </si>
  <si>
    <t>Chassis support unité extérieure</t>
  </si>
  <si>
    <t>Mise en service et réglage</t>
  </si>
  <si>
    <t>raccordements frigoriphiques</t>
  </si>
  <si>
    <t>calorifuge par manchon isolant 13 mm d'épaisseur</t>
  </si>
  <si>
    <t>Supportage des réseaux fluides sur support Big Foot en terrasse</t>
  </si>
  <si>
    <t>mise en charge du circuit frigorifique</t>
  </si>
  <si>
    <t>tube PVC Ø</t>
  </si>
  <si>
    <t>Total HT  3.11</t>
  </si>
  <si>
    <t>3.12</t>
  </si>
  <si>
    <t>Total HT  3.12</t>
  </si>
  <si>
    <t>GAINE DE DISTRIBUTION D'AIR</t>
  </si>
  <si>
    <t>NOTA : Classe d'étanchéité C</t>
  </si>
  <si>
    <t>Soufflage</t>
  </si>
  <si>
    <t>gaine circulaire de raccordement acier galvanisé</t>
  </si>
  <si>
    <t>Ø 125</t>
  </si>
  <si>
    <t>Ø 160</t>
  </si>
  <si>
    <t>Ø 200</t>
  </si>
  <si>
    <t>Ø 250</t>
  </si>
  <si>
    <t>Ø 315</t>
  </si>
  <si>
    <t>Ø 355</t>
  </si>
  <si>
    <t>Ø 400</t>
  </si>
  <si>
    <t>Ø 450</t>
  </si>
  <si>
    <t>supportage des gaines</t>
  </si>
  <si>
    <t>trappe de nettoyage</t>
  </si>
  <si>
    <t>Reprise</t>
  </si>
  <si>
    <t>gaine acier galva spiralé</t>
  </si>
  <si>
    <t>Piège à son sur réseau de Soufflage / Reprise Air neuf / Rejet d'air suivant CCTP</t>
  </si>
  <si>
    <t>Registre de réglage</t>
  </si>
  <si>
    <t>organe de réglage iris sur gaine circulaire</t>
  </si>
  <si>
    <t>campagne d'équilibrage</t>
  </si>
  <si>
    <t>Clapet coupe-feu</t>
  </si>
  <si>
    <t>Clapet coupe feu circulaire CF 2H auto-commandé suivant CCTP</t>
  </si>
  <si>
    <t>calorifuge des gaines de ventilations</t>
  </si>
  <si>
    <t>Isolation externe par laine de verre ep 25mm revètu aluminium suivant CCTP</t>
  </si>
  <si>
    <t>Gaine circulaire</t>
  </si>
  <si>
    <t>raccordements électriques</t>
  </si>
  <si>
    <t>PV d'essais des installations de ventilation</t>
  </si>
  <si>
    <t>DOE complet (nb exemplaire suivant demande du maitre d’ouvrage, papier et informatique)</t>
  </si>
  <si>
    <t>3.06.01</t>
  </si>
  <si>
    <t>GAINE DE DISTRIBUTION TRAITEMENT D'AIR</t>
  </si>
  <si>
    <t xml:space="preserve">Gaine de soufflage et de reprise d'air </t>
  </si>
  <si>
    <t>raccordements électriques des reports de position sur boitier de signalisation</t>
  </si>
  <si>
    <t>DOCUMENTS DE RECEPTION DES OUVRAGES EN CVC</t>
  </si>
  <si>
    <t>Travaux de chauffage / ventilation / rafraichissement</t>
  </si>
  <si>
    <t>3.02 / 3.03</t>
  </si>
  <si>
    <t>3.00</t>
  </si>
  <si>
    <t>LOT 05 CHAUFFAGE / VENTILATION</t>
  </si>
  <si>
    <t>COUR D'APPEL DE REIMS</t>
  </si>
  <si>
    <t>3.02</t>
  </si>
  <si>
    <t>BASE DE CALCUL</t>
  </si>
  <si>
    <t>TRAVAUX EN SITE OCCUPE</t>
  </si>
  <si>
    <t>PERCEMENT EN DALLE ET MUR</t>
  </si>
  <si>
    <t>Etude des percements</t>
  </si>
  <si>
    <t>Percements et rebouchages des percements</t>
  </si>
  <si>
    <t>DEPOSE / REPOSE DES FAUX PLAFOND</t>
  </si>
  <si>
    <t>Sans objet</t>
  </si>
  <si>
    <t>TRAITEMENT D’AIR HYGIENIQUE DES LOCAUX AU R+1/2</t>
  </si>
  <si>
    <t>Centrale de traitement d’air DF R+1/2</t>
  </si>
  <si>
    <t>CTA double flux de 1750m3/h type ATLANTIC modèle SERENCIO P SWITCH - 2000  (batterie à détente directe) ou équivalente suivant CCTP</t>
  </si>
  <si>
    <t>chassis + pieds type big foot suivant CCTP</t>
  </si>
  <si>
    <t>Jeu de filtres de rechange, soit 1 F8, 1 M5 et 1 G4</t>
  </si>
  <si>
    <t>Grille anti-volatile sur gaine AN</t>
  </si>
  <si>
    <t>raccordement batterie détente directe</t>
  </si>
  <si>
    <t>Gaine rectangulaire acier galvanisé Ø</t>
  </si>
  <si>
    <t>raccordements Electriques et régulation</t>
  </si>
  <si>
    <t>3.06.02</t>
  </si>
  <si>
    <t>Kit unité extérieure pour batterie à détente directe CTA</t>
  </si>
  <si>
    <t>sous total 3.06.02</t>
  </si>
  <si>
    <t>Total HT  3.06</t>
  </si>
  <si>
    <t xml:space="preserve">ARMOIRE ET RACCORDEMENTS ELECTRIQUES CTA </t>
  </si>
  <si>
    <t>Armoire électrique CTA suivant CCTP</t>
  </si>
  <si>
    <t>Armoire électrique</t>
  </si>
  <si>
    <t>Liaisons électriques</t>
  </si>
  <si>
    <t>raccordements électriques et liaison bus suivant CCTP</t>
  </si>
  <si>
    <t>Total HT  3.07</t>
  </si>
  <si>
    <t>3.08.01</t>
  </si>
  <si>
    <t>supportage des gaines en intérieur</t>
  </si>
  <si>
    <t>supportage des gaines en extérieur sur big foot</t>
  </si>
  <si>
    <t>sous total 3.08.01</t>
  </si>
  <si>
    <t>3.08.02</t>
  </si>
  <si>
    <t>sous total 3.08.02</t>
  </si>
  <si>
    <t>3.08.03</t>
  </si>
  <si>
    <t>sous total 3.08.03</t>
  </si>
  <si>
    <t>3.08.04</t>
  </si>
  <si>
    <t>sous total 3.08.04</t>
  </si>
  <si>
    <t>3.08.05</t>
  </si>
  <si>
    <t>gaine de soufflage intérieur</t>
  </si>
  <si>
    <t>gaine de reprise intérieur</t>
  </si>
  <si>
    <t>gaine de soufflage extérieur</t>
  </si>
  <si>
    <t>gaine de reprise extérieur</t>
  </si>
  <si>
    <t>Isolation externe par laine de verre ep 25mm revètu d'une tôle isoxal suivant CCTP</t>
  </si>
  <si>
    <t>sous total 3.08.05</t>
  </si>
  <si>
    <t>Total HT  3.08</t>
  </si>
  <si>
    <t>3.08.06</t>
  </si>
  <si>
    <t>bouches de soufflage et reprise bureaux</t>
  </si>
  <si>
    <t>Soufflage / reprise</t>
  </si>
  <si>
    <t xml:space="preserve">Bouche multidirectionnelle insufflation/extraction type LINE 4 de marque ATLANTIC ou équivalente. </t>
  </si>
  <si>
    <t>régulateur de débit type MAR ou équivalent</t>
  </si>
  <si>
    <t>sous total 3.08.06</t>
  </si>
  <si>
    <t>VENTILATION NOCTURNE SUR CTA EXISTANTE</t>
  </si>
  <si>
    <t>Programmation fonctionnement nocture</t>
  </si>
  <si>
    <t>sondes de température, liaisons électriques</t>
  </si>
  <si>
    <t>sondes de température, liaisons électriques et programmation suivant CCTP</t>
  </si>
  <si>
    <t>Total HT  3.09</t>
  </si>
  <si>
    <t>Programmation fonctionnement nocture CTA Mezzanine</t>
  </si>
  <si>
    <t>Program. fonctionnement nocture CTA salle d'audience civil 2</t>
  </si>
  <si>
    <t>Program. fonctionnement nocture CTA salle d'audience pénale</t>
  </si>
  <si>
    <t>Program. fonctionnement nocture CTA salle d'audience civil 1</t>
  </si>
  <si>
    <t>DEPOSE GAINE SF / RP LOCAL INFO AU R+1</t>
  </si>
  <si>
    <t>dépose des gaines de soufflage et de reprise de la salle informatique suivant CCTP</t>
  </si>
  <si>
    <t>obturation des gaines dans le local entretien</t>
  </si>
  <si>
    <t>piquages sur le nouveau réseau de soufflage et reprise</t>
  </si>
  <si>
    <t>bouche de soufflage et reprise suivant CCTP</t>
  </si>
  <si>
    <t>Total HT  3.10</t>
  </si>
  <si>
    <t>NETTOYAGE DES RESEAUX DE GAINE EXISTANT</t>
  </si>
  <si>
    <t>mise en place de protection pour le nettoyage</t>
  </si>
  <si>
    <t>dépose / repose des faux plafond au droit des trappes d'accès aux gaines</t>
  </si>
  <si>
    <t>nettoyage des gaines de soufflage / reprise et extraction</t>
  </si>
  <si>
    <t>nettoyage des caissons de filtration sur les 4 CTA</t>
  </si>
  <si>
    <t>désinfection des gaines de soufflage / reprise / extraction</t>
  </si>
  <si>
    <t>programmation suivant CCTP et essais</t>
  </si>
  <si>
    <t>note de calcul ventilation</t>
  </si>
  <si>
    <t>BASE DE CALCUL / TRAVAUX EN SITE OCCUPE</t>
  </si>
  <si>
    <t>TRAITEMENT D'AIR HYGIENIQUE DES LOCAUX R+1 ET R+2</t>
  </si>
  <si>
    <t>ARMOIRE ET RACCORDEMENTS ELECTRIQUES CTA</t>
  </si>
  <si>
    <t>DEPOSE / REPOSE DU LOCAL INFORMATIQUE AU R+1</t>
  </si>
  <si>
    <t>Montant total Hors Taxes de la prestation VENTILATION</t>
  </si>
  <si>
    <t>piège à son sur le soufflage / reprise / rejet d’air D400</t>
  </si>
  <si>
    <t>Gaine circulaire acier galvanisé Ø400</t>
  </si>
  <si>
    <t>flexible isolé (acoustique et thermique longueur 1.00m) D125</t>
  </si>
  <si>
    <t>certificat de désinfection et de nettoyage</t>
  </si>
  <si>
    <t>sous total 3.06.01</t>
  </si>
  <si>
    <t>DEPOSE ET REPOSE DU SYSTÈME DE RIDEAU D'AIR CHAUD</t>
  </si>
  <si>
    <t>dépose des gaines de soufflage et de centrales d'air</t>
  </si>
  <si>
    <t>Gaine de soufflage y compris pose et raccordement</t>
  </si>
  <si>
    <t>Pose des centrales d'air existantes</t>
  </si>
  <si>
    <t>3.13</t>
  </si>
  <si>
    <t>Total HT  3.13</t>
  </si>
  <si>
    <t>Installations de chantier suivant CCTP</t>
  </si>
  <si>
    <t>Renvoie vers GTC existante</t>
  </si>
  <si>
    <t xml:space="preserve">DEPOSE ET REPOSE DE LA CLIMATISATION ET DU PURIFICATEUR D'AIR  </t>
  </si>
  <si>
    <t>Dépose du monosplit complet suivant CCTP</t>
  </si>
  <si>
    <t xml:space="preserve">ens </t>
  </si>
  <si>
    <t>Repose complet du monosplit suivant CCTP</t>
  </si>
  <si>
    <t>Dépose et repose du purificateur d'air y compris accessoires</t>
  </si>
  <si>
    <t>3.14</t>
  </si>
  <si>
    <t>Total HT  3.14</t>
  </si>
  <si>
    <t>3.06.03</t>
  </si>
  <si>
    <t>Traversée en toiture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</si>
</sst>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i/>
      <sz val="11"/>
      <name val="Arial Narrow"/>
      <family val="2"/>
    </font>
    <font>
      <b/>
      <sz val="11"/>
      <name val="Arial"/>
      <family val="2"/>
    </font>
    <font>
      <b/>
      <sz val="11"/>
      <name val="Arial Narrow"/>
      <family val="2"/>
    </font>
    <font>
      <sz val="12"/>
      <color theme="1"/>
      <name val="Calibri"/>
      <family val="2"/>
      <scheme val="minor"/>
    </font>
    <font>
      <sz val="11"/>
      <color theme="1"/>
      <name val="Arial Narrow"/>
      <family val="2"/>
    </font>
    <font>
      <sz val="10"/>
      <color theme="1"/>
      <name val="Arial"/>
      <family val="2"/>
    </font>
    <font>
      <i/>
      <u/>
      <sz val="11"/>
      <name val="Arial Narrow"/>
      <family val="2"/>
    </font>
    <font>
      <u/>
      <sz val="11"/>
      <name val="Arial Narrow"/>
      <family val="2"/>
    </font>
    <font>
      <b/>
      <u/>
      <sz val="11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2"/>
      <name val="Arial Narrow"/>
      <family val="2"/>
    </font>
    <font>
      <sz val="10"/>
      <name val="Helv"/>
    </font>
    <font>
      <b/>
      <i/>
      <sz val="11"/>
      <color theme="1"/>
      <name val="Arial Narrow"/>
      <family val="2"/>
    </font>
    <font>
      <sz val="11"/>
      <color theme="1"/>
      <name val="Calibri"/>
      <family val="2"/>
    </font>
    <font>
      <u/>
      <sz val="11"/>
      <color theme="1"/>
      <name val="Arial Narrow"/>
      <family val="2"/>
    </font>
    <font>
      <i/>
      <sz val="11"/>
      <name val="Arial Narrow"/>
      <family val="2"/>
    </font>
    <font>
      <sz val="11"/>
      <color rgb="FF00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1" fillId="0" borderId="0"/>
    <xf numFmtId="0" fontId="6" fillId="0" borderId="0"/>
    <xf numFmtId="0" fontId="8" fillId="0" borderId="0"/>
    <xf numFmtId="0" fontId="12" fillId="0" borderId="0"/>
    <xf numFmtId="0" fontId="15" fillId="0" borderId="0"/>
    <xf numFmtId="0" fontId="1" fillId="0" borderId="0"/>
    <xf numFmtId="0" fontId="8" fillId="0" borderId="0"/>
    <xf numFmtId="0" fontId="12" fillId="0" borderId="0"/>
    <xf numFmtId="4" fontId="15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145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49" fontId="5" fillId="3" borderId="3" xfId="1" applyNumberFormat="1" applyFont="1" applyFill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49" fontId="2" fillId="0" borderId="1" xfId="1" applyNumberFormat="1" applyFont="1" applyBorder="1" applyAlignment="1">
      <alignment horizontal="left" vertical="center" wrapText="1" indent="2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 indent="2"/>
    </xf>
    <xf numFmtId="49" fontId="9" fillId="0" borderId="1" xfId="1" applyNumberFormat="1" applyFont="1" applyBorder="1" applyAlignment="1">
      <alignment horizontal="left" vertical="center" wrapText="1"/>
    </xf>
    <xf numFmtId="49" fontId="9" fillId="0" borderId="1" xfId="1" applyNumberFormat="1" applyFont="1" applyBorder="1" applyAlignment="1">
      <alignment vertical="center" wrapText="1"/>
    </xf>
    <xf numFmtId="49" fontId="2" fillId="0" borderId="1" xfId="1" applyNumberFormat="1" applyFont="1" applyBorder="1" applyAlignment="1">
      <alignment vertical="top" wrapText="1"/>
    </xf>
    <xf numFmtId="49" fontId="2" fillId="0" borderId="1" xfId="1" applyNumberFormat="1" applyFont="1" applyBorder="1" applyAlignment="1">
      <alignment vertical="center" wrapText="1"/>
    </xf>
    <xf numFmtId="49" fontId="2" fillId="0" borderId="1" xfId="1" applyNumberFormat="1" applyFont="1" applyBorder="1" applyAlignment="1">
      <alignment horizontal="left" vertical="center" wrapText="1" indent="4"/>
    </xf>
    <xf numFmtId="49" fontId="2" fillId="0" borderId="1" xfId="1" applyNumberFormat="1" applyFont="1" applyBorder="1" applyAlignment="1">
      <alignment horizontal="left" vertical="top" wrapText="1" indent="2"/>
    </xf>
    <xf numFmtId="0" fontId="2" fillId="4" borderId="1" xfId="1" applyFont="1" applyFill="1" applyBorder="1" applyAlignment="1">
      <alignment horizontal="center" vertical="center"/>
    </xf>
    <xf numFmtId="2" fontId="2" fillId="4" borderId="1" xfId="1" applyNumberFormat="1" applyFont="1" applyFill="1" applyBorder="1" applyAlignment="1">
      <alignment horizontal="center" vertical="center"/>
    </xf>
    <xf numFmtId="0" fontId="5" fillId="0" borderId="3" xfId="1" applyFont="1" applyBorder="1" applyAlignment="1">
      <alignment horizontal="center"/>
    </xf>
    <xf numFmtId="0" fontId="2" fillId="0" borderId="1" xfId="1" applyFont="1" applyBorder="1" applyAlignment="1">
      <alignment vertical="center"/>
    </xf>
    <xf numFmtId="2" fontId="5" fillId="0" borderId="1" xfId="1" applyNumberFormat="1" applyFont="1" applyBorder="1" applyAlignment="1">
      <alignment horizontal="center" vertical="top" wrapText="1"/>
    </xf>
    <xf numFmtId="49" fontId="2" fillId="0" borderId="10" xfId="1" applyNumberFormat="1" applyFont="1" applyBorder="1" applyAlignment="1">
      <alignment horizontal="justify" vertical="center" wrapText="1"/>
    </xf>
    <xf numFmtId="1" fontId="5" fillId="0" borderId="10" xfId="1" applyNumberFormat="1" applyFont="1" applyBorder="1" applyAlignment="1">
      <alignment horizontal="center" vertical="top" wrapText="1"/>
    </xf>
    <xf numFmtId="2" fontId="5" fillId="0" borderId="10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left" vertical="center" indent="2"/>
    </xf>
    <xf numFmtId="0" fontId="14" fillId="0" borderId="0" xfId="1" applyFont="1" applyAlignment="1">
      <alignment vertical="top" wrapText="1"/>
    </xf>
    <xf numFmtId="0" fontId="13" fillId="0" borderId="0" xfId="0" applyFont="1" applyAlignment="1">
      <alignment horizontal="center"/>
    </xf>
    <xf numFmtId="0" fontId="13" fillId="0" borderId="0" xfId="4" applyFont="1" applyAlignment="1">
      <alignment vertical="center" wrapText="1"/>
    </xf>
    <xf numFmtId="0" fontId="7" fillId="0" borderId="0" xfId="4" applyFont="1" applyAlignment="1">
      <alignment horizontal="center" vertical="center" wrapText="1"/>
    </xf>
    <xf numFmtId="2" fontId="7" fillId="0" borderId="0" xfId="4" applyNumberFormat="1" applyFont="1" applyAlignment="1">
      <alignment horizontal="center" vertical="center"/>
    </xf>
    <xf numFmtId="164" fontId="7" fillId="0" borderId="0" xfId="4" applyNumberFormat="1" applyFont="1" applyAlignment="1">
      <alignment horizontal="center" vertical="center"/>
    </xf>
    <xf numFmtId="0" fontId="14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horizontal="center"/>
    </xf>
    <xf numFmtId="0" fontId="2" fillId="0" borderId="1" xfId="1" applyFont="1" applyBorder="1"/>
    <xf numFmtId="0" fontId="5" fillId="0" borderId="3" xfId="1" applyFont="1" applyBorder="1" applyAlignment="1">
      <alignment horizontal="center" vertical="center"/>
    </xf>
    <xf numFmtId="0" fontId="5" fillId="4" borderId="1" xfId="1" applyFont="1" applyFill="1" applyBorder="1" applyAlignment="1">
      <alignment horizontal="left" vertical="center"/>
    </xf>
    <xf numFmtId="0" fontId="13" fillId="0" borderId="1" xfId="4" applyFont="1" applyBorder="1" applyAlignment="1">
      <alignment horizontal="left" vertical="center" wrapText="1"/>
    </xf>
    <xf numFmtId="0" fontId="7" fillId="0" borderId="1" xfId="4" applyFont="1" applyBorder="1" applyAlignment="1">
      <alignment horizontal="center" vertical="center" wrapText="1"/>
    </xf>
    <xf numFmtId="2" fontId="7" fillId="0" borderId="1" xfId="4" applyNumberFormat="1" applyFont="1" applyBorder="1" applyAlignment="1">
      <alignment horizontal="center" vertical="center"/>
    </xf>
    <xf numFmtId="0" fontId="5" fillId="0" borderId="1" xfId="5" applyFont="1" applyBorder="1" applyAlignment="1">
      <alignment horizontal="center" vertical="center"/>
    </xf>
    <xf numFmtId="0" fontId="2" fillId="0" borderId="1" xfId="5" applyFont="1" applyBorder="1" applyAlignment="1">
      <alignment vertical="center"/>
    </xf>
    <xf numFmtId="0" fontId="2" fillId="0" borderId="1" xfId="5" applyFont="1" applyBorder="1" applyAlignment="1">
      <alignment horizontal="center" vertical="center"/>
    </xf>
    <xf numFmtId="2" fontId="5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right" vertical="center" wrapText="1" indent="2"/>
    </xf>
    <xf numFmtId="1" fontId="2" fillId="0" borderId="1" xfId="1" applyNumberFormat="1" applyFont="1" applyBorder="1" applyAlignment="1">
      <alignment horizontal="center" vertical="top" wrapText="1"/>
    </xf>
    <xf numFmtId="2" fontId="2" fillId="0" borderId="1" xfId="1" applyNumberFormat="1" applyFont="1" applyBorder="1" applyAlignment="1">
      <alignment horizontal="center" vertical="top" wrapText="1"/>
    </xf>
    <xf numFmtId="49" fontId="5" fillId="0" borderId="1" xfId="1" applyNumberFormat="1" applyFont="1" applyBorder="1" applyAlignment="1">
      <alignment horizontal="left" vertical="center" wrapText="1"/>
    </xf>
    <xf numFmtId="49" fontId="2" fillId="0" borderId="1" xfId="1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indent="2"/>
    </xf>
    <xf numFmtId="49" fontId="3" fillId="0" borderId="1" xfId="1" applyNumberFormat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9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49" fontId="2" fillId="0" borderId="1" xfId="6" applyNumberFormat="1" applyFont="1" applyBorder="1" applyAlignment="1">
      <alignment horizontal="left" wrapText="1" indent="2"/>
    </xf>
    <xf numFmtId="49" fontId="2" fillId="0" borderId="1" xfId="6" applyNumberFormat="1" applyFont="1" applyBorder="1" applyAlignment="1">
      <alignment horizontal="justify" wrapText="1"/>
    </xf>
    <xf numFmtId="0" fontId="7" fillId="0" borderId="1" xfId="7" applyFont="1" applyBorder="1" applyAlignment="1">
      <alignment horizontal="left" wrapText="1" indent="2"/>
    </xf>
    <xf numFmtId="0" fontId="7" fillId="0" borderId="1" xfId="7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7" fillId="0" borderId="1" xfId="0" applyFont="1" applyBorder="1" applyAlignment="1">
      <alignment horizontal="left" wrapText="1" indent="2"/>
    </xf>
    <xf numFmtId="0" fontId="17" fillId="0" borderId="1" xfId="0" applyFont="1" applyBorder="1" applyAlignment="1">
      <alignment wrapText="1"/>
    </xf>
    <xf numFmtId="0" fontId="2" fillId="0" borderId="1" xfId="1" applyFont="1" applyBorder="1" applyAlignment="1">
      <alignment vertical="center" wrapText="1"/>
    </xf>
    <xf numFmtId="0" fontId="18" fillId="0" borderId="1" xfId="7" applyFont="1" applyBorder="1" applyAlignment="1">
      <alignment horizontal="left" wrapText="1" indent="2"/>
    </xf>
    <xf numFmtId="0" fontId="9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19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10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 indent="4"/>
    </xf>
    <xf numFmtId="49" fontId="2" fillId="0" borderId="1" xfId="6" applyNumberFormat="1" applyFont="1" applyBorder="1" applyAlignment="1">
      <alignment horizontal="left" wrapText="1" indent="4"/>
    </xf>
    <xf numFmtId="0" fontId="20" fillId="0" borderId="1" xfId="7" applyFont="1" applyBorder="1" applyAlignment="1">
      <alignment horizontal="left" vertical="center" indent="2"/>
    </xf>
    <xf numFmtId="0" fontId="17" fillId="0" borderId="1" xfId="0" applyFont="1" applyBorder="1" applyAlignment="1">
      <alignment horizontal="left" vertical="center" wrapText="1" indent="2"/>
    </xf>
    <xf numFmtId="0" fontId="17" fillId="0" borderId="1" xfId="0" applyFont="1" applyBorder="1" applyAlignment="1">
      <alignment horizontal="left" indent="2"/>
    </xf>
    <xf numFmtId="0" fontId="7" fillId="0" borderId="1" xfId="0" applyFont="1" applyBorder="1" applyAlignment="1">
      <alignment horizontal="left" vertical="center" wrapText="1" indent="2"/>
    </xf>
    <xf numFmtId="0" fontId="7" fillId="0" borderId="1" xfId="0" applyFont="1" applyBorder="1" applyAlignment="1">
      <alignment horizontal="left" vertical="center" indent="3"/>
    </xf>
    <xf numFmtId="49" fontId="2" fillId="0" borderId="12" xfId="1" applyNumberFormat="1" applyFont="1" applyBorder="1" applyAlignment="1">
      <alignment horizontal="left" vertical="center" wrapText="1"/>
    </xf>
    <xf numFmtId="1" fontId="2" fillId="0" borderId="12" xfId="1" applyNumberFormat="1" applyFont="1" applyBorder="1" applyAlignment="1">
      <alignment horizontal="center" vertical="top" wrapText="1"/>
    </xf>
    <xf numFmtId="2" fontId="2" fillId="0" borderId="12" xfId="1" applyNumberFormat="1" applyFont="1" applyBorder="1" applyAlignment="1">
      <alignment horizontal="center" vertical="top" wrapText="1"/>
    </xf>
    <xf numFmtId="49" fontId="5" fillId="0" borderId="11" xfId="1" applyNumberFormat="1" applyFont="1" applyBorder="1" applyAlignment="1">
      <alignment horizontal="center" vertical="center" wrapText="1"/>
    </xf>
    <xf numFmtId="0" fontId="13" fillId="0" borderId="1" xfId="4" applyFont="1" applyBorder="1" applyAlignment="1">
      <alignment vertical="center"/>
    </xf>
    <xf numFmtId="0" fontId="2" fillId="0" borderId="11" xfId="1" applyFont="1" applyBorder="1" applyAlignment="1">
      <alignment vertical="top" wrapText="1"/>
    </xf>
    <xf numFmtId="49" fontId="2" fillId="0" borderId="11" xfId="1" applyNumberFormat="1" applyFont="1" applyBorder="1" applyAlignment="1">
      <alignment horizontal="justify" vertical="center" wrapText="1"/>
    </xf>
    <xf numFmtId="1" fontId="5" fillId="0" borderId="11" xfId="1" applyNumberFormat="1" applyFont="1" applyBorder="1" applyAlignment="1">
      <alignment horizontal="center" vertical="top" wrapText="1"/>
    </xf>
    <xf numFmtId="2" fontId="5" fillId="0" borderId="11" xfId="1" applyNumberFormat="1" applyFont="1" applyBorder="1" applyAlignment="1">
      <alignment horizontal="center" vertical="top" wrapText="1"/>
    </xf>
    <xf numFmtId="2" fontId="5" fillId="0" borderId="13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vertical="top" wrapText="1"/>
    </xf>
    <xf numFmtId="49" fontId="2" fillId="0" borderId="14" xfId="1" applyNumberFormat="1" applyFont="1" applyBorder="1" applyAlignment="1">
      <alignment horizontal="justify" vertical="center" wrapText="1"/>
    </xf>
    <xf numFmtId="1" fontId="5" fillId="0" borderId="14" xfId="1" applyNumberFormat="1" applyFont="1" applyBorder="1" applyAlignment="1">
      <alignment horizontal="center" vertical="top" wrapText="1"/>
    </xf>
    <xf numFmtId="0" fontId="2" fillId="0" borderId="13" xfId="1" applyFont="1" applyBorder="1" applyAlignment="1">
      <alignment vertical="top" wrapText="1"/>
    </xf>
    <xf numFmtId="0" fontId="2" fillId="0" borderId="10" xfId="1" applyFont="1" applyBorder="1" applyAlignment="1">
      <alignment vertical="top" wrapText="1"/>
    </xf>
    <xf numFmtId="0" fontId="3" fillId="0" borderId="1" xfId="1" applyFont="1" applyBorder="1" applyAlignment="1">
      <alignment horizontal="right" vertical="center"/>
    </xf>
    <xf numFmtId="0" fontId="2" fillId="0" borderId="15" xfId="1" applyFont="1" applyBorder="1" applyAlignment="1">
      <alignment horizontal="center"/>
    </xf>
    <xf numFmtId="4" fontId="2" fillId="0" borderId="15" xfId="1" applyNumberFormat="1" applyFont="1" applyBorder="1" applyAlignment="1">
      <alignment horizontal="center"/>
    </xf>
    <xf numFmtId="165" fontId="5" fillId="0" borderId="16" xfId="1" applyNumberFormat="1" applyFont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165" fontId="5" fillId="0" borderId="17" xfId="1" applyNumberFormat="1" applyFont="1" applyBorder="1" applyAlignment="1">
      <alignment horizontal="center" vertical="center" wrapText="1"/>
    </xf>
    <xf numFmtId="165" fontId="16" fillId="0" borderId="17" xfId="4" applyNumberFormat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1" xfId="1" applyFont="1" applyBorder="1" applyAlignment="1">
      <alignment vertical="center"/>
    </xf>
    <xf numFmtId="2" fontId="2" fillId="0" borderId="11" xfId="1" applyNumberFormat="1" applyFont="1" applyBorder="1" applyAlignment="1">
      <alignment horizontal="center" vertical="center"/>
    </xf>
    <xf numFmtId="4" fontId="2" fillId="0" borderId="19" xfId="1" applyNumberFormat="1" applyFont="1" applyBorder="1" applyAlignment="1">
      <alignment horizontal="center" vertical="center"/>
    </xf>
    <xf numFmtId="4" fontId="2" fillId="4" borderId="17" xfId="1" applyNumberFormat="1" applyFont="1" applyFill="1" applyBorder="1" applyAlignment="1">
      <alignment horizontal="center" vertical="center"/>
    </xf>
    <xf numFmtId="4" fontId="2" fillId="0" borderId="17" xfId="1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165" fontId="7" fillId="0" borderId="17" xfId="4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top"/>
    </xf>
    <xf numFmtId="0" fontId="2" fillId="0" borderId="12" xfId="1" applyFont="1" applyBorder="1" applyAlignment="1">
      <alignment horizontal="center" vertical="center" wrapText="1"/>
    </xf>
    <xf numFmtId="165" fontId="16" fillId="0" borderId="20" xfId="4" applyNumberFormat="1" applyFont="1" applyBorder="1" applyAlignment="1">
      <alignment horizontal="center" vertical="center"/>
    </xf>
    <xf numFmtId="165" fontId="2" fillId="0" borderId="19" xfId="1" applyNumberFormat="1" applyFont="1" applyBorder="1" applyAlignment="1">
      <alignment vertical="top" wrapText="1"/>
    </xf>
    <xf numFmtId="165" fontId="2" fillId="0" borderId="21" xfId="1" applyNumberFormat="1" applyFont="1" applyBorder="1" applyAlignment="1">
      <alignment vertical="top" wrapText="1"/>
    </xf>
    <xf numFmtId="165" fontId="2" fillId="0" borderId="17" xfId="1" applyNumberFormat="1" applyFont="1" applyBorder="1" applyAlignment="1">
      <alignment vertical="top" wrapText="1"/>
    </xf>
    <xf numFmtId="165" fontId="2" fillId="0" borderId="22" xfId="1" applyNumberFormat="1" applyFont="1" applyBorder="1" applyAlignment="1">
      <alignment vertical="top" wrapText="1"/>
    </xf>
    <xf numFmtId="164" fontId="3" fillId="0" borderId="23" xfId="1" applyNumberFormat="1" applyFont="1" applyBorder="1" applyAlignment="1">
      <alignment horizontal="center" vertical="center"/>
    </xf>
    <xf numFmtId="164" fontId="3" fillId="4" borderId="18" xfId="1" applyNumberFormat="1" applyFont="1" applyFill="1" applyBorder="1" applyAlignment="1">
      <alignment horizontal="center" vertical="center"/>
    </xf>
    <xf numFmtId="164" fontId="3" fillId="0" borderId="18" xfId="1" applyNumberFormat="1" applyFont="1" applyBorder="1" applyAlignment="1">
      <alignment horizontal="center" vertical="center"/>
    </xf>
    <xf numFmtId="165" fontId="7" fillId="0" borderId="18" xfId="4" applyNumberFormat="1" applyFont="1" applyBorder="1" applyAlignment="1">
      <alignment horizontal="center" vertical="center"/>
    </xf>
    <xf numFmtId="165" fontId="5" fillId="0" borderId="18" xfId="1" applyNumberFormat="1" applyFont="1" applyBorder="1" applyAlignment="1">
      <alignment horizontal="center" vertical="center" wrapText="1"/>
    </xf>
    <xf numFmtId="165" fontId="7" fillId="0" borderId="24" xfId="4" applyNumberFormat="1" applyFont="1" applyBorder="1" applyAlignment="1">
      <alignment horizontal="center" vertical="center"/>
    </xf>
    <xf numFmtId="165" fontId="7" fillId="5" borderId="25" xfId="4" applyNumberFormat="1" applyFont="1" applyFill="1" applyBorder="1" applyAlignment="1">
      <alignment horizontal="center" vertical="center"/>
    </xf>
    <xf numFmtId="165" fontId="7" fillId="2" borderId="25" xfId="4" applyNumberFormat="1" applyFont="1" applyFill="1" applyBorder="1" applyAlignment="1">
      <alignment horizontal="center" vertical="center"/>
    </xf>
    <xf numFmtId="165" fontId="7" fillId="0" borderId="26" xfId="4" applyNumberFormat="1" applyFont="1" applyBorder="1" applyAlignment="1">
      <alignment horizontal="center" vertical="center"/>
    </xf>
    <xf numFmtId="165" fontId="13" fillId="0" borderId="18" xfId="4" applyNumberFormat="1" applyFont="1" applyBorder="1" applyAlignment="1">
      <alignment horizontal="center" vertical="center"/>
    </xf>
    <xf numFmtId="165" fontId="2" fillId="0" borderId="23" xfId="1" applyNumberFormat="1" applyFont="1" applyBorder="1" applyAlignment="1">
      <alignment horizontal="right" vertical="top" wrapText="1"/>
    </xf>
    <xf numFmtId="165" fontId="5" fillId="0" borderId="27" xfId="1" applyNumberFormat="1" applyFont="1" applyBorder="1" applyAlignment="1">
      <alignment horizontal="center" vertical="center" wrapText="1"/>
    </xf>
    <xf numFmtId="165" fontId="2" fillId="0" borderId="18" xfId="1" applyNumberFormat="1" applyFont="1" applyBorder="1" applyAlignment="1">
      <alignment horizontal="center" vertical="center" wrapText="1"/>
    </xf>
    <xf numFmtId="165" fontId="2" fillId="0" borderId="28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justify" vertical="center" wrapText="1"/>
    </xf>
    <xf numFmtId="1" fontId="5" fillId="0" borderId="1" xfId="1" applyNumberFormat="1" applyFont="1" applyBorder="1" applyAlignment="1">
      <alignment horizontal="center" vertical="top" wrapText="1"/>
    </xf>
    <xf numFmtId="0" fontId="20" fillId="0" borderId="1" xfId="7" applyFont="1" applyBorder="1" applyAlignment="1">
      <alignment horizontal="left" vertical="center" wrapText="1" indent="2"/>
    </xf>
    <xf numFmtId="165" fontId="16" fillId="0" borderId="17" xfId="4" applyNumberFormat="1" applyFont="1" applyBorder="1" applyAlignment="1">
      <alignment vertical="center"/>
    </xf>
    <xf numFmtId="0" fontId="4" fillId="0" borderId="9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1" fontId="5" fillId="0" borderId="13" xfId="1" applyNumberFormat="1" applyFont="1" applyBorder="1" applyAlignment="1">
      <alignment horizontal="right" vertical="top" wrapText="1"/>
    </xf>
    <xf numFmtId="1" fontId="5" fillId="0" borderId="1" xfId="1" applyNumberFormat="1" applyFont="1" applyBorder="1" applyAlignment="1">
      <alignment horizontal="right" vertical="top" wrapText="1"/>
    </xf>
    <xf numFmtId="165" fontId="16" fillId="0" borderId="17" xfId="4" applyNumberFormat="1" applyFont="1" applyBorder="1" applyAlignment="1">
      <alignment horizontal="center" vertical="center"/>
    </xf>
    <xf numFmtId="165" fontId="5" fillId="0" borderId="18" xfId="1" applyNumberFormat="1" applyFont="1" applyBorder="1" applyAlignment="1">
      <alignment horizontal="center" vertical="center" wrapText="1"/>
    </xf>
  </cellXfs>
  <cellStyles count="11">
    <cellStyle name="Milliers 5" xfId="9" xr:uid="{00000000-0005-0000-0000-000000000000}"/>
    <cellStyle name="Monétaire 3" xfId="10" xr:uid="{00000000-0005-0000-0000-000001000000}"/>
    <cellStyle name="Normal" xfId="0" builtinId="0"/>
    <cellStyle name="Normal 10" xfId="3" xr:uid="{00000000-0005-0000-0000-000003000000}"/>
    <cellStyle name="Normal 16" xfId="7" xr:uid="{00000000-0005-0000-0000-000004000000}"/>
    <cellStyle name="Normal 2" xfId="1" xr:uid="{00000000-0005-0000-0000-000005000000}"/>
    <cellStyle name="Normal 2 2" xfId="4" xr:uid="{00000000-0005-0000-0000-000006000000}"/>
    <cellStyle name="Normal 3" xfId="2" xr:uid="{00000000-0005-0000-0000-000007000000}"/>
    <cellStyle name="Normal 6" xfId="5" xr:uid="{00000000-0005-0000-0000-000008000000}"/>
    <cellStyle name="Normal 9" xfId="8" xr:uid="{00000000-0005-0000-0000-000009000000}"/>
    <cellStyle name="Normal_Nogent DPGF.xls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0F179-DAE6-4B32-8B38-1CB88A5A80C0}">
  <sheetPr>
    <tabColor rgb="FFFFC000"/>
  </sheetPr>
  <dimension ref="A1:N362"/>
  <sheetViews>
    <sheetView tabSelected="1" view="pageBreakPreview" zoomScaleNormal="100" zoomScaleSheetLayoutView="100" workbookViewId="0">
      <pane ySplit="5" topLeftCell="A60" activePane="bottomLeft" state="frozen"/>
      <selection pane="bottomLeft" activeCell="B76" sqref="B76"/>
    </sheetView>
  </sheetViews>
  <sheetFormatPr baseColWidth="10" defaultRowHeight="16.5" x14ac:dyDescent="0.3"/>
  <cols>
    <col min="1" max="1" width="9.7109375" style="32" bestFit="1" customWidth="1"/>
    <col min="2" max="2" width="50.7109375" style="33" customWidth="1"/>
    <col min="3" max="3" width="7" style="33" customWidth="1"/>
    <col min="4" max="4" width="11.42578125" style="2"/>
    <col min="5" max="5" width="12" style="94" bestFit="1" customWidth="1"/>
    <col min="6" max="6" width="15.7109375" style="94" customWidth="1"/>
    <col min="7" max="255" width="11.42578125" style="1"/>
    <col min="256" max="256" width="4.140625" style="1" bestFit="1" customWidth="1"/>
    <col min="257" max="257" width="58" style="1" customWidth="1"/>
    <col min="258" max="258" width="3.7109375" style="1" customWidth="1"/>
    <col min="259" max="259" width="11.42578125" style="1"/>
    <col min="260" max="260" width="12" style="1" bestFit="1" customWidth="1"/>
    <col min="261" max="261" width="15.7109375" style="1" customWidth="1"/>
    <col min="262" max="511" width="11.42578125" style="1"/>
    <col min="512" max="512" width="4.140625" style="1" bestFit="1" customWidth="1"/>
    <col min="513" max="513" width="58" style="1" customWidth="1"/>
    <col min="514" max="514" width="3.7109375" style="1" customWidth="1"/>
    <col min="515" max="515" width="11.42578125" style="1"/>
    <col min="516" max="516" width="12" style="1" bestFit="1" customWidth="1"/>
    <col min="517" max="517" width="15.7109375" style="1" customWidth="1"/>
    <col min="518" max="767" width="11.42578125" style="1"/>
    <col min="768" max="768" width="4.140625" style="1" bestFit="1" customWidth="1"/>
    <col min="769" max="769" width="58" style="1" customWidth="1"/>
    <col min="770" max="770" width="3.7109375" style="1" customWidth="1"/>
    <col min="771" max="771" width="11.42578125" style="1"/>
    <col min="772" max="772" width="12" style="1" bestFit="1" customWidth="1"/>
    <col min="773" max="773" width="15.7109375" style="1" customWidth="1"/>
    <col min="774" max="1023" width="11.42578125" style="1"/>
    <col min="1024" max="1024" width="4.140625" style="1" bestFit="1" customWidth="1"/>
    <col min="1025" max="1025" width="58" style="1" customWidth="1"/>
    <col min="1026" max="1026" width="3.7109375" style="1" customWidth="1"/>
    <col min="1027" max="1027" width="11.42578125" style="1"/>
    <col min="1028" max="1028" width="12" style="1" bestFit="1" customWidth="1"/>
    <col min="1029" max="1029" width="15.7109375" style="1" customWidth="1"/>
    <col min="1030" max="1279" width="11.42578125" style="1"/>
    <col min="1280" max="1280" width="4.140625" style="1" bestFit="1" customWidth="1"/>
    <col min="1281" max="1281" width="58" style="1" customWidth="1"/>
    <col min="1282" max="1282" width="3.7109375" style="1" customWidth="1"/>
    <col min="1283" max="1283" width="11.42578125" style="1"/>
    <col min="1284" max="1284" width="12" style="1" bestFit="1" customWidth="1"/>
    <col min="1285" max="1285" width="15.7109375" style="1" customWidth="1"/>
    <col min="1286" max="1535" width="11.42578125" style="1"/>
    <col min="1536" max="1536" width="4.140625" style="1" bestFit="1" customWidth="1"/>
    <col min="1537" max="1537" width="58" style="1" customWidth="1"/>
    <col min="1538" max="1538" width="3.7109375" style="1" customWidth="1"/>
    <col min="1539" max="1539" width="11.42578125" style="1"/>
    <col min="1540" max="1540" width="12" style="1" bestFit="1" customWidth="1"/>
    <col min="1541" max="1541" width="15.7109375" style="1" customWidth="1"/>
    <col min="1542" max="1791" width="11.42578125" style="1"/>
    <col min="1792" max="1792" width="4.140625" style="1" bestFit="1" customWidth="1"/>
    <col min="1793" max="1793" width="58" style="1" customWidth="1"/>
    <col min="1794" max="1794" width="3.7109375" style="1" customWidth="1"/>
    <col min="1795" max="1795" width="11.42578125" style="1"/>
    <col min="1796" max="1796" width="12" style="1" bestFit="1" customWidth="1"/>
    <col min="1797" max="1797" width="15.7109375" style="1" customWidth="1"/>
    <col min="1798" max="2047" width="11.42578125" style="1"/>
    <col min="2048" max="2048" width="4.140625" style="1" bestFit="1" customWidth="1"/>
    <col min="2049" max="2049" width="58" style="1" customWidth="1"/>
    <col min="2050" max="2050" width="3.7109375" style="1" customWidth="1"/>
    <col min="2051" max="2051" width="11.42578125" style="1"/>
    <col min="2052" max="2052" width="12" style="1" bestFit="1" customWidth="1"/>
    <col min="2053" max="2053" width="15.7109375" style="1" customWidth="1"/>
    <col min="2054" max="2303" width="11.42578125" style="1"/>
    <col min="2304" max="2304" width="4.140625" style="1" bestFit="1" customWidth="1"/>
    <col min="2305" max="2305" width="58" style="1" customWidth="1"/>
    <col min="2306" max="2306" width="3.7109375" style="1" customWidth="1"/>
    <col min="2307" max="2307" width="11.42578125" style="1"/>
    <col min="2308" max="2308" width="12" style="1" bestFit="1" customWidth="1"/>
    <col min="2309" max="2309" width="15.7109375" style="1" customWidth="1"/>
    <col min="2310" max="2559" width="11.42578125" style="1"/>
    <col min="2560" max="2560" width="4.140625" style="1" bestFit="1" customWidth="1"/>
    <col min="2561" max="2561" width="58" style="1" customWidth="1"/>
    <col min="2562" max="2562" width="3.7109375" style="1" customWidth="1"/>
    <col min="2563" max="2563" width="11.42578125" style="1"/>
    <col min="2564" max="2564" width="12" style="1" bestFit="1" customWidth="1"/>
    <col min="2565" max="2565" width="15.7109375" style="1" customWidth="1"/>
    <col min="2566" max="2815" width="11.42578125" style="1"/>
    <col min="2816" max="2816" width="4.140625" style="1" bestFit="1" customWidth="1"/>
    <col min="2817" max="2817" width="58" style="1" customWidth="1"/>
    <col min="2818" max="2818" width="3.7109375" style="1" customWidth="1"/>
    <col min="2819" max="2819" width="11.42578125" style="1"/>
    <col min="2820" max="2820" width="12" style="1" bestFit="1" customWidth="1"/>
    <col min="2821" max="2821" width="15.7109375" style="1" customWidth="1"/>
    <col min="2822" max="3071" width="11.42578125" style="1"/>
    <col min="3072" max="3072" width="4.140625" style="1" bestFit="1" customWidth="1"/>
    <col min="3073" max="3073" width="58" style="1" customWidth="1"/>
    <col min="3074" max="3074" width="3.7109375" style="1" customWidth="1"/>
    <col min="3075" max="3075" width="11.42578125" style="1"/>
    <col min="3076" max="3076" width="12" style="1" bestFit="1" customWidth="1"/>
    <col min="3077" max="3077" width="15.7109375" style="1" customWidth="1"/>
    <col min="3078" max="3327" width="11.42578125" style="1"/>
    <col min="3328" max="3328" width="4.140625" style="1" bestFit="1" customWidth="1"/>
    <col min="3329" max="3329" width="58" style="1" customWidth="1"/>
    <col min="3330" max="3330" width="3.7109375" style="1" customWidth="1"/>
    <col min="3331" max="3331" width="11.42578125" style="1"/>
    <col min="3332" max="3332" width="12" style="1" bestFit="1" customWidth="1"/>
    <col min="3333" max="3333" width="15.7109375" style="1" customWidth="1"/>
    <col min="3334" max="3583" width="11.42578125" style="1"/>
    <col min="3584" max="3584" width="4.140625" style="1" bestFit="1" customWidth="1"/>
    <col min="3585" max="3585" width="58" style="1" customWidth="1"/>
    <col min="3586" max="3586" width="3.7109375" style="1" customWidth="1"/>
    <col min="3587" max="3587" width="11.42578125" style="1"/>
    <col min="3588" max="3588" width="12" style="1" bestFit="1" customWidth="1"/>
    <col min="3589" max="3589" width="15.7109375" style="1" customWidth="1"/>
    <col min="3590" max="3839" width="11.42578125" style="1"/>
    <col min="3840" max="3840" width="4.140625" style="1" bestFit="1" customWidth="1"/>
    <col min="3841" max="3841" width="58" style="1" customWidth="1"/>
    <col min="3842" max="3842" width="3.7109375" style="1" customWidth="1"/>
    <col min="3843" max="3843" width="11.42578125" style="1"/>
    <col min="3844" max="3844" width="12" style="1" bestFit="1" customWidth="1"/>
    <col min="3845" max="3845" width="15.7109375" style="1" customWidth="1"/>
    <col min="3846" max="4095" width="11.42578125" style="1"/>
    <col min="4096" max="4096" width="4.140625" style="1" bestFit="1" customWidth="1"/>
    <col min="4097" max="4097" width="58" style="1" customWidth="1"/>
    <col min="4098" max="4098" width="3.7109375" style="1" customWidth="1"/>
    <col min="4099" max="4099" width="11.42578125" style="1"/>
    <col min="4100" max="4100" width="12" style="1" bestFit="1" customWidth="1"/>
    <col min="4101" max="4101" width="15.7109375" style="1" customWidth="1"/>
    <col min="4102" max="4351" width="11.42578125" style="1"/>
    <col min="4352" max="4352" width="4.140625" style="1" bestFit="1" customWidth="1"/>
    <col min="4353" max="4353" width="58" style="1" customWidth="1"/>
    <col min="4354" max="4354" width="3.7109375" style="1" customWidth="1"/>
    <col min="4355" max="4355" width="11.42578125" style="1"/>
    <col min="4356" max="4356" width="12" style="1" bestFit="1" customWidth="1"/>
    <col min="4357" max="4357" width="15.7109375" style="1" customWidth="1"/>
    <col min="4358" max="4607" width="11.42578125" style="1"/>
    <col min="4608" max="4608" width="4.140625" style="1" bestFit="1" customWidth="1"/>
    <col min="4609" max="4609" width="58" style="1" customWidth="1"/>
    <col min="4610" max="4610" width="3.7109375" style="1" customWidth="1"/>
    <col min="4611" max="4611" width="11.42578125" style="1"/>
    <col min="4612" max="4612" width="12" style="1" bestFit="1" customWidth="1"/>
    <col min="4613" max="4613" width="15.7109375" style="1" customWidth="1"/>
    <col min="4614" max="4863" width="11.42578125" style="1"/>
    <col min="4864" max="4864" width="4.140625" style="1" bestFit="1" customWidth="1"/>
    <col min="4865" max="4865" width="58" style="1" customWidth="1"/>
    <col min="4866" max="4866" width="3.7109375" style="1" customWidth="1"/>
    <col min="4867" max="4867" width="11.42578125" style="1"/>
    <col min="4868" max="4868" width="12" style="1" bestFit="1" customWidth="1"/>
    <col min="4869" max="4869" width="15.7109375" style="1" customWidth="1"/>
    <col min="4870" max="5119" width="11.42578125" style="1"/>
    <col min="5120" max="5120" width="4.140625" style="1" bestFit="1" customWidth="1"/>
    <col min="5121" max="5121" width="58" style="1" customWidth="1"/>
    <col min="5122" max="5122" width="3.7109375" style="1" customWidth="1"/>
    <col min="5123" max="5123" width="11.42578125" style="1"/>
    <col min="5124" max="5124" width="12" style="1" bestFit="1" customWidth="1"/>
    <col min="5125" max="5125" width="15.7109375" style="1" customWidth="1"/>
    <col min="5126" max="5375" width="11.42578125" style="1"/>
    <col min="5376" max="5376" width="4.140625" style="1" bestFit="1" customWidth="1"/>
    <col min="5377" max="5377" width="58" style="1" customWidth="1"/>
    <col min="5378" max="5378" width="3.7109375" style="1" customWidth="1"/>
    <col min="5379" max="5379" width="11.42578125" style="1"/>
    <col min="5380" max="5380" width="12" style="1" bestFit="1" customWidth="1"/>
    <col min="5381" max="5381" width="15.7109375" style="1" customWidth="1"/>
    <col min="5382" max="5631" width="11.42578125" style="1"/>
    <col min="5632" max="5632" width="4.140625" style="1" bestFit="1" customWidth="1"/>
    <col min="5633" max="5633" width="58" style="1" customWidth="1"/>
    <col min="5634" max="5634" width="3.7109375" style="1" customWidth="1"/>
    <col min="5635" max="5635" width="11.42578125" style="1"/>
    <col min="5636" max="5636" width="12" style="1" bestFit="1" customWidth="1"/>
    <col min="5637" max="5637" width="15.7109375" style="1" customWidth="1"/>
    <col min="5638" max="5887" width="11.42578125" style="1"/>
    <col min="5888" max="5888" width="4.140625" style="1" bestFit="1" customWidth="1"/>
    <col min="5889" max="5889" width="58" style="1" customWidth="1"/>
    <col min="5890" max="5890" width="3.7109375" style="1" customWidth="1"/>
    <col min="5891" max="5891" width="11.42578125" style="1"/>
    <col min="5892" max="5892" width="12" style="1" bestFit="1" customWidth="1"/>
    <col min="5893" max="5893" width="15.7109375" style="1" customWidth="1"/>
    <col min="5894" max="6143" width="11.42578125" style="1"/>
    <col min="6144" max="6144" width="4.140625" style="1" bestFit="1" customWidth="1"/>
    <col min="6145" max="6145" width="58" style="1" customWidth="1"/>
    <col min="6146" max="6146" width="3.7109375" style="1" customWidth="1"/>
    <col min="6147" max="6147" width="11.42578125" style="1"/>
    <col min="6148" max="6148" width="12" style="1" bestFit="1" customWidth="1"/>
    <col min="6149" max="6149" width="15.7109375" style="1" customWidth="1"/>
    <col min="6150" max="6399" width="11.42578125" style="1"/>
    <col min="6400" max="6400" width="4.140625" style="1" bestFit="1" customWidth="1"/>
    <col min="6401" max="6401" width="58" style="1" customWidth="1"/>
    <col min="6402" max="6402" width="3.7109375" style="1" customWidth="1"/>
    <col min="6403" max="6403" width="11.42578125" style="1"/>
    <col min="6404" max="6404" width="12" style="1" bestFit="1" customWidth="1"/>
    <col min="6405" max="6405" width="15.7109375" style="1" customWidth="1"/>
    <col min="6406" max="6655" width="11.42578125" style="1"/>
    <col min="6656" max="6656" width="4.140625" style="1" bestFit="1" customWidth="1"/>
    <col min="6657" max="6657" width="58" style="1" customWidth="1"/>
    <col min="6658" max="6658" width="3.7109375" style="1" customWidth="1"/>
    <col min="6659" max="6659" width="11.42578125" style="1"/>
    <col min="6660" max="6660" width="12" style="1" bestFit="1" customWidth="1"/>
    <col min="6661" max="6661" width="15.7109375" style="1" customWidth="1"/>
    <col min="6662" max="6911" width="11.42578125" style="1"/>
    <col min="6912" max="6912" width="4.140625" style="1" bestFit="1" customWidth="1"/>
    <col min="6913" max="6913" width="58" style="1" customWidth="1"/>
    <col min="6914" max="6914" width="3.7109375" style="1" customWidth="1"/>
    <col min="6915" max="6915" width="11.42578125" style="1"/>
    <col min="6916" max="6916" width="12" style="1" bestFit="1" customWidth="1"/>
    <col min="6917" max="6917" width="15.7109375" style="1" customWidth="1"/>
    <col min="6918" max="7167" width="11.42578125" style="1"/>
    <col min="7168" max="7168" width="4.140625" style="1" bestFit="1" customWidth="1"/>
    <col min="7169" max="7169" width="58" style="1" customWidth="1"/>
    <col min="7170" max="7170" width="3.7109375" style="1" customWidth="1"/>
    <col min="7171" max="7171" width="11.42578125" style="1"/>
    <col min="7172" max="7172" width="12" style="1" bestFit="1" customWidth="1"/>
    <col min="7173" max="7173" width="15.7109375" style="1" customWidth="1"/>
    <col min="7174" max="7423" width="11.42578125" style="1"/>
    <col min="7424" max="7424" width="4.140625" style="1" bestFit="1" customWidth="1"/>
    <col min="7425" max="7425" width="58" style="1" customWidth="1"/>
    <col min="7426" max="7426" width="3.7109375" style="1" customWidth="1"/>
    <col min="7427" max="7427" width="11.42578125" style="1"/>
    <col min="7428" max="7428" width="12" style="1" bestFit="1" customWidth="1"/>
    <col min="7429" max="7429" width="15.7109375" style="1" customWidth="1"/>
    <col min="7430" max="7679" width="11.42578125" style="1"/>
    <col min="7680" max="7680" width="4.140625" style="1" bestFit="1" customWidth="1"/>
    <col min="7681" max="7681" width="58" style="1" customWidth="1"/>
    <col min="7682" max="7682" width="3.7109375" style="1" customWidth="1"/>
    <col min="7683" max="7683" width="11.42578125" style="1"/>
    <col min="7684" max="7684" width="12" style="1" bestFit="1" customWidth="1"/>
    <col min="7685" max="7685" width="15.7109375" style="1" customWidth="1"/>
    <col min="7686" max="7935" width="11.42578125" style="1"/>
    <col min="7936" max="7936" width="4.140625" style="1" bestFit="1" customWidth="1"/>
    <col min="7937" max="7937" width="58" style="1" customWidth="1"/>
    <col min="7938" max="7938" width="3.7109375" style="1" customWidth="1"/>
    <col min="7939" max="7939" width="11.42578125" style="1"/>
    <col min="7940" max="7940" width="12" style="1" bestFit="1" customWidth="1"/>
    <col min="7941" max="7941" width="15.7109375" style="1" customWidth="1"/>
    <col min="7942" max="8191" width="11.42578125" style="1"/>
    <col min="8192" max="8192" width="4.140625" style="1" bestFit="1" customWidth="1"/>
    <col min="8193" max="8193" width="58" style="1" customWidth="1"/>
    <col min="8194" max="8194" width="3.7109375" style="1" customWidth="1"/>
    <col min="8195" max="8195" width="11.42578125" style="1"/>
    <col min="8196" max="8196" width="12" style="1" bestFit="1" customWidth="1"/>
    <col min="8197" max="8197" width="15.7109375" style="1" customWidth="1"/>
    <col min="8198" max="8447" width="11.42578125" style="1"/>
    <col min="8448" max="8448" width="4.140625" style="1" bestFit="1" customWidth="1"/>
    <col min="8449" max="8449" width="58" style="1" customWidth="1"/>
    <col min="8450" max="8450" width="3.7109375" style="1" customWidth="1"/>
    <col min="8451" max="8451" width="11.42578125" style="1"/>
    <col min="8452" max="8452" width="12" style="1" bestFit="1" customWidth="1"/>
    <col min="8453" max="8453" width="15.7109375" style="1" customWidth="1"/>
    <col min="8454" max="8703" width="11.42578125" style="1"/>
    <col min="8704" max="8704" width="4.140625" style="1" bestFit="1" customWidth="1"/>
    <col min="8705" max="8705" width="58" style="1" customWidth="1"/>
    <col min="8706" max="8706" width="3.7109375" style="1" customWidth="1"/>
    <col min="8707" max="8707" width="11.42578125" style="1"/>
    <col min="8708" max="8708" width="12" style="1" bestFit="1" customWidth="1"/>
    <col min="8709" max="8709" width="15.7109375" style="1" customWidth="1"/>
    <col min="8710" max="8959" width="11.42578125" style="1"/>
    <col min="8960" max="8960" width="4.140625" style="1" bestFit="1" customWidth="1"/>
    <col min="8961" max="8961" width="58" style="1" customWidth="1"/>
    <col min="8962" max="8962" width="3.7109375" style="1" customWidth="1"/>
    <col min="8963" max="8963" width="11.42578125" style="1"/>
    <col min="8964" max="8964" width="12" style="1" bestFit="1" customWidth="1"/>
    <col min="8965" max="8965" width="15.7109375" style="1" customWidth="1"/>
    <col min="8966" max="9215" width="11.42578125" style="1"/>
    <col min="9216" max="9216" width="4.140625" style="1" bestFit="1" customWidth="1"/>
    <col min="9217" max="9217" width="58" style="1" customWidth="1"/>
    <col min="9218" max="9218" width="3.7109375" style="1" customWidth="1"/>
    <col min="9219" max="9219" width="11.42578125" style="1"/>
    <col min="9220" max="9220" width="12" style="1" bestFit="1" customWidth="1"/>
    <col min="9221" max="9221" width="15.7109375" style="1" customWidth="1"/>
    <col min="9222" max="9471" width="11.42578125" style="1"/>
    <col min="9472" max="9472" width="4.140625" style="1" bestFit="1" customWidth="1"/>
    <col min="9473" max="9473" width="58" style="1" customWidth="1"/>
    <col min="9474" max="9474" width="3.7109375" style="1" customWidth="1"/>
    <col min="9475" max="9475" width="11.42578125" style="1"/>
    <col min="9476" max="9476" width="12" style="1" bestFit="1" customWidth="1"/>
    <col min="9477" max="9477" width="15.7109375" style="1" customWidth="1"/>
    <col min="9478" max="9727" width="11.42578125" style="1"/>
    <col min="9728" max="9728" width="4.140625" style="1" bestFit="1" customWidth="1"/>
    <col min="9729" max="9729" width="58" style="1" customWidth="1"/>
    <col min="9730" max="9730" width="3.7109375" style="1" customWidth="1"/>
    <col min="9731" max="9731" width="11.42578125" style="1"/>
    <col min="9732" max="9732" width="12" style="1" bestFit="1" customWidth="1"/>
    <col min="9733" max="9733" width="15.7109375" style="1" customWidth="1"/>
    <col min="9734" max="9983" width="11.42578125" style="1"/>
    <col min="9984" max="9984" width="4.140625" style="1" bestFit="1" customWidth="1"/>
    <col min="9985" max="9985" width="58" style="1" customWidth="1"/>
    <col min="9986" max="9986" width="3.7109375" style="1" customWidth="1"/>
    <col min="9987" max="9987" width="11.42578125" style="1"/>
    <col min="9988" max="9988" width="12" style="1" bestFit="1" customWidth="1"/>
    <col min="9989" max="9989" width="15.7109375" style="1" customWidth="1"/>
    <col min="9990" max="10239" width="11.42578125" style="1"/>
    <col min="10240" max="10240" width="4.140625" style="1" bestFit="1" customWidth="1"/>
    <col min="10241" max="10241" width="58" style="1" customWidth="1"/>
    <col min="10242" max="10242" width="3.7109375" style="1" customWidth="1"/>
    <col min="10243" max="10243" width="11.42578125" style="1"/>
    <col min="10244" max="10244" width="12" style="1" bestFit="1" customWidth="1"/>
    <col min="10245" max="10245" width="15.7109375" style="1" customWidth="1"/>
    <col min="10246" max="10495" width="11.42578125" style="1"/>
    <col min="10496" max="10496" width="4.140625" style="1" bestFit="1" customWidth="1"/>
    <col min="10497" max="10497" width="58" style="1" customWidth="1"/>
    <col min="10498" max="10498" width="3.7109375" style="1" customWidth="1"/>
    <col min="10499" max="10499" width="11.42578125" style="1"/>
    <col min="10500" max="10500" width="12" style="1" bestFit="1" customWidth="1"/>
    <col min="10501" max="10501" width="15.7109375" style="1" customWidth="1"/>
    <col min="10502" max="10751" width="11.42578125" style="1"/>
    <col min="10752" max="10752" width="4.140625" style="1" bestFit="1" customWidth="1"/>
    <col min="10753" max="10753" width="58" style="1" customWidth="1"/>
    <col min="10754" max="10754" width="3.7109375" style="1" customWidth="1"/>
    <col min="10755" max="10755" width="11.42578125" style="1"/>
    <col min="10756" max="10756" width="12" style="1" bestFit="1" customWidth="1"/>
    <col min="10757" max="10757" width="15.7109375" style="1" customWidth="1"/>
    <col min="10758" max="11007" width="11.42578125" style="1"/>
    <col min="11008" max="11008" width="4.140625" style="1" bestFit="1" customWidth="1"/>
    <col min="11009" max="11009" width="58" style="1" customWidth="1"/>
    <col min="11010" max="11010" width="3.7109375" style="1" customWidth="1"/>
    <col min="11011" max="11011" width="11.42578125" style="1"/>
    <col min="11012" max="11012" width="12" style="1" bestFit="1" customWidth="1"/>
    <col min="11013" max="11013" width="15.7109375" style="1" customWidth="1"/>
    <col min="11014" max="11263" width="11.42578125" style="1"/>
    <col min="11264" max="11264" width="4.140625" style="1" bestFit="1" customWidth="1"/>
    <col min="11265" max="11265" width="58" style="1" customWidth="1"/>
    <col min="11266" max="11266" width="3.7109375" style="1" customWidth="1"/>
    <col min="11267" max="11267" width="11.42578125" style="1"/>
    <col min="11268" max="11268" width="12" style="1" bestFit="1" customWidth="1"/>
    <col min="11269" max="11269" width="15.7109375" style="1" customWidth="1"/>
    <col min="11270" max="11519" width="11.42578125" style="1"/>
    <col min="11520" max="11520" width="4.140625" style="1" bestFit="1" customWidth="1"/>
    <col min="11521" max="11521" width="58" style="1" customWidth="1"/>
    <col min="11522" max="11522" width="3.7109375" style="1" customWidth="1"/>
    <col min="11523" max="11523" width="11.42578125" style="1"/>
    <col min="11524" max="11524" width="12" style="1" bestFit="1" customWidth="1"/>
    <col min="11525" max="11525" width="15.7109375" style="1" customWidth="1"/>
    <col min="11526" max="11775" width="11.42578125" style="1"/>
    <col min="11776" max="11776" width="4.140625" style="1" bestFit="1" customWidth="1"/>
    <col min="11777" max="11777" width="58" style="1" customWidth="1"/>
    <col min="11778" max="11778" width="3.7109375" style="1" customWidth="1"/>
    <col min="11779" max="11779" width="11.42578125" style="1"/>
    <col min="11780" max="11780" width="12" style="1" bestFit="1" customWidth="1"/>
    <col min="11781" max="11781" width="15.7109375" style="1" customWidth="1"/>
    <col min="11782" max="12031" width="11.42578125" style="1"/>
    <col min="12032" max="12032" width="4.140625" style="1" bestFit="1" customWidth="1"/>
    <col min="12033" max="12033" width="58" style="1" customWidth="1"/>
    <col min="12034" max="12034" width="3.7109375" style="1" customWidth="1"/>
    <col min="12035" max="12035" width="11.42578125" style="1"/>
    <col min="12036" max="12036" width="12" style="1" bestFit="1" customWidth="1"/>
    <col min="12037" max="12037" width="15.7109375" style="1" customWidth="1"/>
    <col min="12038" max="12287" width="11.42578125" style="1"/>
    <col min="12288" max="12288" width="4.140625" style="1" bestFit="1" customWidth="1"/>
    <col min="12289" max="12289" width="58" style="1" customWidth="1"/>
    <col min="12290" max="12290" width="3.7109375" style="1" customWidth="1"/>
    <col min="12291" max="12291" width="11.42578125" style="1"/>
    <col min="12292" max="12292" width="12" style="1" bestFit="1" customWidth="1"/>
    <col min="12293" max="12293" width="15.7109375" style="1" customWidth="1"/>
    <col min="12294" max="12543" width="11.42578125" style="1"/>
    <col min="12544" max="12544" width="4.140625" style="1" bestFit="1" customWidth="1"/>
    <col min="12545" max="12545" width="58" style="1" customWidth="1"/>
    <col min="12546" max="12546" width="3.7109375" style="1" customWidth="1"/>
    <col min="12547" max="12547" width="11.42578125" style="1"/>
    <col min="12548" max="12548" width="12" style="1" bestFit="1" customWidth="1"/>
    <col min="12549" max="12549" width="15.7109375" style="1" customWidth="1"/>
    <col min="12550" max="12799" width="11.42578125" style="1"/>
    <col min="12800" max="12800" width="4.140625" style="1" bestFit="1" customWidth="1"/>
    <col min="12801" max="12801" width="58" style="1" customWidth="1"/>
    <col min="12802" max="12802" width="3.7109375" style="1" customWidth="1"/>
    <col min="12803" max="12803" width="11.42578125" style="1"/>
    <col min="12804" max="12804" width="12" style="1" bestFit="1" customWidth="1"/>
    <col min="12805" max="12805" width="15.7109375" style="1" customWidth="1"/>
    <col min="12806" max="13055" width="11.42578125" style="1"/>
    <col min="13056" max="13056" width="4.140625" style="1" bestFit="1" customWidth="1"/>
    <col min="13057" max="13057" width="58" style="1" customWidth="1"/>
    <col min="13058" max="13058" width="3.7109375" style="1" customWidth="1"/>
    <col min="13059" max="13059" width="11.42578125" style="1"/>
    <col min="13060" max="13060" width="12" style="1" bestFit="1" customWidth="1"/>
    <col min="13061" max="13061" width="15.7109375" style="1" customWidth="1"/>
    <col min="13062" max="13311" width="11.42578125" style="1"/>
    <col min="13312" max="13312" width="4.140625" style="1" bestFit="1" customWidth="1"/>
    <col min="13313" max="13313" width="58" style="1" customWidth="1"/>
    <col min="13314" max="13314" width="3.7109375" style="1" customWidth="1"/>
    <col min="13315" max="13315" width="11.42578125" style="1"/>
    <col min="13316" max="13316" width="12" style="1" bestFit="1" customWidth="1"/>
    <col min="13317" max="13317" width="15.7109375" style="1" customWidth="1"/>
    <col min="13318" max="13567" width="11.42578125" style="1"/>
    <col min="13568" max="13568" width="4.140625" style="1" bestFit="1" customWidth="1"/>
    <col min="13569" max="13569" width="58" style="1" customWidth="1"/>
    <col min="13570" max="13570" width="3.7109375" style="1" customWidth="1"/>
    <col min="13571" max="13571" width="11.42578125" style="1"/>
    <col min="13572" max="13572" width="12" style="1" bestFit="1" customWidth="1"/>
    <col min="13573" max="13573" width="15.7109375" style="1" customWidth="1"/>
    <col min="13574" max="13823" width="11.42578125" style="1"/>
    <col min="13824" max="13824" width="4.140625" style="1" bestFit="1" customWidth="1"/>
    <col min="13825" max="13825" width="58" style="1" customWidth="1"/>
    <col min="13826" max="13826" width="3.7109375" style="1" customWidth="1"/>
    <col min="13827" max="13827" width="11.42578125" style="1"/>
    <col min="13828" max="13828" width="12" style="1" bestFit="1" customWidth="1"/>
    <col min="13829" max="13829" width="15.7109375" style="1" customWidth="1"/>
    <col min="13830" max="14079" width="11.42578125" style="1"/>
    <col min="14080" max="14080" width="4.140625" style="1" bestFit="1" customWidth="1"/>
    <col min="14081" max="14081" width="58" style="1" customWidth="1"/>
    <col min="14082" max="14082" width="3.7109375" style="1" customWidth="1"/>
    <col min="14083" max="14083" width="11.42578125" style="1"/>
    <col min="14084" max="14084" width="12" style="1" bestFit="1" customWidth="1"/>
    <col min="14085" max="14085" width="15.7109375" style="1" customWidth="1"/>
    <col min="14086" max="14335" width="11.42578125" style="1"/>
    <col min="14336" max="14336" width="4.140625" style="1" bestFit="1" customWidth="1"/>
    <col min="14337" max="14337" width="58" style="1" customWidth="1"/>
    <col min="14338" max="14338" width="3.7109375" style="1" customWidth="1"/>
    <col min="14339" max="14339" width="11.42578125" style="1"/>
    <col min="14340" max="14340" width="12" style="1" bestFit="1" customWidth="1"/>
    <col min="14341" max="14341" width="15.7109375" style="1" customWidth="1"/>
    <col min="14342" max="14591" width="11.42578125" style="1"/>
    <col min="14592" max="14592" width="4.140625" style="1" bestFit="1" customWidth="1"/>
    <col min="14593" max="14593" width="58" style="1" customWidth="1"/>
    <col min="14594" max="14594" width="3.7109375" style="1" customWidth="1"/>
    <col min="14595" max="14595" width="11.42578125" style="1"/>
    <col min="14596" max="14596" width="12" style="1" bestFit="1" customWidth="1"/>
    <col min="14597" max="14597" width="15.7109375" style="1" customWidth="1"/>
    <col min="14598" max="14847" width="11.42578125" style="1"/>
    <col min="14848" max="14848" width="4.140625" style="1" bestFit="1" customWidth="1"/>
    <col min="14849" max="14849" width="58" style="1" customWidth="1"/>
    <col min="14850" max="14850" width="3.7109375" style="1" customWidth="1"/>
    <col min="14851" max="14851" width="11.42578125" style="1"/>
    <col min="14852" max="14852" width="12" style="1" bestFit="1" customWidth="1"/>
    <col min="14853" max="14853" width="15.7109375" style="1" customWidth="1"/>
    <col min="14854" max="15103" width="11.42578125" style="1"/>
    <col min="15104" max="15104" width="4.140625" style="1" bestFit="1" customWidth="1"/>
    <col min="15105" max="15105" width="58" style="1" customWidth="1"/>
    <col min="15106" max="15106" width="3.7109375" style="1" customWidth="1"/>
    <col min="15107" max="15107" width="11.42578125" style="1"/>
    <col min="15108" max="15108" width="12" style="1" bestFit="1" customWidth="1"/>
    <col min="15109" max="15109" width="15.7109375" style="1" customWidth="1"/>
    <col min="15110" max="15359" width="11.42578125" style="1"/>
    <col min="15360" max="15360" width="4.140625" style="1" bestFit="1" customWidth="1"/>
    <col min="15361" max="15361" width="58" style="1" customWidth="1"/>
    <col min="15362" max="15362" width="3.7109375" style="1" customWidth="1"/>
    <col min="15363" max="15363" width="11.42578125" style="1"/>
    <col min="15364" max="15364" width="12" style="1" bestFit="1" customWidth="1"/>
    <col min="15365" max="15365" width="15.7109375" style="1" customWidth="1"/>
    <col min="15366" max="15615" width="11.42578125" style="1"/>
    <col min="15616" max="15616" width="4.140625" style="1" bestFit="1" customWidth="1"/>
    <col min="15617" max="15617" width="58" style="1" customWidth="1"/>
    <col min="15618" max="15618" width="3.7109375" style="1" customWidth="1"/>
    <col min="15619" max="15619" width="11.42578125" style="1"/>
    <col min="15620" max="15620" width="12" style="1" bestFit="1" customWidth="1"/>
    <col min="15621" max="15621" width="15.7109375" style="1" customWidth="1"/>
    <col min="15622" max="15871" width="11.42578125" style="1"/>
    <col min="15872" max="15872" width="4.140625" style="1" bestFit="1" customWidth="1"/>
    <col min="15873" max="15873" width="58" style="1" customWidth="1"/>
    <col min="15874" max="15874" width="3.7109375" style="1" customWidth="1"/>
    <col min="15875" max="15875" width="11.42578125" style="1"/>
    <col min="15876" max="15876" width="12" style="1" bestFit="1" customWidth="1"/>
    <col min="15877" max="15877" width="15.7109375" style="1" customWidth="1"/>
    <col min="15878" max="16127" width="11.42578125" style="1"/>
    <col min="16128" max="16128" width="4.140625" style="1" bestFit="1" customWidth="1"/>
    <col min="16129" max="16129" width="58" style="1" customWidth="1"/>
    <col min="16130" max="16130" width="3.7109375" style="1" customWidth="1"/>
    <col min="16131" max="16131" width="11.42578125" style="1"/>
    <col min="16132" max="16132" width="12" style="1" bestFit="1" customWidth="1"/>
    <col min="16133" max="16133" width="15.7109375" style="1" customWidth="1"/>
    <col min="16134" max="16384" width="11.42578125" style="1"/>
  </cols>
  <sheetData>
    <row r="1" spans="1:14" ht="19.5" customHeight="1" thickTop="1" x14ac:dyDescent="0.2">
      <c r="A1" s="135" t="s">
        <v>94</v>
      </c>
      <c r="B1" s="136"/>
      <c r="C1" s="136"/>
      <c r="D1" s="136"/>
      <c r="E1" s="136"/>
      <c r="F1" s="137"/>
    </row>
    <row r="2" spans="1:14" ht="19.5" customHeight="1" thickBot="1" x14ac:dyDescent="0.25">
      <c r="A2" s="138" t="s">
        <v>95</v>
      </c>
      <c r="B2" s="139"/>
      <c r="C2" s="139"/>
      <c r="D2" s="139"/>
      <c r="E2" s="139"/>
      <c r="F2" s="140"/>
    </row>
    <row r="3" spans="1:14" ht="21.95" customHeight="1" thickTop="1" thickBot="1" x14ac:dyDescent="0.35">
      <c r="E3" s="95"/>
      <c r="H3" s="1" t="s">
        <v>19</v>
      </c>
    </row>
    <row r="4" spans="1:14" ht="17.25" thickBot="1" x14ac:dyDescent="0.35">
      <c r="A4" s="18" t="s">
        <v>18</v>
      </c>
      <c r="B4" s="18" t="s">
        <v>17</v>
      </c>
      <c r="C4" s="18" t="s">
        <v>16</v>
      </c>
      <c r="D4" s="34" t="s">
        <v>15</v>
      </c>
      <c r="E4" s="96" t="s">
        <v>14</v>
      </c>
      <c r="F4" s="96" t="s">
        <v>13</v>
      </c>
    </row>
    <row r="5" spans="1:14" x14ac:dyDescent="0.2">
      <c r="A5" s="100"/>
      <c r="B5" s="101"/>
      <c r="C5" s="100"/>
      <c r="D5" s="102"/>
      <c r="E5" s="103"/>
      <c r="F5" s="117"/>
    </row>
    <row r="6" spans="1:14" ht="33" customHeight="1" x14ac:dyDescent="0.2">
      <c r="A6" s="97" t="s">
        <v>93</v>
      </c>
      <c r="B6" s="35" t="s">
        <v>91</v>
      </c>
      <c r="C6" s="16"/>
      <c r="D6" s="17"/>
      <c r="E6" s="104"/>
      <c r="F6" s="118"/>
    </row>
    <row r="7" spans="1:14" x14ac:dyDescent="0.2">
      <c r="A7" s="2"/>
      <c r="B7" s="19"/>
      <c r="C7" s="2"/>
      <c r="D7" s="4"/>
      <c r="E7" s="105"/>
      <c r="F7" s="119"/>
    </row>
    <row r="8" spans="1:14" s="25" customFormat="1" ht="16.5" customHeight="1" x14ac:dyDescent="0.3">
      <c r="A8" s="106" t="s">
        <v>12</v>
      </c>
      <c r="B8" s="36" t="s">
        <v>21</v>
      </c>
      <c r="C8" s="37" t="s">
        <v>22</v>
      </c>
      <c r="D8" s="38"/>
      <c r="E8" s="107"/>
      <c r="F8" s="120"/>
      <c r="I8" s="26"/>
      <c r="J8" s="27"/>
      <c r="K8" s="28"/>
      <c r="L8" s="29"/>
      <c r="M8" s="30"/>
      <c r="N8" s="30"/>
    </row>
    <row r="9" spans="1:14" s="31" customFormat="1" x14ac:dyDescent="0.25">
      <c r="A9" s="39"/>
      <c r="B9" s="40" t="s">
        <v>186</v>
      </c>
      <c r="C9" s="41" t="s">
        <v>3</v>
      </c>
      <c r="D9" s="42">
        <v>1</v>
      </c>
      <c r="E9" s="98"/>
      <c r="F9" s="121">
        <f>+E9*D9</f>
        <v>0</v>
      </c>
    </row>
    <row r="10" spans="1:14" s="25" customFormat="1" ht="16.5" customHeight="1" thickBot="1" x14ac:dyDescent="0.35">
      <c r="A10" s="106"/>
      <c r="B10" s="36"/>
      <c r="C10" s="37"/>
      <c r="D10" s="38"/>
      <c r="E10" s="107"/>
      <c r="F10" s="122"/>
      <c r="I10" s="26"/>
      <c r="J10" s="27"/>
      <c r="K10" s="28"/>
      <c r="L10" s="29"/>
      <c r="M10" s="30"/>
      <c r="N10" s="30"/>
    </row>
    <row r="11" spans="1:14" s="25" customFormat="1" ht="16.5" customHeight="1" thickTop="1" x14ac:dyDescent="0.3">
      <c r="A11" s="106"/>
      <c r="B11" s="43" t="s">
        <v>23</v>
      </c>
      <c r="C11" s="37"/>
      <c r="D11" s="38"/>
      <c r="E11" s="99"/>
      <c r="F11" s="123">
        <f>+F9</f>
        <v>0</v>
      </c>
      <c r="I11" s="26"/>
      <c r="J11" s="27"/>
      <c r="K11" s="28"/>
      <c r="L11" s="29"/>
      <c r="M11" s="30"/>
      <c r="N11" s="30"/>
    </row>
    <row r="12" spans="1:14" s="25" customFormat="1" ht="16.5" customHeight="1" x14ac:dyDescent="0.3">
      <c r="A12" s="106"/>
      <c r="B12" s="43"/>
      <c r="C12" s="37"/>
      <c r="D12" s="38"/>
      <c r="E12" s="99"/>
      <c r="F12" s="120"/>
      <c r="I12" s="26"/>
      <c r="J12" s="27"/>
      <c r="K12" s="28"/>
      <c r="L12" s="29"/>
      <c r="M12" s="30"/>
      <c r="N12" s="30"/>
    </row>
    <row r="13" spans="1:14" s="25" customFormat="1" ht="16.5" customHeight="1" x14ac:dyDescent="0.3">
      <c r="A13" s="106" t="s">
        <v>96</v>
      </c>
      <c r="B13" s="36" t="s">
        <v>97</v>
      </c>
      <c r="C13" s="37"/>
      <c r="D13" s="38"/>
      <c r="E13" s="107"/>
      <c r="F13" s="120"/>
      <c r="I13" s="26"/>
      <c r="J13" s="27"/>
      <c r="K13" s="28"/>
      <c r="L13" s="29"/>
      <c r="M13" s="30"/>
      <c r="N13" s="30"/>
    </row>
    <row r="14" spans="1:14" s="25" customFormat="1" ht="16.5" customHeight="1" x14ac:dyDescent="0.3">
      <c r="A14" s="106" t="s">
        <v>20</v>
      </c>
      <c r="B14" s="36" t="s">
        <v>98</v>
      </c>
      <c r="C14" s="37"/>
      <c r="D14" s="38"/>
      <c r="E14" s="99"/>
      <c r="F14" s="120"/>
      <c r="I14" s="26"/>
      <c r="J14" s="27"/>
      <c r="K14" s="28"/>
      <c r="L14" s="29"/>
      <c r="M14" s="30"/>
      <c r="N14" s="30"/>
    </row>
    <row r="15" spans="1:14" s="25" customFormat="1" ht="16.5" customHeight="1" x14ac:dyDescent="0.3">
      <c r="A15" s="106" t="s">
        <v>11</v>
      </c>
      <c r="B15" s="36" t="s">
        <v>99</v>
      </c>
      <c r="C15" s="37"/>
      <c r="D15" s="38"/>
      <c r="E15" s="99"/>
      <c r="F15" s="120"/>
      <c r="I15" s="26"/>
      <c r="J15" s="27"/>
      <c r="K15" s="28"/>
      <c r="L15" s="29"/>
      <c r="M15" s="30"/>
      <c r="N15" s="30"/>
    </row>
    <row r="16" spans="1:14" s="31" customFormat="1" x14ac:dyDescent="0.25">
      <c r="A16" s="39"/>
      <c r="B16" s="40" t="s">
        <v>100</v>
      </c>
      <c r="C16" s="41" t="s">
        <v>3</v>
      </c>
      <c r="D16" s="42">
        <v>1</v>
      </c>
      <c r="E16" s="98"/>
      <c r="F16" s="121">
        <f>+E16*D16</f>
        <v>0</v>
      </c>
    </row>
    <row r="17" spans="1:14" s="31" customFormat="1" x14ac:dyDescent="0.25">
      <c r="A17" s="39"/>
      <c r="B17" s="40" t="s">
        <v>101</v>
      </c>
      <c r="C17" s="41" t="s">
        <v>3</v>
      </c>
      <c r="D17" s="42">
        <v>22</v>
      </c>
      <c r="E17" s="98"/>
      <c r="F17" s="121">
        <f>+E17*D17</f>
        <v>0</v>
      </c>
    </row>
    <row r="18" spans="1:14" s="25" customFormat="1" ht="16.5" customHeight="1" thickBot="1" x14ac:dyDescent="0.35">
      <c r="A18" s="106"/>
      <c r="B18" s="36"/>
      <c r="C18" s="37"/>
      <c r="D18" s="38"/>
      <c r="E18" s="107"/>
      <c r="F18" s="122"/>
      <c r="I18" s="26"/>
      <c r="J18" s="27"/>
      <c r="K18" s="28"/>
      <c r="L18" s="29"/>
      <c r="M18" s="30"/>
      <c r="N18" s="30"/>
    </row>
    <row r="19" spans="1:14" s="25" customFormat="1" ht="16.5" customHeight="1" thickTop="1" x14ac:dyDescent="0.3">
      <c r="A19" s="106"/>
      <c r="B19" s="43" t="s">
        <v>25</v>
      </c>
      <c r="C19" s="37"/>
      <c r="D19" s="38"/>
      <c r="E19" s="99"/>
      <c r="F19" s="123">
        <f>+SUM(F16:F17)</f>
        <v>0</v>
      </c>
      <c r="I19" s="26"/>
      <c r="J19" s="27"/>
      <c r="K19" s="28"/>
      <c r="L19" s="29"/>
      <c r="M19" s="30"/>
      <c r="N19" s="30"/>
    </row>
    <row r="20" spans="1:14" s="25" customFormat="1" ht="16.5" customHeight="1" x14ac:dyDescent="0.3">
      <c r="A20" s="106"/>
      <c r="B20" s="43"/>
      <c r="C20" s="37"/>
      <c r="D20" s="38"/>
      <c r="E20" s="99"/>
      <c r="F20" s="120"/>
      <c r="I20" s="26"/>
      <c r="J20" s="27"/>
      <c r="K20" s="28"/>
      <c r="L20" s="29"/>
      <c r="M20" s="30"/>
      <c r="N20" s="30"/>
    </row>
    <row r="21" spans="1:14" s="25" customFormat="1" ht="16.5" customHeight="1" x14ac:dyDescent="0.3">
      <c r="A21" s="106" t="s">
        <v>10</v>
      </c>
      <c r="B21" s="36" t="s">
        <v>102</v>
      </c>
      <c r="C21" s="37"/>
      <c r="D21" s="38"/>
      <c r="E21" s="99"/>
      <c r="F21" s="120"/>
      <c r="I21" s="26"/>
      <c r="J21" s="27"/>
      <c r="K21" s="28"/>
      <c r="L21" s="29"/>
      <c r="M21" s="30"/>
      <c r="N21" s="30"/>
    </row>
    <row r="22" spans="1:14" s="31" customFormat="1" x14ac:dyDescent="0.25">
      <c r="A22" s="39"/>
      <c r="B22" s="40" t="s">
        <v>103</v>
      </c>
      <c r="C22" s="41"/>
      <c r="D22" s="42"/>
      <c r="E22" s="98"/>
      <c r="F22" s="121"/>
    </row>
    <row r="23" spans="1:14" s="25" customFormat="1" ht="16.5" customHeight="1" x14ac:dyDescent="0.3">
      <c r="A23" s="106"/>
      <c r="B23" s="43"/>
      <c r="C23" s="37"/>
      <c r="D23" s="38"/>
      <c r="E23" s="99"/>
      <c r="F23" s="120"/>
      <c r="I23" s="26"/>
      <c r="J23" s="27"/>
      <c r="K23" s="28"/>
      <c r="L23" s="29"/>
      <c r="M23" s="30"/>
      <c r="N23" s="30"/>
    </row>
    <row r="24" spans="1:14" s="25" customFormat="1" ht="33" x14ac:dyDescent="0.25">
      <c r="A24" s="110" t="s">
        <v>9</v>
      </c>
      <c r="B24" s="49" t="s">
        <v>104</v>
      </c>
      <c r="C24" s="44"/>
      <c r="D24" s="45"/>
      <c r="E24" s="99"/>
      <c r="F24" s="120"/>
    </row>
    <row r="25" spans="1:14" s="25" customFormat="1" ht="20.25" customHeight="1" x14ac:dyDescent="0.25">
      <c r="A25" s="109" t="s">
        <v>86</v>
      </c>
      <c r="B25" s="51" t="s">
        <v>196</v>
      </c>
      <c r="C25" s="44" t="s">
        <v>3</v>
      </c>
      <c r="D25" s="45">
        <v>4</v>
      </c>
      <c r="E25" s="99"/>
      <c r="F25" s="120">
        <f>E25*D25</f>
        <v>0</v>
      </c>
    </row>
    <row r="26" spans="1:14" s="25" customFormat="1" ht="20.25" customHeight="1" x14ac:dyDescent="0.25">
      <c r="A26" s="109" t="s">
        <v>113</v>
      </c>
      <c r="B26" s="51" t="s">
        <v>105</v>
      </c>
      <c r="C26" s="44"/>
      <c r="D26" s="45"/>
      <c r="E26" s="99"/>
      <c r="F26" s="120"/>
    </row>
    <row r="27" spans="1:14" s="25" customFormat="1" ht="49.5" x14ac:dyDescent="0.3">
      <c r="A27" s="108"/>
      <c r="B27" s="50" t="s">
        <v>106</v>
      </c>
      <c r="C27" s="44" t="s">
        <v>3</v>
      </c>
      <c r="D27" s="45">
        <v>1</v>
      </c>
      <c r="E27" s="99"/>
      <c r="F27" s="121">
        <f>+E27*D27</f>
        <v>0</v>
      </c>
    </row>
    <row r="28" spans="1:14" s="25" customFormat="1" x14ac:dyDescent="0.3">
      <c r="A28" s="108"/>
      <c r="B28" s="50" t="s">
        <v>107</v>
      </c>
      <c r="C28" s="44" t="s">
        <v>3</v>
      </c>
      <c r="D28" s="45">
        <v>1</v>
      </c>
      <c r="E28" s="99"/>
      <c r="F28" s="121">
        <f t="shared" ref="F28:F30" si="0">+E28*D28</f>
        <v>0</v>
      </c>
    </row>
    <row r="29" spans="1:14" s="25" customFormat="1" x14ac:dyDescent="0.3">
      <c r="A29" s="108"/>
      <c r="B29" s="50" t="s">
        <v>33</v>
      </c>
      <c r="C29" s="44" t="s">
        <v>6</v>
      </c>
      <c r="D29" s="45">
        <v>1</v>
      </c>
      <c r="E29" s="99"/>
      <c r="F29" s="121">
        <f t="shared" si="0"/>
        <v>0</v>
      </c>
    </row>
    <row r="30" spans="1:14" s="25" customFormat="1" x14ac:dyDescent="0.3">
      <c r="A30" s="108"/>
      <c r="B30" s="57" t="s">
        <v>34</v>
      </c>
      <c r="C30" s="44" t="s">
        <v>3</v>
      </c>
      <c r="D30" s="45">
        <v>1</v>
      </c>
      <c r="E30" s="99"/>
      <c r="F30" s="121">
        <f t="shared" si="0"/>
        <v>0</v>
      </c>
    </row>
    <row r="31" spans="1:14" s="25" customFormat="1" x14ac:dyDescent="0.3">
      <c r="A31" s="108"/>
      <c r="B31" s="58"/>
      <c r="C31" s="44"/>
      <c r="D31" s="45"/>
      <c r="E31" s="99"/>
      <c r="F31" s="120"/>
    </row>
    <row r="32" spans="1:14" s="25" customFormat="1" x14ac:dyDescent="0.25">
      <c r="A32" s="108"/>
      <c r="B32" s="10" t="s">
        <v>35</v>
      </c>
      <c r="C32" s="44"/>
      <c r="D32" s="45"/>
      <c r="E32" s="99"/>
      <c r="F32" s="120"/>
    </row>
    <row r="33" spans="1:6" s="25" customFormat="1" x14ac:dyDescent="0.3">
      <c r="A33" s="108"/>
      <c r="B33" s="59" t="s">
        <v>175</v>
      </c>
      <c r="C33" s="44" t="s">
        <v>3</v>
      </c>
      <c r="D33" s="45">
        <v>2</v>
      </c>
      <c r="E33" s="99"/>
      <c r="F33" s="121">
        <f t="shared" ref="F33" si="1">+E33*D33</f>
        <v>0</v>
      </c>
    </row>
    <row r="34" spans="1:6" s="25" customFormat="1" x14ac:dyDescent="0.3">
      <c r="A34" s="108"/>
      <c r="B34" s="60"/>
      <c r="C34" s="44"/>
      <c r="D34" s="45"/>
      <c r="E34" s="99"/>
      <c r="F34" s="120"/>
    </row>
    <row r="35" spans="1:6" s="25" customFormat="1" x14ac:dyDescent="0.25">
      <c r="A35" s="108"/>
      <c r="B35" s="10" t="s">
        <v>36</v>
      </c>
      <c r="C35" s="44"/>
      <c r="D35" s="45"/>
      <c r="E35" s="99"/>
      <c r="F35" s="120"/>
    </row>
    <row r="36" spans="1:6" s="25" customFormat="1" x14ac:dyDescent="0.3">
      <c r="A36" s="108"/>
      <c r="B36" s="57" t="s">
        <v>37</v>
      </c>
      <c r="C36" s="44" t="s">
        <v>3</v>
      </c>
      <c r="D36" s="45">
        <v>1</v>
      </c>
      <c r="E36" s="99"/>
      <c r="F36" s="121">
        <f t="shared" ref="F36" si="2">+E36*D36</f>
        <v>0</v>
      </c>
    </row>
    <row r="37" spans="1:6" s="25" customFormat="1" x14ac:dyDescent="0.3">
      <c r="A37" s="108"/>
      <c r="B37" s="60"/>
      <c r="C37" s="44"/>
      <c r="D37" s="45"/>
      <c r="E37" s="99"/>
      <c r="F37" s="120"/>
    </row>
    <row r="38" spans="1:6" s="25" customFormat="1" x14ac:dyDescent="0.25">
      <c r="A38" s="108"/>
      <c r="B38" s="11" t="s">
        <v>38</v>
      </c>
      <c r="C38" s="44"/>
      <c r="D38" s="45"/>
      <c r="E38" s="99"/>
      <c r="F38" s="120"/>
    </row>
    <row r="39" spans="1:6" s="25" customFormat="1" x14ac:dyDescent="0.3">
      <c r="A39" s="108"/>
      <c r="B39" s="50" t="s">
        <v>108</v>
      </c>
      <c r="C39" s="44" t="s">
        <v>3</v>
      </c>
      <c r="D39" s="45">
        <v>1</v>
      </c>
      <c r="E39" s="99"/>
      <c r="F39" s="121">
        <f t="shared" ref="F39" si="3">+E39*D39</f>
        <v>0</v>
      </c>
    </row>
    <row r="40" spans="1:6" s="25" customFormat="1" x14ac:dyDescent="0.3">
      <c r="A40" s="108"/>
      <c r="B40" s="61"/>
      <c r="C40" s="44"/>
      <c r="D40" s="45"/>
      <c r="E40" s="99"/>
      <c r="F40" s="120"/>
    </row>
    <row r="41" spans="1:6" s="25" customFormat="1" x14ac:dyDescent="0.25">
      <c r="A41" s="108"/>
      <c r="B41" s="10" t="s">
        <v>39</v>
      </c>
      <c r="C41" s="44"/>
      <c r="D41" s="45"/>
      <c r="E41" s="99"/>
      <c r="F41" s="120"/>
    </row>
    <row r="42" spans="1:6" s="25" customFormat="1" x14ac:dyDescent="0.25">
      <c r="A42" s="108"/>
      <c r="B42" s="7" t="s">
        <v>40</v>
      </c>
      <c r="C42" s="44" t="s">
        <v>7</v>
      </c>
      <c r="D42" s="45">
        <v>1</v>
      </c>
      <c r="E42" s="99"/>
      <c r="F42" s="120"/>
    </row>
    <row r="43" spans="1:6" s="25" customFormat="1" x14ac:dyDescent="0.3">
      <c r="A43" s="108"/>
      <c r="B43" s="60"/>
      <c r="C43" s="44"/>
      <c r="D43" s="45"/>
      <c r="E43" s="99"/>
      <c r="F43" s="120"/>
    </row>
    <row r="44" spans="1:6" s="25" customFormat="1" x14ac:dyDescent="0.25">
      <c r="A44" s="108"/>
      <c r="B44" s="10" t="s">
        <v>41</v>
      </c>
      <c r="C44" s="44"/>
      <c r="D44" s="45"/>
      <c r="E44" s="99"/>
      <c r="F44" s="120"/>
    </row>
    <row r="45" spans="1:6" s="25" customFormat="1" x14ac:dyDescent="0.25">
      <c r="A45" s="108"/>
      <c r="B45" s="9" t="s">
        <v>109</v>
      </c>
      <c r="C45" s="44" t="s">
        <v>3</v>
      </c>
      <c r="D45" s="45">
        <v>1</v>
      </c>
      <c r="E45" s="99"/>
      <c r="F45" s="121">
        <f t="shared" ref="F45:F46" si="4">+E45*D45</f>
        <v>0</v>
      </c>
    </row>
    <row r="46" spans="1:6" s="25" customFormat="1" x14ac:dyDescent="0.25">
      <c r="A46" s="108"/>
      <c r="B46" s="7" t="s">
        <v>176</v>
      </c>
      <c r="C46" s="44" t="s">
        <v>24</v>
      </c>
      <c r="D46" s="45">
        <v>2</v>
      </c>
      <c r="E46" s="99"/>
      <c r="F46" s="121">
        <f t="shared" si="4"/>
        <v>0</v>
      </c>
    </row>
    <row r="47" spans="1:6" s="25" customFormat="1" x14ac:dyDescent="0.25">
      <c r="A47" s="108"/>
      <c r="B47" s="7"/>
      <c r="C47" s="44"/>
      <c r="D47" s="45"/>
      <c r="E47" s="99"/>
      <c r="F47" s="120"/>
    </row>
    <row r="48" spans="1:6" s="25" customFormat="1" x14ac:dyDescent="0.25">
      <c r="A48" s="108"/>
      <c r="B48" s="10" t="s">
        <v>43</v>
      </c>
      <c r="C48" s="44"/>
      <c r="D48" s="45"/>
      <c r="E48" s="99"/>
      <c r="F48" s="120"/>
    </row>
    <row r="49" spans="1:6" s="25" customFormat="1" x14ac:dyDescent="0.25">
      <c r="A49" s="108"/>
      <c r="B49" s="9" t="s">
        <v>109</v>
      </c>
      <c r="C49" s="44" t="s">
        <v>3</v>
      </c>
      <c r="D49" s="45">
        <v>1</v>
      </c>
      <c r="E49" s="99"/>
      <c r="F49" s="121">
        <f t="shared" ref="F49:F50" si="5">+E49*D49</f>
        <v>0</v>
      </c>
    </row>
    <row r="50" spans="1:6" s="25" customFormat="1" x14ac:dyDescent="0.25">
      <c r="A50" s="108"/>
      <c r="B50" s="7" t="s">
        <v>111</v>
      </c>
      <c r="C50" s="44" t="s">
        <v>24</v>
      </c>
      <c r="D50" s="45">
        <v>15</v>
      </c>
      <c r="E50" s="99"/>
      <c r="F50" s="121">
        <f t="shared" si="5"/>
        <v>0</v>
      </c>
    </row>
    <row r="51" spans="1:6" s="25" customFormat="1" x14ac:dyDescent="0.25">
      <c r="A51" s="108"/>
      <c r="B51" s="13"/>
      <c r="C51" s="44"/>
      <c r="D51" s="45"/>
      <c r="E51" s="99"/>
      <c r="F51" s="120"/>
    </row>
    <row r="52" spans="1:6" s="25" customFormat="1" x14ac:dyDescent="0.25">
      <c r="A52" s="108"/>
      <c r="B52" s="10" t="s">
        <v>110</v>
      </c>
      <c r="C52" s="44" t="s">
        <v>7</v>
      </c>
      <c r="D52" s="45">
        <v>1</v>
      </c>
      <c r="E52" s="99"/>
      <c r="F52" s="120"/>
    </row>
    <row r="53" spans="1:6" s="25" customFormat="1" x14ac:dyDescent="0.25">
      <c r="A53" s="108"/>
      <c r="B53" s="10"/>
      <c r="C53" s="44"/>
      <c r="D53" s="45"/>
      <c r="E53" s="99"/>
      <c r="F53" s="120"/>
    </row>
    <row r="54" spans="1:6" s="25" customFormat="1" x14ac:dyDescent="0.25">
      <c r="A54" s="108"/>
      <c r="B54" s="10" t="s">
        <v>112</v>
      </c>
      <c r="C54" s="44" t="s">
        <v>7</v>
      </c>
      <c r="D54" s="45">
        <v>1</v>
      </c>
      <c r="E54" s="99"/>
      <c r="F54" s="120"/>
    </row>
    <row r="55" spans="1:6" s="25" customFormat="1" x14ac:dyDescent="0.25">
      <c r="A55" s="108"/>
      <c r="B55" s="10"/>
      <c r="C55" s="44"/>
      <c r="D55" s="45"/>
      <c r="E55" s="99"/>
      <c r="F55" s="120"/>
    </row>
    <row r="56" spans="1:6" s="25" customFormat="1" x14ac:dyDescent="0.25">
      <c r="A56" s="108"/>
      <c r="B56" s="10" t="s">
        <v>44</v>
      </c>
      <c r="C56" s="44"/>
      <c r="D56" s="45"/>
      <c r="E56" s="99"/>
      <c r="F56" s="120"/>
    </row>
    <row r="57" spans="1:6" s="25" customFormat="1" x14ac:dyDescent="0.3">
      <c r="A57" s="108"/>
      <c r="B57" s="59" t="s">
        <v>45</v>
      </c>
      <c r="C57" s="44" t="s">
        <v>3</v>
      </c>
      <c r="D57" s="45">
        <v>1</v>
      </c>
      <c r="E57" s="99"/>
      <c r="F57" s="121">
        <f t="shared" ref="F57:F58" si="6">+E57*D57</f>
        <v>0</v>
      </c>
    </row>
    <row r="58" spans="1:6" s="25" customFormat="1" x14ac:dyDescent="0.3">
      <c r="A58" s="108"/>
      <c r="B58" s="59" t="s">
        <v>83</v>
      </c>
      <c r="C58" s="44" t="s">
        <v>7</v>
      </c>
      <c r="D58" s="45">
        <v>1</v>
      </c>
      <c r="E58" s="99"/>
      <c r="F58" s="121">
        <f t="shared" si="6"/>
        <v>0</v>
      </c>
    </row>
    <row r="59" spans="1:6" s="25" customFormat="1" x14ac:dyDescent="0.25">
      <c r="A59" s="108"/>
      <c r="B59" s="7" t="s">
        <v>46</v>
      </c>
      <c r="C59" s="44" t="s">
        <v>3</v>
      </c>
      <c r="D59" s="45">
        <v>1</v>
      </c>
      <c r="E59" s="99"/>
      <c r="F59" s="120"/>
    </row>
    <row r="60" spans="1:6" s="25" customFormat="1" ht="17.25" thickBot="1" x14ac:dyDescent="0.3">
      <c r="A60" s="108"/>
      <c r="B60" s="7"/>
      <c r="C60" s="44"/>
      <c r="D60" s="45"/>
      <c r="E60" s="99"/>
      <c r="F60" s="120"/>
    </row>
    <row r="61" spans="1:6" s="25" customFormat="1" ht="17.25" thickTop="1" x14ac:dyDescent="0.25">
      <c r="A61" s="108"/>
      <c r="B61" s="93" t="s">
        <v>179</v>
      </c>
      <c r="C61" s="44"/>
      <c r="D61" s="45"/>
      <c r="E61" s="99"/>
      <c r="F61" s="124">
        <f>SUM(F25:F59)</f>
        <v>0</v>
      </c>
    </row>
    <row r="62" spans="1:6" s="25" customFormat="1" x14ac:dyDescent="0.25">
      <c r="A62" s="108"/>
      <c r="B62" s="48"/>
      <c r="C62" s="44"/>
      <c r="D62" s="45"/>
      <c r="E62" s="99"/>
      <c r="F62" s="120"/>
    </row>
    <row r="63" spans="1:6" s="25" customFormat="1" x14ac:dyDescent="0.25">
      <c r="A63" s="109" t="s">
        <v>195</v>
      </c>
      <c r="B63" s="46" t="s">
        <v>114</v>
      </c>
      <c r="C63" s="44"/>
      <c r="D63" s="45"/>
      <c r="E63" s="99"/>
      <c r="F63" s="120"/>
    </row>
    <row r="64" spans="1:6" s="25" customFormat="1" x14ac:dyDescent="0.3">
      <c r="A64" s="108"/>
      <c r="B64" s="65"/>
      <c r="C64" s="44"/>
      <c r="D64" s="45"/>
      <c r="E64" s="99"/>
      <c r="F64" s="120"/>
    </row>
    <row r="65" spans="1:6" s="25" customFormat="1" ht="45" x14ac:dyDescent="0.25">
      <c r="A65" s="108"/>
      <c r="B65" s="62" t="s">
        <v>47</v>
      </c>
      <c r="C65" s="44" t="s">
        <v>3</v>
      </c>
      <c r="D65" s="45">
        <v>1</v>
      </c>
      <c r="E65" s="134"/>
      <c r="F65" s="144">
        <f>+E65*D65</f>
        <v>0</v>
      </c>
    </row>
    <row r="66" spans="1:6" s="25" customFormat="1" x14ac:dyDescent="0.25">
      <c r="A66" s="108"/>
      <c r="B66" s="63"/>
      <c r="C66" s="44"/>
      <c r="D66" s="45"/>
      <c r="E66" s="134"/>
      <c r="F66" s="144"/>
    </row>
    <row r="67" spans="1:6" s="25" customFormat="1" x14ac:dyDescent="0.25">
      <c r="A67" s="108"/>
      <c r="B67" s="9" t="s">
        <v>48</v>
      </c>
      <c r="C67" s="44" t="s">
        <v>3</v>
      </c>
      <c r="D67" s="45">
        <v>1</v>
      </c>
      <c r="E67" s="143"/>
      <c r="F67" s="144">
        <f>+E68*D68</f>
        <v>0</v>
      </c>
    </row>
    <row r="68" spans="1:6" s="25" customFormat="1" x14ac:dyDescent="0.25">
      <c r="A68" s="108"/>
      <c r="B68" s="9" t="s">
        <v>49</v>
      </c>
      <c r="C68" s="44" t="s">
        <v>3</v>
      </c>
      <c r="D68" s="45">
        <v>1</v>
      </c>
      <c r="E68" s="143"/>
      <c r="F68" s="144"/>
    </row>
    <row r="69" spans="1:6" s="25" customFormat="1" x14ac:dyDescent="0.25">
      <c r="A69" s="108"/>
      <c r="B69" s="48"/>
      <c r="C69" s="44"/>
      <c r="D69" s="45"/>
      <c r="E69" s="99"/>
      <c r="F69" s="121"/>
    </row>
    <row r="70" spans="1:6" s="25" customFormat="1" x14ac:dyDescent="0.25">
      <c r="A70" s="108"/>
      <c r="B70" s="54" t="s">
        <v>50</v>
      </c>
      <c r="C70" s="44"/>
      <c r="D70" s="45"/>
      <c r="E70" s="99"/>
      <c r="F70" s="121"/>
    </row>
    <row r="71" spans="1:6" s="25" customFormat="1" x14ac:dyDescent="0.25">
      <c r="A71" s="108"/>
      <c r="B71" s="9" t="s">
        <v>27</v>
      </c>
      <c r="C71" s="44" t="s">
        <v>3</v>
      </c>
      <c r="D71" s="45">
        <v>1</v>
      </c>
      <c r="E71" s="143"/>
      <c r="F71" s="144">
        <f t="shared" ref="F71:F75" si="7">+E71*D71</f>
        <v>0</v>
      </c>
    </row>
    <row r="72" spans="1:6" s="25" customFormat="1" x14ac:dyDescent="0.25">
      <c r="A72" s="108"/>
      <c r="B72" s="9" t="s">
        <v>51</v>
      </c>
      <c r="C72" s="44" t="s">
        <v>3</v>
      </c>
      <c r="D72" s="45">
        <v>1</v>
      </c>
      <c r="E72" s="143"/>
      <c r="F72" s="144"/>
    </row>
    <row r="73" spans="1:6" s="25" customFormat="1" x14ac:dyDescent="0.25">
      <c r="A73" s="108"/>
      <c r="B73" s="9" t="s">
        <v>28</v>
      </c>
      <c r="C73" s="44" t="s">
        <v>3</v>
      </c>
      <c r="D73" s="45">
        <v>1</v>
      </c>
      <c r="E73" s="99"/>
      <c r="F73" s="121">
        <f t="shared" si="7"/>
        <v>0</v>
      </c>
    </row>
    <row r="74" spans="1:6" s="25" customFormat="1" ht="33" x14ac:dyDescent="0.25">
      <c r="A74" s="108"/>
      <c r="B74" s="9" t="s">
        <v>52</v>
      </c>
      <c r="C74" s="44" t="s">
        <v>3</v>
      </c>
      <c r="D74" s="45">
        <v>1</v>
      </c>
      <c r="E74" s="99"/>
      <c r="F74" s="121">
        <f t="shared" si="7"/>
        <v>0</v>
      </c>
    </row>
    <row r="75" spans="1:6" s="25" customFormat="1" x14ac:dyDescent="0.25">
      <c r="A75" s="108"/>
      <c r="B75" s="9" t="s">
        <v>53</v>
      </c>
      <c r="C75" s="44" t="s">
        <v>3</v>
      </c>
      <c r="D75" s="45">
        <v>1</v>
      </c>
      <c r="E75" s="99"/>
      <c r="F75" s="121">
        <f t="shared" si="7"/>
        <v>0</v>
      </c>
    </row>
    <row r="76" spans="1:6" s="25" customFormat="1" x14ac:dyDescent="0.25">
      <c r="A76" s="108"/>
      <c r="B76" s="55"/>
      <c r="C76" s="44"/>
      <c r="D76" s="45"/>
      <c r="E76" s="99"/>
      <c r="F76" s="120"/>
    </row>
    <row r="77" spans="1:6" s="25" customFormat="1" x14ac:dyDescent="0.25">
      <c r="A77" s="108"/>
      <c r="B77" s="56" t="s">
        <v>29</v>
      </c>
      <c r="C77" s="44"/>
      <c r="D77" s="45"/>
      <c r="E77" s="99"/>
      <c r="F77" s="120"/>
    </row>
    <row r="78" spans="1:6" s="25" customFormat="1" ht="19.5" customHeight="1" x14ac:dyDescent="0.25">
      <c r="A78" s="108"/>
      <c r="B78" s="9" t="s">
        <v>30</v>
      </c>
      <c r="C78" s="44" t="s">
        <v>3</v>
      </c>
      <c r="D78" s="45">
        <v>1</v>
      </c>
      <c r="E78" s="99"/>
      <c r="F78" s="121">
        <f t="shared" ref="F78" si="8">+E78*D78</f>
        <v>0</v>
      </c>
    </row>
    <row r="79" spans="1:6" s="25" customFormat="1" x14ac:dyDescent="0.25">
      <c r="A79" s="108"/>
      <c r="B79" s="64"/>
      <c r="C79" s="44"/>
      <c r="D79" s="45"/>
      <c r="E79" s="99"/>
      <c r="F79" s="120"/>
    </row>
    <row r="80" spans="1:6" s="25" customFormat="1" x14ac:dyDescent="0.25">
      <c r="A80" s="108"/>
      <c r="B80" s="56" t="s">
        <v>31</v>
      </c>
      <c r="C80" s="44"/>
      <c r="D80" s="45"/>
      <c r="E80" s="99"/>
      <c r="F80" s="120"/>
    </row>
    <row r="81" spans="1:6" s="25" customFormat="1" x14ac:dyDescent="0.25">
      <c r="A81" s="108"/>
      <c r="B81" s="9" t="s">
        <v>54</v>
      </c>
      <c r="C81" s="44" t="s">
        <v>3</v>
      </c>
      <c r="D81" s="45">
        <v>1</v>
      </c>
      <c r="E81" s="99"/>
      <c r="F81" s="121">
        <f t="shared" ref="F81" si="9">+E81*D81</f>
        <v>0</v>
      </c>
    </row>
    <row r="82" spans="1:6" s="25" customFormat="1" ht="17.25" thickBot="1" x14ac:dyDescent="0.3">
      <c r="A82" s="108"/>
      <c r="B82" s="47"/>
      <c r="C82" s="44"/>
      <c r="D82" s="45"/>
      <c r="E82" s="99"/>
      <c r="F82" s="120"/>
    </row>
    <row r="83" spans="1:6" s="25" customFormat="1" ht="17.25" thickTop="1" x14ac:dyDescent="0.25">
      <c r="A83" s="108"/>
      <c r="B83" s="93" t="s">
        <v>115</v>
      </c>
      <c r="C83" s="44"/>
      <c r="D83" s="45"/>
      <c r="E83" s="99"/>
      <c r="F83" s="124">
        <f>SUM(F65:F81)</f>
        <v>0</v>
      </c>
    </row>
    <row r="84" spans="1:6" s="25" customFormat="1" ht="17.25" thickBot="1" x14ac:dyDescent="0.3">
      <c r="A84" s="108"/>
      <c r="B84" s="47"/>
      <c r="C84" s="44"/>
      <c r="D84" s="45"/>
      <c r="E84" s="99"/>
      <c r="F84" s="120"/>
    </row>
    <row r="85" spans="1:6" s="25" customFormat="1" ht="17.25" thickTop="1" x14ac:dyDescent="0.25">
      <c r="A85" s="108"/>
      <c r="B85" s="48" t="s">
        <v>116</v>
      </c>
      <c r="C85" s="44"/>
      <c r="D85" s="45"/>
      <c r="E85" s="99"/>
      <c r="F85" s="123">
        <f>F83+F61</f>
        <v>0</v>
      </c>
    </row>
    <row r="86" spans="1:6" s="25" customFormat="1" x14ac:dyDescent="0.25">
      <c r="A86" s="108"/>
      <c r="B86" s="67"/>
      <c r="C86" s="44"/>
      <c r="D86" s="45"/>
      <c r="E86" s="99"/>
      <c r="F86" s="120"/>
    </row>
    <row r="87" spans="1:6" s="25" customFormat="1" x14ac:dyDescent="0.25">
      <c r="A87" s="110" t="s">
        <v>8</v>
      </c>
      <c r="B87" s="49" t="s">
        <v>117</v>
      </c>
      <c r="C87" s="44"/>
      <c r="D87" s="45"/>
      <c r="E87" s="99"/>
      <c r="F87" s="120"/>
    </row>
    <row r="88" spans="1:6" s="25" customFormat="1" x14ac:dyDescent="0.25">
      <c r="A88" s="108"/>
      <c r="B88" s="66" t="s">
        <v>119</v>
      </c>
      <c r="C88" s="44"/>
      <c r="D88" s="45"/>
      <c r="E88" s="99"/>
      <c r="F88" s="120"/>
    </row>
    <row r="89" spans="1:6" s="25" customFormat="1" x14ac:dyDescent="0.25">
      <c r="A89" s="108"/>
      <c r="B89" s="24" t="s">
        <v>118</v>
      </c>
      <c r="C89" s="44" t="s">
        <v>3</v>
      </c>
      <c r="D89" s="45">
        <v>1</v>
      </c>
      <c r="E89" s="99"/>
      <c r="F89" s="121">
        <f t="shared" ref="F89" si="10">+E89*D89</f>
        <v>0</v>
      </c>
    </row>
    <row r="90" spans="1:6" s="25" customFormat="1" x14ac:dyDescent="0.25">
      <c r="A90" s="108"/>
      <c r="B90" s="67"/>
      <c r="C90" s="44"/>
      <c r="D90" s="45"/>
      <c r="E90" s="99"/>
      <c r="F90" s="120"/>
    </row>
    <row r="91" spans="1:6" s="25" customFormat="1" x14ac:dyDescent="0.25">
      <c r="A91" s="108"/>
      <c r="B91" s="66" t="s">
        <v>120</v>
      </c>
      <c r="C91" s="44"/>
      <c r="D91" s="45"/>
      <c r="E91" s="99"/>
      <c r="F91" s="120"/>
    </row>
    <row r="92" spans="1:6" s="25" customFormat="1" x14ac:dyDescent="0.25">
      <c r="A92" s="108"/>
      <c r="B92" s="24" t="s">
        <v>121</v>
      </c>
      <c r="C92" s="44" t="s">
        <v>3</v>
      </c>
      <c r="D92" s="45">
        <v>1</v>
      </c>
      <c r="E92" s="99"/>
      <c r="F92" s="121">
        <f t="shared" ref="F92" si="11">+E92*D92</f>
        <v>0</v>
      </c>
    </row>
    <row r="93" spans="1:6" s="25" customFormat="1" x14ac:dyDescent="0.25">
      <c r="A93" s="108"/>
      <c r="B93" s="67"/>
      <c r="C93" s="44"/>
      <c r="D93" s="45"/>
      <c r="E93" s="99"/>
      <c r="F93" s="120"/>
    </row>
    <row r="94" spans="1:6" s="25" customFormat="1" x14ac:dyDescent="0.25">
      <c r="A94" s="108"/>
      <c r="B94" s="66" t="s">
        <v>148</v>
      </c>
      <c r="C94" s="44"/>
      <c r="D94" s="45"/>
      <c r="E94" s="99"/>
      <c r="F94" s="120"/>
    </row>
    <row r="95" spans="1:6" s="25" customFormat="1" x14ac:dyDescent="0.25">
      <c r="A95" s="108"/>
      <c r="B95" s="24" t="s">
        <v>150</v>
      </c>
      <c r="C95" s="44" t="s">
        <v>3</v>
      </c>
      <c r="D95" s="45">
        <v>1</v>
      </c>
      <c r="E95" s="99"/>
      <c r="F95" s="121">
        <f t="shared" ref="F95" si="12">+E95*D95</f>
        <v>0</v>
      </c>
    </row>
    <row r="96" spans="1:6" s="25" customFormat="1" x14ac:dyDescent="0.25">
      <c r="A96" s="108"/>
      <c r="B96" s="24"/>
      <c r="C96" s="44"/>
      <c r="D96" s="45"/>
      <c r="E96" s="99"/>
      <c r="F96" s="121"/>
    </row>
    <row r="97" spans="1:6" s="25" customFormat="1" x14ac:dyDescent="0.25">
      <c r="A97" s="108"/>
      <c r="B97" s="66" t="s">
        <v>187</v>
      </c>
      <c r="C97" s="44"/>
      <c r="D97" s="45"/>
      <c r="E97" s="99"/>
      <c r="F97" s="120"/>
    </row>
    <row r="98" spans="1:6" s="25" customFormat="1" x14ac:dyDescent="0.25">
      <c r="A98" s="108"/>
      <c r="B98" s="24" t="s">
        <v>121</v>
      </c>
      <c r="C98" s="44" t="s">
        <v>3</v>
      </c>
      <c r="D98" s="45">
        <v>1</v>
      </c>
      <c r="E98" s="99"/>
      <c r="F98" s="121">
        <f t="shared" ref="F98" si="13">+E98*D98</f>
        <v>0</v>
      </c>
    </row>
    <row r="99" spans="1:6" s="25" customFormat="1" x14ac:dyDescent="0.25">
      <c r="A99" s="108"/>
      <c r="B99" s="24"/>
      <c r="C99" s="44"/>
      <c r="D99" s="45"/>
      <c r="E99" s="99"/>
      <c r="F99" s="121"/>
    </row>
    <row r="100" spans="1:6" s="25" customFormat="1" ht="17.25" thickBot="1" x14ac:dyDescent="0.3">
      <c r="A100" s="108"/>
      <c r="B100" s="24"/>
      <c r="C100" s="44"/>
      <c r="D100" s="45"/>
      <c r="E100" s="99"/>
      <c r="F100" s="121"/>
    </row>
    <row r="101" spans="1:6" s="25" customFormat="1" ht="17.25" thickTop="1" x14ac:dyDescent="0.25">
      <c r="A101" s="108"/>
      <c r="B101" s="48" t="s">
        <v>122</v>
      </c>
      <c r="C101" s="44"/>
      <c r="D101" s="45"/>
      <c r="E101" s="99"/>
      <c r="F101" s="123">
        <f>SUM(F89:F98)</f>
        <v>0</v>
      </c>
    </row>
    <row r="102" spans="1:6" s="25" customFormat="1" x14ac:dyDescent="0.25">
      <c r="A102" s="109" t="s">
        <v>5</v>
      </c>
      <c r="B102" s="46" t="s">
        <v>87</v>
      </c>
      <c r="C102" s="44"/>
      <c r="D102" s="45"/>
      <c r="E102" s="99"/>
      <c r="F102" s="120"/>
    </row>
    <row r="103" spans="1:6" s="25" customFormat="1" x14ac:dyDescent="0.25">
      <c r="A103" s="109" t="s">
        <v>123</v>
      </c>
      <c r="B103" s="51" t="s">
        <v>88</v>
      </c>
      <c r="C103" s="44"/>
      <c r="D103" s="45"/>
      <c r="E103" s="99"/>
      <c r="F103" s="120"/>
    </row>
    <row r="104" spans="1:6" s="25" customFormat="1" x14ac:dyDescent="0.3">
      <c r="A104" s="108"/>
      <c r="B104" s="68" t="s">
        <v>59</v>
      </c>
      <c r="C104" s="69"/>
      <c r="D104" s="45"/>
      <c r="E104" s="99"/>
      <c r="F104" s="120"/>
    </row>
    <row r="105" spans="1:6" s="25" customFormat="1" x14ac:dyDescent="0.25">
      <c r="A105" s="108"/>
      <c r="B105" s="70" t="s">
        <v>60</v>
      </c>
      <c r="C105" s="2"/>
      <c r="D105" s="45"/>
      <c r="E105" s="99"/>
      <c r="F105" s="120"/>
    </row>
    <row r="106" spans="1:6" s="25" customFormat="1" x14ac:dyDescent="0.25">
      <c r="A106" s="108"/>
      <c r="B106" s="67" t="s">
        <v>61</v>
      </c>
      <c r="C106" s="2"/>
      <c r="D106" s="45"/>
      <c r="E106" s="99"/>
      <c r="F106" s="120"/>
    </row>
    <row r="107" spans="1:6" s="25" customFormat="1" x14ac:dyDescent="0.3">
      <c r="A107" s="108"/>
      <c r="B107" s="71" t="s">
        <v>62</v>
      </c>
      <c r="C107" s="52" t="s">
        <v>24</v>
      </c>
      <c r="D107" s="45">
        <v>150</v>
      </c>
      <c r="E107" s="99"/>
      <c r="F107" s="120">
        <f>E107*D107</f>
        <v>0</v>
      </c>
    </row>
    <row r="108" spans="1:6" s="25" customFormat="1" x14ac:dyDescent="0.3">
      <c r="A108" s="108"/>
      <c r="B108" s="71" t="s">
        <v>63</v>
      </c>
      <c r="C108" s="52" t="s">
        <v>24</v>
      </c>
      <c r="D108" s="45">
        <v>35</v>
      </c>
      <c r="E108" s="99"/>
      <c r="F108" s="120">
        <f t="shared" ref="F108:F113" si="14">E108*D108</f>
        <v>0</v>
      </c>
    </row>
    <row r="109" spans="1:6" s="25" customFormat="1" x14ac:dyDescent="0.3">
      <c r="A109" s="108"/>
      <c r="B109" s="71" t="s">
        <v>64</v>
      </c>
      <c r="C109" s="52" t="s">
        <v>24</v>
      </c>
      <c r="D109" s="45">
        <v>55</v>
      </c>
      <c r="E109" s="99"/>
      <c r="F109" s="120">
        <f t="shared" si="14"/>
        <v>0</v>
      </c>
    </row>
    <row r="110" spans="1:6" s="25" customFormat="1" x14ac:dyDescent="0.3">
      <c r="A110" s="108"/>
      <c r="B110" s="71" t="s">
        <v>65</v>
      </c>
      <c r="C110" s="52" t="s">
        <v>24</v>
      </c>
      <c r="D110" s="45"/>
      <c r="E110" s="99"/>
      <c r="F110" s="120"/>
    </row>
    <row r="111" spans="1:6" s="25" customFormat="1" x14ac:dyDescent="0.3">
      <c r="A111" s="108"/>
      <c r="B111" s="71" t="s">
        <v>66</v>
      </c>
      <c r="C111" s="52" t="s">
        <v>24</v>
      </c>
      <c r="D111" s="45">
        <v>30</v>
      </c>
      <c r="E111" s="99"/>
      <c r="F111" s="120">
        <f t="shared" si="14"/>
        <v>0</v>
      </c>
    </row>
    <row r="112" spans="1:6" s="25" customFormat="1" x14ac:dyDescent="0.3">
      <c r="A112" s="108"/>
      <c r="B112" s="71" t="s">
        <v>67</v>
      </c>
      <c r="C112" s="52" t="s">
        <v>24</v>
      </c>
      <c r="D112" s="45"/>
      <c r="E112" s="99"/>
      <c r="F112" s="120"/>
    </row>
    <row r="113" spans="1:6" s="25" customFormat="1" x14ac:dyDescent="0.3">
      <c r="A113" s="108"/>
      <c r="B113" s="71" t="s">
        <v>68</v>
      </c>
      <c r="C113" s="52" t="s">
        <v>24</v>
      </c>
      <c r="D113" s="45">
        <v>25</v>
      </c>
      <c r="E113" s="99"/>
      <c r="F113" s="120">
        <f t="shared" si="14"/>
        <v>0</v>
      </c>
    </row>
    <row r="114" spans="1:6" s="25" customFormat="1" x14ac:dyDescent="0.3">
      <c r="A114" s="108"/>
      <c r="B114" s="71" t="s">
        <v>69</v>
      </c>
      <c r="C114" s="52" t="s">
        <v>24</v>
      </c>
      <c r="D114" s="45"/>
      <c r="E114" s="99"/>
      <c r="F114" s="120"/>
    </row>
    <row r="115" spans="1:6" s="25" customFormat="1" x14ac:dyDescent="0.3">
      <c r="A115" s="108"/>
      <c r="B115" s="71"/>
      <c r="C115" s="52"/>
      <c r="D115" s="45"/>
      <c r="E115" s="99"/>
      <c r="F115" s="120"/>
    </row>
    <row r="116" spans="1:6" s="25" customFormat="1" x14ac:dyDescent="0.25">
      <c r="A116" s="108"/>
      <c r="B116" s="9" t="s">
        <v>124</v>
      </c>
      <c r="C116" s="2" t="s">
        <v>3</v>
      </c>
      <c r="D116" s="45">
        <v>1</v>
      </c>
      <c r="E116" s="99"/>
      <c r="F116" s="120">
        <f t="shared" ref="F116:F118" si="15">E116*D116</f>
        <v>0</v>
      </c>
    </row>
    <row r="117" spans="1:6" s="25" customFormat="1" x14ac:dyDescent="0.25">
      <c r="A117" s="108"/>
      <c r="B117" s="9" t="s">
        <v>125</v>
      </c>
      <c r="C117" s="2" t="s">
        <v>3</v>
      </c>
      <c r="D117" s="45">
        <v>1</v>
      </c>
      <c r="E117" s="99"/>
      <c r="F117" s="120">
        <f t="shared" si="15"/>
        <v>0</v>
      </c>
    </row>
    <row r="118" spans="1:6" s="25" customFormat="1" x14ac:dyDescent="0.25">
      <c r="A118" s="108"/>
      <c r="B118" s="9" t="s">
        <v>71</v>
      </c>
      <c r="C118" s="2" t="s">
        <v>3</v>
      </c>
      <c r="D118" s="45">
        <v>1</v>
      </c>
      <c r="E118" s="99"/>
      <c r="F118" s="120">
        <f t="shared" si="15"/>
        <v>0</v>
      </c>
    </row>
    <row r="119" spans="1:6" s="25" customFormat="1" x14ac:dyDescent="0.25">
      <c r="A119" s="108"/>
      <c r="B119" s="64"/>
      <c r="C119" s="2"/>
      <c r="D119" s="45"/>
      <c r="E119" s="99"/>
      <c r="F119" s="120"/>
    </row>
    <row r="120" spans="1:6" s="25" customFormat="1" x14ac:dyDescent="0.25">
      <c r="A120" s="108"/>
      <c r="B120" s="70" t="s">
        <v>72</v>
      </c>
      <c r="C120" s="2"/>
      <c r="D120" s="45"/>
      <c r="E120" s="99"/>
      <c r="F120" s="120"/>
    </row>
    <row r="121" spans="1:6" s="25" customFormat="1" x14ac:dyDescent="0.25">
      <c r="A121" s="108"/>
      <c r="B121" s="9" t="s">
        <v>73</v>
      </c>
      <c r="C121" s="2"/>
      <c r="D121" s="45"/>
      <c r="E121" s="99"/>
      <c r="F121" s="120"/>
    </row>
    <row r="122" spans="1:6" s="25" customFormat="1" x14ac:dyDescent="0.3">
      <c r="A122" s="108"/>
      <c r="B122" s="71" t="s">
        <v>62</v>
      </c>
      <c r="C122" s="52" t="s">
        <v>24</v>
      </c>
      <c r="D122" s="45">
        <v>150</v>
      </c>
      <c r="E122" s="99"/>
      <c r="F122" s="120">
        <f>E122*D122</f>
        <v>0</v>
      </c>
    </row>
    <row r="123" spans="1:6" s="25" customFormat="1" x14ac:dyDescent="0.3">
      <c r="A123" s="108"/>
      <c r="B123" s="71" t="s">
        <v>63</v>
      </c>
      <c r="C123" s="52" t="s">
        <v>24</v>
      </c>
      <c r="D123" s="45">
        <v>35</v>
      </c>
      <c r="E123" s="99"/>
      <c r="F123" s="120">
        <f t="shared" ref="F123:F128" si="16">E123*D123</f>
        <v>0</v>
      </c>
    </row>
    <row r="124" spans="1:6" s="25" customFormat="1" x14ac:dyDescent="0.3">
      <c r="A124" s="108"/>
      <c r="B124" s="71" t="s">
        <v>64</v>
      </c>
      <c r="C124" s="52" t="s">
        <v>24</v>
      </c>
      <c r="D124" s="45">
        <v>55</v>
      </c>
      <c r="E124" s="99"/>
      <c r="F124" s="120">
        <f t="shared" si="16"/>
        <v>0</v>
      </c>
    </row>
    <row r="125" spans="1:6" s="25" customFormat="1" x14ac:dyDescent="0.3">
      <c r="A125" s="108"/>
      <c r="B125" s="71" t="s">
        <v>65</v>
      </c>
      <c r="C125" s="52" t="s">
        <v>24</v>
      </c>
      <c r="D125" s="45"/>
      <c r="E125" s="99"/>
      <c r="F125" s="120"/>
    </row>
    <row r="126" spans="1:6" s="25" customFormat="1" x14ac:dyDescent="0.3">
      <c r="A126" s="108"/>
      <c r="B126" s="71" t="s">
        <v>66</v>
      </c>
      <c r="C126" s="52" t="s">
        <v>24</v>
      </c>
      <c r="D126" s="45">
        <v>30</v>
      </c>
      <c r="E126" s="99"/>
      <c r="F126" s="120">
        <f t="shared" si="16"/>
        <v>0</v>
      </c>
    </row>
    <row r="127" spans="1:6" s="25" customFormat="1" x14ac:dyDescent="0.3">
      <c r="A127" s="108"/>
      <c r="B127" s="71" t="s">
        <v>67</v>
      </c>
      <c r="C127" s="52" t="s">
        <v>24</v>
      </c>
      <c r="D127" s="45"/>
      <c r="E127" s="99"/>
      <c r="F127" s="120"/>
    </row>
    <row r="128" spans="1:6" s="25" customFormat="1" x14ac:dyDescent="0.3">
      <c r="A128" s="108"/>
      <c r="B128" s="71" t="s">
        <v>68</v>
      </c>
      <c r="C128" s="52" t="s">
        <v>24</v>
      </c>
      <c r="D128" s="45">
        <v>25</v>
      </c>
      <c r="E128" s="99"/>
      <c r="F128" s="120">
        <f t="shared" si="16"/>
        <v>0</v>
      </c>
    </row>
    <row r="129" spans="1:6" s="25" customFormat="1" x14ac:dyDescent="0.3">
      <c r="A129" s="108"/>
      <c r="B129" s="71" t="s">
        <v>69</v>
      </c>
      <c r="C129" s="52" t="s">
        <v>24</v>
      </c>
      <c r="D129" s="45"/>
      <c r="E129" s="99"/>
      <c r="F129" s="120"/>
    </row>
    <row r="130" spans="1:6" s="25" customFormat="1" x14ac:dyDescent="0.3">
      <c r="A130" s="108"/>
      <c r="B130" s="71"/>
      <c r="C130" s="52"/>
      <c r="D130" s="45"/>
      <c r="E130" s="99"/>
      <c r="F130" s="120"/>
    </row>
    <row r="131" spans="1:6" s="25" customFormat="1" x14ac:dyDescent="0.25">
      <c r="A131" s="108"/>
      <c r="B131" s="9" t="s">
        <v>70</v>
      </c>
      <c r="C131" s="2" t="s">
        <v>3</v>
      </c>
      <c r="D131" s="45">
        <v>1</v>
      </c>
      <c r="E131" s="99"/>
      <c r="F131" s="120">
        <f t="shared" ref="F131:F133" si="17">E131*D131</f>
        <v>0</v>
      </c>
    </row>
    <row r="132" spans="1:6" s="25" customFormat="1" x14ac:dyDescent="0.25">
      <c r="A132" s="108"/>
      <c r="B132" s="9" t="s">
        <v>125</v>
      </c>
      <c r="C132" s="2" t="s">
        <v>3</v>
      </c>
      <c r="D132" s="45">
        <v>1</v>
      </c>
      <c r="E132" s="99"/>
      <c r="F132" s="120">
        <f t="shared" si="17"/>
        <v>0</v>
      </c>
    </row>
    <row r="133" spans="1:6" s="25" customFormat="1" x14ac:dyDescent="0.25">
      <c r="A133" s="108"/>
      <c r="B133" s="9" t="s">
        <v>71</v>
      </c>
      <c r="C133" s="2" t="s">
        <v>3</v>
      </c>
      <c r="D133" s="45">
        <v>1</v>
      </c>
      <c r="E133" s="99"/>
      <c r="F133" s="120">
        <f t="shared" si="17"/>
        <v>0</v>
      </c>
    </row>
    <row r="134" spans="1:6" s="25" customFormat="1" ht="17.25" thickBot="1" x14ac:dyDescent="0.3">
      <c r="A134" s="108"/>
      <c r="B134" s="47"/>
      <c r="C134" s="44"/>
      <c r="D134" s="45"/>
      <c r="E134" s="99"/>
      <c r="F134" s="120"/>
    </row>
    <row r="135" spans="1:6" s="25" customFormat="1" ht="17.25" thickTop="1" x14ac:dyDescent="0.25">
      <c r="A135" s="108"/>
      <c r="B135" s="93" t="s">
        <v>126</v>
      </c>
      <c r="C135" s="44"/>
      <c r="D135" s="45"/>
      <c r="E135" s="99"/>
      <c r="F135" s="124">
        <f>SUM(F107:F133)</f>
        <v>0</v>
      </c>
    </row>
    <row r="136" spans="1:6" s="25" customFormat="1" x14ac:dyDescent="0.25">
      <c r="A136" s="108"/>
      <c r="B136" s="47"/>
      <c r="C136" s="44"/>
      <c r="D136" s="45"/>
      <c r="E136" s="99"/>
      <c r="F136" s="120"/>
    </row>
    <row r="137" spans="1:6" s="25" customFormat="1" x14ac:dyDescent="0.25">
      <c r="A137" s="109" t="s">
        <v>127</v>
      </c>
      <c r="B137" s="46" t="s">
        <v>35</v>
      </c>
      <c r="C137" s="44"/>
      <c r="D137" s="45"/>
      <c r="E137" s="99"/>
      <c r="F137" s="120"/>
    </row>
    <row r="138" spans="1:6" s="25" customFormat="1" ht="33" x14ac:dyDescent="0.3">
      <c r="A138" s="108"/>
      <c r="B138" s="59" t="s">
        <v>74</v>
      </c>
      <c r="C138" s="44" t="s">
        <v>7</v>
      </c>
      <c r="D138" s="45">
        <v>2</v>
      </c>
      <c r="E138" s="99"/>
      <c r="F138" s="120"/>
    </row>
    <row r="139" spans="1:6" s="25" customFormat="1" ht="17.25" thickBot="1" x14ac:dyDescent="0.3">
      <c r="A139" s="108"/>
      <c r="B139" s="47"/>
      <c r="C139" s="44"/>
      <c r="D139" s="45"/>
      <c r="E139" s="99"/>
      <c r="F139" s="120"/>
    </row>
    <row r="140" spans="1:6" s="25" customFormat="1" ht="17.25" thickTop="1" x14ac:dyDescent="0.25">
      <c r="A140" s="108"/>
      <c r="B140" s="93" t="s">
        <v>128</v>
      </c>
      <c r="C140" s="44"/>
      <c r="D140" s="45"/>
      <c r="E140" s="99"/>
      <c r="F140" s="124"/>
    </row>
    <row r="141" spans="1:6" s="25" customFormat="1" x14ac:dyDescent="0.25">
      <c r="A141" s="108"/>
      <c r="B141" s="14"/>
      <c r="C141" s="44"/>
      <c r="D141" s="45"/>
      <c r="E141" s="99"/>
      <c r="F141" s="120"/>
    </row>
    <row r="142" spans="1:6" s="25" customFormat="1" x14ac:dyDescent="0.25">
      <c r="A142" s="109" t="s">
        <v>129</v>
      </c>
      <c r="B142" s="46" t="s">
        <v>75</v>
      </c>
      <c r="C142" s="44"/>
      <c r="D142" s="45"/>
      <c r="E142" s="99"/>
      <c r="F142" s="120"/>
    </row>
    <row r="143" spans="1:6" s="25" customFormat="1" x14ac:dyDescent="0.3">
      <c r="A143" s="108"/>
      <c r="B143" s="59" t="s">
        <v>76</v>
      </c>
      <c r="C143" s="44" t="s">
        <v>3</v>
      </c>
      <c r="D143" s="45"/>
      <c r="E143" s="99"/>
      <c r="F143" s="120"/>
    </row>
    <row r="144" spans="1:6" s="25" customFormat="1" x14ac:dyDescent="0.3">
      <c r="A144" s="108"/>
      <c r="B144" s="71" t="s">
        <v>62</v>
      </c>
      <c r="C144" s="52" t="s">
        <v>6</v>
      </c>
      <c r="D144" s="45">
        <v>9</v>
      </c>
      <c r="E144" s="99"/>
      <c r="F144" s="120">
        <f t="shared" ref="F144:F149" si="18">E144*D144</f>
        <v>0</v>
      </c>
    </row>
    <row r="145" spans="1:6" s="25" customFormat="1" x14ac:dyDescent="0.3">
      <c r="A145" s="108"/>
      <c r="B145" s="71" t="s">
        <v>63</v>
      </c>
      <c r="C145" s="52" t="s">
        <v>6</v>
      </c>
      <c r="D145" s="45">
        <v>2</v>
      </c>
      <c r="E145" s="99"/>
      <c r="F145" s="120">
        <f t="shared" si="18"/>
        <v>0</v>
      </c>
    </row>
    <row r="146" spans="1:6" s="25" customFormat="1" x14ac:dyDescent="0.3">
      <c r="A146" s="108"/>
      <c r="B146" s="71" t="s">
        <v>64</v>
      </c>
      <c r="C146" s="52" t="s">
        <v>6</v>
      </c>
      <c r="D146" s="45">
        <v>14</v>
      </c>
      <c r="E146" s="99"/>
      <c r="F146" s="120">
        <f t="shared" si="18"/>
        <v>0</v>
      </c>
    </row>
    <row r="147" spans="1:6" s="25" customFormat="1" x14ac:dyDescent="0.3">
      <c r="A147" s="108"/>
      <c r="B147" s="71" t="s">
        <v>66</v>
      </c>
      <c r="C147" s="52" t="s">
        <v>6</v>
      </c>
      <c r="D147" s="45">
        <v>4</v>
      </c>
      <c r="E147" s="99"/>
      <c r="F147" s="120">
        <f t="shared" si="18"/>
        <v>0</v>
      </c>
    </row>
    <row r="148" spans="1:6" s="25" customFormat="1" x14ac:dyDescent="0.3">
      <c r="A148" s="108"/>
      <c r="B148" s="59"/>
      <c r="C148" s="44"/>
      <c r="D148" s="45"/>
      <c r="E148" s="99"/>
      <c r="F148" s="120"/>
    </row>
    <row r="149" spans="1:6" s="25" customFormat="1" x14ac:dyDescent="0.3">
      <c r="A149" s="108"/>
      <c r="B149" s="59" t="s">
        <v>77</v>
      </c>
      <c r="C149" s="44" t="s">
        <v>3</v>
      </c>
      <c r="D149" s="45">
        <v>1</v>
      </c>
      <c r="E149" s="99"/>
      <c r="F149" s="120">
        <f t="shared" si="18"/>
        <v>0</v>
      </c>
    </row>
    <row r="150" spans="1:6" s="25" customFormat="1" ht="17.25" thickBot="1" x14ac:dyDescent="0.3">
      <c r="A150" s="108"/>
      <c r="B150" s="13"/>
      <c r="C150" s="44"/>
      <c r="D150" s="45"/>
      <c r="E150" s="99"/>
      <c r="F150" s="120"/>
    </row>
    <row r="151" spans="1:6" s="25" customFormat="1" ht="17.25" thickTop="1" x14ac:dyDescent="0.25">
      <c r="A151" s="108"/>
      <c r="B151" s="93" t="s">
        <v>130</v>
      </c>
      <c r="C151" s="44"/>
      <c r="D151" s="45"/>
      <c r="E151" s="99"/>
      <c r="F151" s="124">
        <f>SUM(F144:F149)</f>
        <v>0</v>
      </c>
    </row>
    <row r="152" spans="1:6" s="25" customFormat="1" x14ac:dyDescent="0.25">
      <c r="A152" s="109" t="s">
        <v>131</v>
      </c>
      <c r="B152" s="46" t="s">
        <v>78</v>
      </c>
      <c r="C152" s="44"/>
      <c r="D152" s="45"/>
      <c r="E152" s="99"/>
      <c r="F152" s="120"/>
    </row>
    <row r="153" spans="1:6" s="25" customFormat="1" ht="33" x14ac:dyDescent="0.3">
      <c r="A153" s="108"/>
      <c r="B153" s="58" t="s">
        <v>79</v>
      </c>
      <c r="C153" s="44"/>
      <c r="D153" s="45"/>
      <c r="E153" s="99"/>
      <c r="F153" s="120"/>
    </row>
    <row r="154" spans="1:6" s="25" customFormat="1" x14ac:dyDescent="0.3">
      <c r="A154" s="108"/>
      <c r="B154" s="72" t="s">
        <v>62</v>
      </c>
      <c r="C154" s="44" t="s">
        <v>3</v>
      </c>
      <c r="D154" s="45">
        <v>6</v>
      </c>
      <c r="E154" s="99"/>
      <c r="F154" s="120">
        <f t="shared" ref="F154:F160" si="19">E154*D154</f>
        <v>0</v>
      </c>
    </row>
    <row r="155" spans="1:6" s="25" customFormat="1" x14ac:dyDescent="0.3">
      <c r="A155" s="108"/>
      <c r="B155" s="72" t="s">
        <v>63</v>
      </c>
      <c r="C155" s="44" t="s">
        <v>3</v>
      </c>
      <c r="D155" s="45">
        <v>2</v>
      </c>
      <c r="E155" s="99"/>
      <c r="F155" s="120">
        <f t="shared" si="19"/>
        <v>0</v>
      </c>
    </row>
    <row r="156" spans="1:6" s="25" customFormat="1" x14ac:dyDescent="0.3">
      <c r="A156" s="108"/>
      <c r="B156" s="72" t="s">
        <v>64</v>
      </c>
      <c r="C156" s="44" t="s">
        <v>3</v>
      </c>
      <c r="D156" s="45">
        <v>6</v>
      </c>
      <c r="E156" s="99"/>
      <c r="F156" s="120">
        <f t="shared" si="19"/>
        <v>0</v>
      </c>
    </row>
    <row r="157" spans="1:6" s="25" customFormat="1" x14ac:dyDescent="0.3">
      <c r="A157" s="108"/>
      <c r="B157" s="72" t="s">
        <v>65</v>
      </c>
      <c r="C157" s="44" t="s">
        <v>3</v>
      </c>
      <c r="D157" s="45"/>
      <c r="E157" s="99"/>
      <c r="F157" s="120"/>
    </row>
    <row r="158" spans="1:6" s="25" customFormat="1" x14ac:dyDescent="0.3">
      <c r="A158" s="108"/>
      <c r="B158" s="72" t="s">
        <v>66</v>
      </c>
      <c r="C158" s="44" t="s">
        <v>3</v>
      </c>
      <c r="D158" s="45">
        <v>10</v>
      </c>
      <c r="E158" s="99"/>
      <c r="F158" s="120">
        <f t="shared" si="19"/>
        <v>0</v>
      </c>
    </row>
    <row r="159" spans="1:6" s="25" customFormat="1" x14ac:dyDescent="0.3">
      <c r="A159" s="108"/>
      <c r="B159" s="58"/>
      <c r="C159" s="44"/>
      <c r="D159" s="45"/>
      <c r="E159" s="99"/>
      <c r="F159" s="120"/>
    </row>
    <row r="160" spans="1:6" s="25" customFormat="1" ht="33" x14ac:dyDescent="0.3">
      <c r="A160" s="108"/>
      <c r="B160" s="57" t="s">
        <v>89</v>
      </c>
      <c r="C160" s="44" t="s">
        <v>3</v>
      </c>
      <c r="D160" s="45">
        <v>1</v>
      </c>
      <c r="E160" s="99"/>
      <c r="F160" s="120">
        <f t="shared" si="19"/>
        <v>0</v>
      </c>
    </row>
    <row r="161" spans="1:6" s="25" customFormat="1" ht="17.25" thickBot="1" x14ac:dyDescent="0.3">
      <c r="A161" s="108"/>
      <c r="B161" s="47"/>
      <c r="C161" s="44"/>
      <c r="D161" s="45"/>
      <c r="E161" s="99"/>
      <c r="F161" s="120"/>
    </row>
    <row r="162" spans="1:6" s="25" customFormat="1" ht="17.25" thickTop="1" x14ac:dyDescent="0.25">
      <c r="A162" s="108"/>
      <c r="B162" s="93" t="s">
        <v>132</v>
      </c>
      <c r="C162" s="44"/>
      <c r="D162" s="45"/>
      <c r="E162" s="99"/>
      <c r="F162" s="124">
        <f>SUM(F154:F160)</f>
        <v>0</v>
      </c>
    </row>
    <row r="163" spans="1:6" s="25" customFormat="1" x14ac:dyDescent="0.25">
      <c r="A163" s="108"/>
      <c r="B163" s="47"/>
      <c r="C163" s="44"/>
      <c r="D163" s="45"/>
      <c r="E163" s="99"/>
      <c r="F163" s="120"/>
    </row>
    <row r="164" spans="1:6" s="25" customFormat="1" x14ac:dyDescent="0.25">
      <c r="A164" s="109" t="s">
        <v>133</v>
      </c>
      <c r="B164" s="46" t="s">
        <v>80</v>
      </c>
      <c r="C164" s="44"/>
      <c r="D164" s="45"/>
      <c r="E164" s="99"/>
      <c r="F164" s="120"/>
    </row>
    <row r="165" spans="1:6" s="25" customFormat="1" x14ac:dyDescent="0.25">
      <c r="A165" s="108"/>
      <c r="B165" s="10" t="s">
        <v>134</v>
      </c>
      <c r="C165" s="44"/>
      <c r="D165" s="45"/>
      <c r="E165" s="99"/>
      <c r="F165" s="120"/>
    </row>
    <row r="166" spans="1:6" s="25" customFormat="1" ht="33" x14ac:dyDescent="0.25">
      <c r="A166" s="108"/>
      <c r="B166" s="7" t="s">
        <v>81</v>
      </c>
      <c r="C166" s="44"/>
      <c r="D166" s="45"/>
      <c r="E166" s="99"/>
      <c r="F166" s="120"/>
    </row>
    <row r="167" spans="1:6" s="25" customFormat="1" x14ac:dyDescent="0.25">
      <c r="A167" s="108"/>
      <c r="B167" s="7" t="s">
        <v>82</v>
      </c>
      <c r="C167" s="44" t="s">
        <v>42</v>
      </c>
      <c r="D167" s="45">
        <v>66</v>
      </c>
      <c r="E167" s="99"/>
      <c r="F167" s="120">
        <f>E167*D167</f>
        <v>0</v>
      </c>
    </row>
    <row r="168" spans="1:6" s="25" customFormat="1" x14ac:dyDescent="0.25">
      <c r="A168" s="108"/>
      <c r="B168" s="47"/>
      <c r="C168" s="44"/>
      <c r="D168" s="45"/>
      <c r="E168" s="99"/>
      <c r="F168" s="120"/>
    </row>
    <row r="169" spans="1:6" s="25" customFormat="1" x14ac:dyDescent="0.25">
      <c r="A169" s="108"/>
      <c r="B169" s="10" t="s">
        <v>135</v>
      </c>
      <c r="C169" s="44"/>
      <c r="D169" s="45"/>
      <c r="E169" s="99"/>
      <c r="F169" s="120"/>
    </row>
    <row r="170" spans="1:6" s="25" customFormat="1" ht="33" x14ac:dyDescent="0.25">
      <c r="A170" s="108"/>
      <c r="B170" s="7" t="s">
        <v>81</v>
      </c>
      <c r="C170" s="44"/>
      <c r="D170" s="45"/>
      <c r="E170" s="99"/>
      <c r="F170" s="120"/>
    </row>
    <row r="171" spans="1:6" s="25" customFormat="1" x14ac:dyDescent="0.25">
      <c r="A171" s="108"/>
      <c r="B171" s="7" t="s">
        <v>82</v>
      </c>
      <c r="C171" s="44" t="s">
        <v>42</v>
      </c>
      <c r="D171" s="45">
        <v>66</v>
      </c>
      <c r="E171" s="99"/>
      <c r="F171" s="120">
        <f>E171*D171</f>
        <v>0</v>
      </c>
    </row>
    <row r="172" spans="1:6" s="25" customFormat="1" x14ac:dyDescent="0.25">
      <c r="A172" s="108"/>
      <c r="B172" s="47"/>
      <c r="C172" s="44"/>
      <c r="D172" s="45"/>
      <c r="E172" s="99"/>
      <c r="F172" s="120"/>
    </row>
    <row r="173" spans="1:6" s="25" customFormat="1" x14ac:dyDescent="0.25">
      <c r="A173" s="108"/>
      <c r="B173" s="10" t="s">
        <v>136</v>
      </c>
      <c r="C173" s="44"/>
      <c r="D173" s="45"/>
      <c r="E173" s="99"/>
      <c r="F173" s="120"/>
    </row>
    <row r="174" spans="1:6" s="25" customFormat="1" ht="33" x14ac:dyDescent="0.25">
      <c r="A174" s="108"/>
      <c r="B174" s="7" t="s">
        <v>138</v>
      </c>
      <c r="C174" s="44"/>
      <c r="D174" s="45"/>
      <c r="E174" s="99"/>
      <c r="F174" s="120"/>
    </row>
    <row r="175" spans="1:6" s="25" customFormat="1" x14ac:dyDescent="0.25">
      <c r="A175" s="108"/>
      <c r="B175" s="7" t="s">
        <v>82</v>
      </c>
      <c r="C175" s="44" t="s">
        <v>42</v>
      </c>
      <c r="D175" s="45">
        <v>21</v>
      </c>
      <c r="E175" s="99"/>
      <c r="F175" s="120">
        <f>E175*D175</f>
        <v>0</v>
      </c>
    </row>
    <row r="176" spans="1:6" s="25" customFormat="1" x14ac:dyDescent="0.25">
      <c r="A176" s="108"/>
      <c r="B176" s="47"/>
      <c r="C176" s="44"/>
      <c r="D176" s="45"/>
      <c r="E176" s="99"/>
      <c r="F176" s="120"/>
    </row>
    <row r="177" spans="1:6" s="25" customFormat="1" x14ac:dyDescent="0.25">
      <c r="A177" s="108"/>
      <c r="B177" s="10" t="s">
        <v>137</v>
      </c>
      <c r="C177" s="44"/>
      <c r="D177" s="45"/>
      <c r="E177" s="99"/>
      <c r="F177" s="120"/>
    </row>
    <row r="178" spans="1:6" s="25" customFormat="1" ht="33" x14ac:dyDescent="0.25">
      <c r="A178" s="108"/>
      <c r="B178" s="7" t="s">
        <v>138</v>
      </c>
      <c r="C178" s="44"/>
      <c r="D178" s="45"/>
      <c r="E178" s="99"/>
      <c r="F178" s="120"/>
    </row>
    <row r="179" spans="1:6" s="25" customFormat="1" x14ac:dyDescent="0.25">
      <c r="A179" s="108"/>
      <c r="B179" s="7" t="s">
        <v>82</v>
      </c>
      <c r="C179" s="44" t="s">
        <v>42</v>
      </c>
      <c r="D179" s="45">
        <v>21</v>
      </c>
      <c r="E179" s="99"/>
      <c r="F179" s="120">
        <f>E179*D179</f>
        <v>0</v>
      </c>
    </row>
    <row r="180" spans="1:6" s="25" customFormat="1" ht="17.25" thickBot="1" x14ac:dyDescent="0.3">
      <c r="A180" s="108"/>
      <c r="B180" s="47"/>
      <c r="C180" s="44"/>
      <c r="D180" s="45"/>
      <c r="E180" s="99"/>
      <c r="F180" s="120"/>
    </row>
    <row r="181" spans="1:6" s="25" customFormat="1" ht="17.25" thickTop="1" x14ac:dyDescent="0.25">
      <c r="A181" s="108"/>
      <c r="B181" s="93" t="s">
        <v>139</v>
      </c>
      <c r="C181" s="44"/>
      <c r="D181" s="45"/>
      <c r="E181" s="99"/>
      <c r="F181" s="124">
        <f>SUM(F166:F179)</f>
        <v>0</v>
      </c>
    </row>
    <row r="182" spans="1:6" s="25" customFormat="1" x14ac:dyDescent="0.25">
      <c r="A182" s="108"/>
      <c r="B182" s="48"/>
      <c r="C182" s="44"/>
      <c r="D182" s="45"/>
      <c r="E182" s="99"/>
      <c r="F182" s="120"/>
    </row>
    <row r="183" spans="1:6" s="25" customFormat="1" x14ac:dyDescent="0.25">
      <c r="A183" s="109" t="s">
        <v>141</v>
      </c>
      <c r="B183" s="51" t="s">
        <v>142</v>
      </c>
      <c r="C183" s="44"/>
      <c r="D183" s="45"/>
      <c r="E183" s="99"/>
      <c r="F183" s="120"/>
    </row>
    <row r="184" spans="1:6" s="25" customFormat="1" x14ac:dyDescent="0.25">
      <c r="A184" s="108"/>
      <c r="B184" s="54" t="s">
        <v>143</v>
      </c>
      <c r="C184" s="44"/>
      <c r="D184" s="45"/>
      <c r="E184" s="99"/>
      <c r="F184" s="120"/>
    </row>
    <row r="185" spans="1:6" s="25" customFormat="1" ht="33" x14ac:dyDescent="0.25">
      <c r="A185" s="108"/>
      <c r="B185" s="9" t="s">
        <v>144</v>
      </c>
      <c r="C185" s="44" t="s">
        <v>6</v>
      </c>
      <c r="D185" s="45">
        <v>112</v>
      </c>
      <c r="E185" s="99"/>
      <c r="F185" s="120">
        <f>E185*D185</f>
        <v>0</v>
      </c>
    </row>
    <row r="186" spans="1:6" s="25" customFormat="1" x14ac:dyDescent="0.25">
      <c r="A186" s="108"/>
      <c r="B186" s="74" t="s">
        <v>145</v>
      </c>
      <c r="C186" s="44" t="s">
        <v>6</v>
      </c>
      <c r="D186" s="45">
        <v>112</v>
      </c>
      <c r="E186" s="99"/>
      <c r="F186" s="120">
        <f>E186*D186</f>
        <v>0</v>
      </c>
    </row>
    <row r="187" spans="1:6" s="25" customFormat="1" x14ac:dyDescent="0.25">
      <c r="A187" s="108"/>
      <c r="B187" s="75"/>
      <c r="C187" s="44"/>
      <c r="D187" s="45"/>
      <c r="E187" s="99"/>
      <c r="F187" s="120"/>
    </row>
    <row r="188" spans="1:6" s="25" customFormat="1" x14ac:dyDescent="0.25">
      <c r="A188" s="108"/>
      <c r="B188" s="73" t="s">
        <v>177</v>
      </c>
      <c r="C188" s="44" t="s">
        <v>24</v>
      </c>
      <c r="D188" s="45">
        <v>90</v>
      </c>
      <c r="E188" s="99"/>
      <c r="F188" s="120">
        <f>E188*D188</f>
        <v>0</v>
      </c>
    </row>
    <row r="189" spans="1:6" s="25" customFormat="1" ht="17.25" thickBot="1" x14ac:dyDescent="0.3">
      <c r="A189" s="108"/>
      <c r="B189" s="47"/>
      <c r="C189" s="44"/>
      <c r="D189" s="45"/>
      <c r="E189" s="99"/>
      <c r="F189" s="120"/>
    </row>
    <row r="190" spans="1:6" s="25" customFormat="1" ht="17.25" thickTop="1" x14ac:dyDescent="0.25">
      <c r="A190" s="108"/>
      <c r="B190" s="93" t="s">
        <v>146</v>
      </c>
      <c r="C190" s="44"/>
      <c r="D190" s="45"/>
      <c r="E190" s="99"/>
      <c r="F190" s="124">
        <f>SUM(F185:F188)</f>
        <v>0</v>
      </c>
    </row>
    <row r="191" spans="1:6" s="25" customFormat="1" ht="17.25" thickBot="1" x14ac:dyDescent="0.3">
      <c r="A191" s="108"/>
      <c r="B191" s="93"/>
      <c r="C191" s="44"/>
      <c r="D191" s="45"/>
      <c r="E191" s="99"/>
      <c r="F191" s="120"/>
    </row>
    <row r="192" spans="1:6" s="25" customFormat="1" ht="17.25" thickTop="1" x14ac:dyDescent="0.25">
      <c r="A192" s="108"/>
      <c r="B192" s="48" t="s">
        <v>140</v>
      </c>
      <c r="C192" s="44"/>
      <c r="D192" s="45"/>
      <c r="E192" s="99"/>
      <c r="F192" s="123">
        <f>F190+F181+F162+F151+F140+F135</f>
        <v>0</v>
      </c>
    </row>
    <row r="193" spans="1:6" s="25" customFormat="1" x14ac:dyDescent="0.25">
      <c r="A193" s="108"/>
      <c r="B193" s="93"/>
      <c r="C193" s="44"/>
      <c r="D193" s="45"/>
      <c r="E193" s="99"/>
      <c r="F193" s="120"/>
    </row>
    <row r="194" spans="1:6" s="25" customFormat="1" ht="16.5" customHeight="1" x14ac:dyDescent="0.25">
      <c r="A194" s="109" t="s">
        <v>4</v>
      </c>
      <c r="B194" s="51" t="s">
        <v>147</v>
      </c>
      <c r="C194" s="44"/>
      <c r="D194" s="45"/>
      <c r="E194" s="99"/>
      <c r="F194" s="120"/>
    </row>
    <row r="195" spans="1:6" s="25" customFormat="1" x14ac:dyDescent="0.25">
      <c r="A195" s="108"/>
      <c r="B195" s="66" t="s">
        <v>152</v>
      </c>
      <c r="C195" s="44"/>
      <c r="D195" s="45"/>
      <c r="E195" s="99"/>
      <c r="F195" s="120"/>
    </row>
    <row r="196" spans="1:6" s="25" customFormat="1" x14ac:dyDescent="0.25">
      <c r="A196" s="108"/>
      <c r="B196" s="24" t="s">
        <v>149</v>
      </c>
      <c r="C196" s="44" t="s">
        <v>3</v>
      </c>
      <c r="D196" s="45">
        <v>1</v>
      </c>
      <c r="E196" s="99"/>
      <c r="F196" s="120">
        <f>E196*D196</f>
        <v>0</v>
      </c>
    </row>
    <row r="197" spans="1:6" s="25" customFormat="1" ht="16.5" customHeight="1" x14ac:dyDescent="0.25">
      <c r="A197" s="108"/>
      <c r="B197" s="9" t="s">
        <v>168</v>
      </c>
      <c r="C197" s="44" t="s">
        <v>3</v>
      </c>
      <c r="D197" s="45">
        <v>1</v>
      </c>
      <c r="E197" s="99"/>
      <c r="F197" s="120">
        <f>E197*D197</f>
        <v>0</v>
      </c>
    </row>
    <row r="198" spans="1:6" ht="16.5" customHeight="1" x14ac:dyDescent="0.3"/>
    <row r="199" spans="1:6" s="25" customFormat="1" ht="33" x14ac:dyDescent="0.25">
      <c r="A199" s="108"/>
      <c r="B199" s="54" t="s">
        <v>154</v>
      </c>
      <c r="C199" s="44"/>
      <c r="D199" s="45"/>
      <c r="E199" s="99"/>
      <c r="F199" s="120"/>
    </row>
    <row r="200" spans="1:6" s="25" customFormat="1" x14ac:dyDescent="0.25">
      <c r="A200" s="108"/>
      <c r="B200" s="24" t="s">
        <v>149</v>
      </c>
      <c r="C200" s="44" t="s">
        <v>3</v>
      </c>
      <c r="D200" s="45">
        <v>1</v>
      </c>
      <c r="E200" s="99"/>
      <c r="F200" s="120">
        <f>E200*D200</f>
        <v>0</v>
      </c>
    </row>
    <row r="201" spans="1:6" s="25" customFormat="1" ht="16.5" customHeight="1" x14ac:dyDescent="0.25">
      <c r="A201" s="108"/>
      <c r="B201" s="9" t="s">
        <v>168</v>
      </c>
      <c r="C201" s="44" t="s">
        <v>3</v>
      </c>
      <c r="D201" s="45">
        <v>1</v>
      </c>
      <c r="E201" s="99"/>
      <c r="F201" s="120">
        <f>E201*D201</f>
        <v>0</v>
      </c>
    </row>
    <row r="202" spans="1:6" s="25" customFormat="1" ht="16.5" customHeight="1" x14ac:dyDescent="0.25">
      <c r="A202" s="108"/>
      <c r="B202" s="9"/>
      <c r="C202" s="44"/>
      <c r="D202" s="45"/>
      <c r="E202" s="99"/>
      <c r="F202" s="120"/>
    </row>
    <row r="203" spans="1:6" s="25" customFormat="1" x14ac:dyDescent="0.25">
      <c r="A203" s="108"/>
      <c r="B203" s="54" t="s">
        <v>155</v>
      </c>
      <c r="C203" s="44"/>
      <c r="D203" s="45"/>
      <c r="E203" s="99"/>
      <c r="F203" s="120"/>
    </row>
    <row r="204" spans="1:6" s="25" customFormat="1" x14ac:dyDescent="0.25">
      <c r="A204" s="108"/>
      <c r="B204" s="24" t="s">
        <v>149</v>
      </c>
      <c r="C204" s="44" t="s">
        <v>3</v>
      </c>
      <c r="D204" s="45">
        <v>1</v>
      </c>
      <c r="E204" s="99"/>
      <c r="F204" s="120">
        <f>E204*D204</f>
        <v>0</v>
      </c>
    </row>
    <row r="205" spans="1:6" s="25" customFormat="1" ht="16.5" customHeight="1" x14ac:dyDescent="0.25">
      <c r="A205" s="108"/>
      <c r="B205" s="9" t="s">
        <v>168</v>
      </c>
      <c r="C205" s="44" t="s">
        <v>3</v>
      </c>
      <c r="D205" s="45">
        <v>1</v>
      </c>
      <c r="E205" s="99"/>
      <c r="F205" s="120">
        <f>E205*D205</f>
        <v>0</v>
      </c>
    </row>
    <row r="206" spans="1:6" s="25" customFormat="1" ht="16.5" customHeight="1" x14ac:dyDescent="0.25">
      <c r="A206" s="108"/>
      <c r="B206" s="9"/>
      <c r="C206" s="44"/>
      <c r="D206" s="45"/>
      <c r="E206" s="99"/>
      <c r="F206" s="120"/>
    </row>
    <row r="207" spans="1:6" s="25" customFormat="1" ht="16.5" customHeight="1" x14ac:dyDescent="0.25">
      <c r="A207" s="108"/>
      <c r="B207" s="54" t="s">
        <v>153</v>
      </c>
      <c r="C207" s="44"/>
      <c r="D207" s="45"/>
      <c r="E207" s="99"/>
      <c r="F207" s="120"/>
    </row>
    <row r="208" spans="1:6" s="25" customFormat="1" ht="16.5" customHeight="1" x14ac:dyDescent="0.25">
      <c r="A208" s="108"/>
      <c r="B208" s="24" t="s">
        <v>149</v>
      </c>
      <c r="C208" s="44" t="s">
        <v>3</v>
      </c>
      <c r="D208" s="45">
        <v>1</v>
      </c>
      <c r="E208" s="99"/>
      <c r="F208" s="120">
        <f>E208*D208</f>
        <v>0</v>
      </c>
    </row>
    <row r="209" spans="1:6" s="25" customFormat="1" ht="16.5" customHeight="1" x14ac:dyDescent="0.25">
      <c r="A209" s="108"/>
      <c r="B209" s="9" t="s">
        <v>168</v>
      </c>
      <c r="C209" s="44" t="s">
        <v>3</v>
      </c>
      <c r="D209" s="45">
        <v>1</v>
      </c>
      <c r="E209" s="99"/>
      <c r="F209" s="120">
        <f>E209*D209</f>
        <v>0</v>
      </c>
    </row>
    <row r="210" spans="1:6" s="25" customFormat="1" ht="16.5" customHeight="1" thickBot="1" x14ac:dyDescent="0.3">
      <c r="A210" s="108"/>
      <c r="B210" s="9"/>
      <c r="C210" s="44"/>
      <c r="D210" s="45"/>
      <c r="E210" s="99"/>
      <c r="F210" s="120"/>
    </row>
    <row r="211" spans="1:6" s="25" customFormat="1" ht="17.25" thickTop="1" x14ac:dyDescent="0.25">
      <c r="A211" s="108"/>
      <c r="B211" s="48" t="s">
        <v>151</v>
      </c>
      <c r="C211" s="44"/>
      <c r="D211" s="45"/>
      <c r="E211" s="99"/>
      <c r="F211" s="123">
        <f>SUM(F196:F208)</f>
        <v>0</v>
      </c>
    </row>
    <row r="212" spans="1:6" s="25" customFormat="1" ht="16.5" customHeight="1" x14ac:dyDescent="0.25">
      <c r="A212" s="108"/>
      <c r="B212" s="9"/>
      <c r="C212" s="44"/>
      <c r="D212" s="45"/>
      <c r="E212" s="99"/>
      <c r="F212" s="120"/>
    </row>
    <row r="213" spans="1:6" s="25" customFormat="1" x14ac:dyDescent="0.25">
      <c r="A213" s="109" t="s">
        <v>26</v>
      </c>
      <c r="B213" s="51" t="s">
        <v>156</v>
      </c>
      <c r="C213" s="44"/>
      <c r="D213" s="45"/>
      <c r="E213" s="99"/>
      <c r="F213" s="120"/>
    </row>
    <row r="214" spans="1:6" s="25" customFormat="1" x14ac:dyDescent="0.25">
      <c r="A214" s="108"/>
      <c r="B214" s="74"/>
      <c r="C214" s="44"/>
      <c r="D214" s="45"/>
      <c r="E214" s="99"/>
      <c r="F214" s="120"/>
    </row>
    <row r="215" spans="1:6" s="25" customFormat="1" ht="30" x14ac:dyDescent="0.25">
      <c r="A215" s="108"/>
      <c r="B215" s="62" t="s">
        <v>157</v>
      </c>
      <c r="C215" s="44" t="s">
        <v>3</v>
      </c>
      <c r="D215" s="45">
        <v>1</v>
      </c>
      <c r="E215" s="99"/>
      <c r="F215" s="120">
        <f>E215*D215</f>
        <v>0</v>
      </c>
    </row>
    <row r="216" spans="1:6" s="25" customFormat="1" x14ac:dyDescent="0.25">
      <c r="A216" s="108"/>
      <c r="B216" s="73" t="s">
        <v>158</v>
      </c>
      <c r="C216" s="44" t="s">
        <v>3</v>
      </c>
      <c r="D216" s="45">
        <v>1</v>
      </c>
      <c r="E216" s="99"/>
      <c r="F216" s="120">
        <f>E216*D216</f>
        <v>0</v>
      </c>
    </row>
    <row r="217" spans="1:6" s="25" customFormat="1" x14ac:dyDescent="0.25">
      <c r="A217" s="108"/>
      <c r="B217" s="8"/>
      <c r="C217" s="44"/>
      <c r="D217" s="45"/>
      <c r="E217" s="99"/>
      <c r="F217" s="120"/>
    </row>
    <row r="218" spans="1:6" s="25" customFormat="1" x14ac:dyDescent="0.25">
      <c r="A218" s="108"/>
      <c r="B218" s="9" t="s">
        <v>159</v>
      </c>
      <c r="C218" s="44" t="s">
        <v>7</v>
      </c>
      <c r="D218" s="45"/>
      <c r="E218" s="99"/>
      <c r="F218" s="120"/>
    </row>
    <row r="219" spans="1:6" s="25" customFormat="1" x14ac:dyDescent="0.25">
      <c r="A219" s="108"/>
      <c r="B219" s="9" t="s">
        <v>160</v>
      </c>
      <c r="C219" s="44" t="s">
        <v>7</v>
      </c>
      <c r="D219" s="45"/>
      <c r="E219" s="99"/>
      <c r="F219" s="120"/>
    </row>
    <row r="220" spans="1:6" s="25" customFormat="1" ht="17.25" thickBot="1" x14ac:dyDescent="0.3">
      <c r="A220" s="108"/>
      <c r="B220" s="47"/>
      <c r="C220" s="44"/>
      <c r="D220" s="45"/>
      <c r="E220" s="99"/>
      <c r="F220" s="120"/>
    </row>
    <row r="221" spans="1:6" s="25" customFormat="1" ht="17.25" thickTop="1" x14ac:dyDescent="0.25">
      <c r="A221" s="108"/>
      <c r="B221" s="48" t="s">
        <v>161</v>
      </c>
      <c r="C221" s="44"/>
      <c r="D221" s="45"/>
      <c r="E221" s="99"/>
      <c r="F221" s="123">
        <f>F215</f>
        <v>0</v>
      </c>
    </row>
    <row r="222" spans="1:6" s="25" customFormat="1" x14ac:dyDescent="0.25">
      <c r="A222" s="108"/>
      <c r="B222" s="47"/>
      <c r="C222" s="44"/>
      <c r="D222" s="45"/>
      <c r="E222" s="99"/>
      <c r="F222" s="120"/>
    </row>
    <row r="223" spans="1:6" s="25" customFormat="1" x14ac:dyDescent="0.25">
      <c r="A223" s="109" t="s">
        <v>32</v>
      </c>
      <c r="B223" s="51" t="s">
        <v>162</v>
      </c>
      <c r="C223" s="44"/>
      <c r="D223" s="45"/>
      <c r="E223" s="99"/>
      <c r="F223" s="120"/>
    </row>
    <row r="224" spans="1:6" s="25" customFormat="1" x14ac:dyDescent="0.25">
      <c r="A224" s="108"/>
      <c r="B224" s="74"/>
      <c r="C224" s="44"/>
      <c r="D224" s="45"/>
      <c r="E224" s="99"/>
      <c r="F224" s="120"/>
    </row>
    <row r="225" spans="1:6" s="25" customFormat="1" x14ac:dyDescent="0.25">
      <c r="A225" s="108"/>
      <c r="B225" s="62" t="s">
        <v>163</v>
      </c>
      <c r="C225" s="44" t="s">
        <v>3</v>
      </c>
      <c r="D225" s="45">
        <v>1</v>
      </c>
      <c r="E225" s="99"/>
      <c r="F225" s="120">
        <f>E225*D225</f>
        <v>0</v>
      </c>
    </row>
    <row r="226" spans="1:6" s="25" customFormat="1" ht="33" x14ac:dyDescent="0.25">
      <c r="A226" s="108"/>
      <c r="B226" s="133" t="s">
        <v>164</v>
      </c>
      <c r="C226" s="44" t="s">
        <v>3</v>
      </c>
      <c r="D226" s="45">
        <v>1</v>
      </c>
      <c r="E226" s="99"/>
      <c r="F226" s="120">
        <f>E226*D226</f>
        <v>0</v>
      </c>
    </row>
    <row r="227" spans="1:6" s="25" customFormat="1" x14ac:dyDescent="0.25">
      <c r="A227" s="108"/>
      <c r="B227" s="9" t="s">
        <v>165</v>
      </c>
      <c r="C227" s="44" t="s">
        <v>3</v>
      </c>
      <c r="D227" s="45">
        <v>1</v>
      </c>
      <c r="E227" s="99"/>
      <c r="F227" s="120">
        <f t="shared" ref="F227:F230" si="20">E227*D227</f>
        <v>0</v>
      </c>
    </row>
    <row r="228" spans="1:6" s="25" customFormat="1" x14ac:dyDescent="0.25">
      <c r="A228" s="108"/>
      <c r="B228" s="9" t="s">
        <v>166</v>
      </c>
      <c r="C228" s="44" t="s">
        <v>3</v>
      </c>
      <c r="D228" s="45">
        <v>1</v>
      </c>
      <c r="E228" s="99"/>
      <c r="F228" s="120">
        <f t="shared" si="20"/>
        <v>0</v>
      </c>
    </row>
    <row r="229" spans="1:6" s="25" customFormat="1" x14ac:dyDescent="0.25">
      <c r="A229" s="108"/>
      <c r="B229" s="9" t="s">
        <v>167</v>
      </c>
      <c r="C229" s="44" t="s">
        <v>3</v>
      </c>
      <c r="D229" s="45">
        <v>1</v>
      </c>
      <c r="E229" s="99"/>
      <c r="F229" s="120">
        <f t="shared" si="20"/>
        <v>0</v>
      </c>
    </row>
    <row r="230" spans="1:6" s="25" customFormat="1" x14ac:dyDescent="0.25">
      <c r="A230" s="108"/>
      <c r="B230" s="7" t="s">
        <v>178</v>
      </c>
      <c r="C230" s="44" t="s">
        <v>3</v>
      </c>
      <c r="D230" s="45">
        <v>1</v>
      </c>
      <c r="E230" s="99"/>
      <c r="F230" s="120">
        <f t="shared" si="20"/>
        <v>0</v>
      </c>
    </row>
    <row r="231" spans="1:6" s="25" customFormat="1" ht="17.25" thickBot="1" x14ac:dyDescent="0.3">
      <c r="A231" s="108"/>
      <c r="B231" s="7"/>
      <c r="C231" s="44"/>
      <c r="D231" s="45"/>
      <c r="E231" s="99"/>
      <c r="F231" s="120"/>
    </row>
    <row r="232" spans="1:6" s="25" customFormat="1" ht="17.25" thickTop="1" x14ac:dyDescent="0.25">
      <c r="A232" s="108"/>
      <c r="B232" s="48" t="s">
        <v>55</v>
      </c>
      <c r="C232" s="44"/>
      <c r="D232" s="45"/>
      <c r="E232" s="99"/>
      <c r="F232" s="123">
        <f>SUM(F225:F230)</f>
        <v>0</v>
      </c>
    </row>
    <row r="233" spans="1:6" s="25" customFormat="1" x14ac:dyDescent="0.25">
      <c r="A233" s="108"/>
      <c r="B233" s="47"/>
      <c r="C233" s="44"/>
      <c r="D233" s="45"/>
      <c r="E233" s="99"/>
      <c r="F233" s="120"/>
    </row>
    <row r="234" spans="1:6" s="25" customFormat="1" ht="33" x14ac:dyDescent="0.25">
      <c r="A234" s="109" t="s">
        <v>56</v>
      </c>
      <c r="B234" s="46" t="s">
        <v>180</v>
      </c>
      <c r="C234" s="44"/>
      <c r="D234" s="45"/>
      <c r="E234" s="99"/>
      <c r="F234" s="120"/>
    </row>
    <row r="235" spans="1:6" s="25" customFormat="1" x14ac:dyDescent="0.25">
      <c r="A235" s="108"/>
      <c r="B235" s="74"/>
      <c r="C235" s="44"/>
      <c r="D235" s="45"/>
      <c r="E235" s="99"/>
      <c r="F235" s="120"/>
    </row>
    <row r="236" spans="1:6" s="25" customFormat="1" x14ac:dyDescent="0.25">
      <c r="A236" s="108"/>
      <c r="B236" s="62" t="s">
        <v>181</v>
      </c>
      <c r="C236" s="44" t="s">
        <v>3</v>
      </c>
      <c r="D236" s="45">
        <v>1</v>
      </c>
      <c r="E236" s="99"/>
      <c r="F236" s="120">
        <f>E236*D236</f>
        <v>0</v>
      </c>
    </row>
    <row r="237" spans="1:6" s="25" customFormat="1" x14ac:dyDescent="0.25">
      <c r="A237" s="108"/>
      <c r="B237" s="73" t="s">
        <v>182</v>
      </c>
      <c r="C237" s="44" t="s">
        <v>3</v>
      </c>
      <c r="D237" s="45">
        <v>1</v>
      </c>
      <c r="E237" s="99"/>
      <c r="F237" s="120">
        <f>E237*D237</f>
        <v>0</v>
      </c>
    </row>
    <row r="238" spans="1:6" s="25" customFormat="1" x14ac:dyDescent="0.25">
      <c r="A238" s="108"/>
      <c r="B238" s="73" t="s">
        <v>183</v>
      </c>
      <c r="C238" s="44" t="s">
        <v>3</v>
      </c>
      <c r="D238" s="45">
        <v>1</v>
      </c>
      <c r="E238" s="99"/>
      <c r="F238" s="120">
        <f>E238*D238</f>
        <v>0</v>
      </c>
    </row>
    <row r="239" spans="1:6" s="25" customFormat="1" ht="17.25" thickBot="1" x14ac:dyDescent="0.3">
      <c r="A239" s="108"/>
      <c r="B239" s="47"/>
      <c r="C239" s="44"/>
      <c r="D239" s="45"/>
      <c r="E239" s="99"/>
      <c r="F239" s="120"/>
    </row>
    <row r="240" spans="1:6" s="25" customFormat="1" ht="17.25" thickTop="1" x14ac:dyDescent="0.25">
      <c r="A240" s="108"/>
      <c r="B240" s="48" t="s">
        <v>57</v>
      </c>
      <c r="C240" s="44"/>
      <c r="D240" s="45"/>
      <c r="E240" s="99"/>
      <c r="F240" s="123">
        <f>SUM(F236:F238)</f>
        <v>0</v>
      </c>
    </row>
    <row r="241" spans="1:6" s="25" customFormat="1" x14ac:dyDescent="0.25">
      <c r="A241" s="108"/>
      <c r="B241" s="47"/>
      <c r="C241" s="44"/>
      <c r="D241" s="45"/>
      <c r="E241" s="99"/>
      <c r="F241" s="120"/>
    </row>
    <row r="242" spans="1:6" s="25" customFormat="1" ht="33" x14ac:dyDescent="0.25">
      <c r="A242" s="109" t="s">
        <v>184</v>
      </c>
      <c r="B242" s="46" t="s">
        <v>188</v>
      </c>
      <c r="C242" s="44"/>
      <c r="D242" s="45"/>
      <c r="E242" s="99"/>
      <c r="F242" s="120"/>
    </row>
    <row r="243" spans="1:6" s="25" customFormat="1" x14ac:dyDescent="0.25">
      <c r="A243" s="108"/>
      <c r="B243" s="47" t="s">
        <v>192</v>
      </c>
      <c r="C243" s="44" t="s">
        <v>3</v>
      </c>
      <c r="D243" s="45">
        <v>1</v>
      </c>
      <c r="E243" s="99"/>
      <c r="F243" s="120">
        <f>E243*D243</f>
        <v>0</v>
      </c>
    </row>
    <row r="244" spans="1:6" s="25" customFormat="1" x14ac:dyDescent="0.25">
      <c r="A244" s="108"/>
      <c r="B244" s="47" t="s">
        <v>189</v>
      </c>
      <c r="C244" s="44" t="s">
        <v>190</v>
      </c>
      <c r="D244" s="45">
        <v>1</v>
      </c>
      <c r="E244" s="99"/>
      <c r="F244" s="120">
        <f t="shared" ref="F244:F245" si="21">E244*D244</f>
        <v>0</v>
      </c>
    </row>
    <row r="245" spans="1:6" s="25" customFormat="1" x14ac:dyDescent="0.25">
      <c r="A245" s="108"/>
      <c r="B245" s="47" t="s">
        <v>191</v>
      </c>
      <c r="C245" s="44" t="s">
        <v>3</v>
      </c>
      <c r="D245" s="45">
        <v>1</v>
      </c>
      <c r="E245" s="99"/>
      <c r="F245" s="120">
        <f t="shared" si="21"/>
        <v>0</v>
      </c>
    </row>
    <row r="246" spans="1:6" s="25" customFormat="1" ht="17.25" thickBot="1" x14ac:dyDescent="0.3">
      <c r="A246" s="108"/>
      <c r="B246" s="47"/>
      <c r="C246" s="44"/>
      <c r="D246" s="45"/>
      <c r="E246" s="99"/>
      <c r="F246" s="120"/>
    </row>
    <row r="247" spans="1:6" s="25" customFormat="1" ht="18.75" customHeight="1" thickTop="1" x14ac:dyDescent="0.25">
      <c r="A247" s="108"/>
      <c r="B247" s="48" t="s">
        <v>185</v>
      </c>
      <c r="C247" s="44"/>
      <c r="D247" s="45"/>
      <c r="E247" s="99"/>
      <c r="F247" s="123">
        <f>SUM(F243:F245)</f>
        <v>0</v>
      </c>
    </row>
    <row r="248" spans="1:6" s="25" customFormat="1" ht="18.75" customHeight="1" x14ac:dyDescent="0.25">
      <c r="A248" s="108"/>
      <c r="B248" s="47"/>
      <c r="C248" s="44"/>
      <c r="D248" s="45"/>
      <c r="E248" s="99"/>
      <c r="F248" s="120"/>
    </row>
    <row r="249" spans="1:6" s="25" customFormat="1" x14ac:dyDescent="0.25">
      <c r="A249" s="109" t="s">
        <v>193</v>
      </c>
      <c r="B249" s="46" t="s">
        <v>90</v>
      </c>
      <c r="C249" s="44"/>
      <c r="D249" s="45"/>
      <c r="E249" s="99"/>
      <c r="F249" s="120"/>
    </row>
    <row r="250" spans="1:6" s="25" customFormat="1" x14ac:dyDescent="0.25">
      <c r="A250" s="108"/>
      <c r="B250" s="15" t="s">
        <v>84</v>
      </c>
      <c r="C250" s="44" t="s">
        <v>3</v>
      </c>
      <c r="D250" s="45">
        <v>1</v>
      </c>
      <c r="E250" s="99"/>
      <c r="F250" s="120">
        <f>E250*D250</f>
        <v>0</v>
      </c>
    </row>
    <row r="251" spans="1:6" s="25" customFormat="1" x14ac:dyDescent="0.25">
      <c r="A251" s="108"/>
      <c r="B251" s="12"/>
      <c r="C251" s="44"/>
      <c r="D251" s="45"/>
      <c r="E251" s="99"/>
      <c r="F251" s="120"/>
    </row>
    <row r="252" spans="1:6" s="25" customFormat="1" x14ac:dyDescent="0.25">
      <c r="A252" s="108"/>
      <c r="B252" s="7" t="s">
        <v>169</v>
      </c>
      <c r="C252" s="44" t="s">
        <v>3</v>
      </c>
      <c r="D252" s="45">
        <v>1</v>
      </c>
      <c r="E252" s="99"/>
      <c r="F252" s="120">
        <f>E252*D252</f>
        <v>0</v>
      </c>
    </row>
    <row r="253" spans="1:6" s="25" customFormat="1" x14ac:dyDescent="0.25">
      <c r="A253" s="108"/>
      <c r="B253" s="7"/>
      <c r="C253" s="44"/>
      <c r="D253" s="45"/>
      <c r="E253" s="99"/>
      <c r="F253" s="120"/>
    </row>
    <row r="254" spans="1:6" s="25" customFormat="1" ht="33" x14ac:dyDescent="0.25">
      <c r="A254" s="108"/>
      <c r="B254" s="76" t="s">
        <v>85</v>
      </c>
      <c r="C254" s="44" t="s">
        <v>3</v>
      </c>
      <c r="D254" s="45">
        <v>1</v>
      </c>
      <c r="E254" s="99"/>
      <c r="F254" s="120">
        <f>E254*D254</f>
        <v>0</v>
      </c>
    </row>
    <row r="255" spans="1:6" s="25" customFormat="1" ht="17.25" thickBot="1" x14ac:dyDescent="0.3">
      <c r="A255" s="108"/>
      <c r="B255" s="47"/>
      <c r="C255" s="44"/>
      <c r="D255" s="45"/>
      <c r="E255" s="99"/>
      <c r="F255" s="120"/>
    </row>
    <row r="256" spans="1:6" s="25" customFormat="1" ht="17.25" thickTop="1" x14ac:dyDescent="0.25">
      <c r="A256" s="108"/>
      <c r="B256" s="48" t="s">
        <v>194</v>
      </c>
      <c r="C256" s="44"/>
      <c r="D256" s="45"/>
      <c r="E256" s="99"/>
      <c r="F256" s="123">
        <f>SUBTOTAL(9,F249:F255)</f>
        <v>0</v>
      </c>
    </row>
    <row r="257" spans="1:6" s="25" customFormat="1" x14ac:dyDescent="0.25">
      <c r="A257" s="108"/>
      <c r="B257" s="47"/>
      <c r="C257" s="44"/>
      <c r="D257" s="45"/>
      <c r="E257" s="99"/>
      <c r="F257" s="120"/>
    </row>
    <row r="258" spans="1:6" s="25" customFormat="1" x14ac:dyDescent="0.25">
      <c r="A258" s="108"/>
      <c r="B258" s="77"/>
      <c r="C258" s="44"/>
      <c r="D258" s="45"/>
      <c r="E258" s="99"/>
      <c r="F258" s="120"/>
    </row>
    <row r="259" spans="1:6" s="25" customFormat="1" x14ac:dyDescent="0.25">
      <c r="A259" s="108"/>
      <c r="B259" s="47"/>
      <c r="C259" s="44"/>
      <c r="D259" s="45"/>
      <c r="E259" s="99"/>
      <c r="F259" s="120"/>
    </row>
    <row r="260" spans="1:6" s="25" customFormat="1" x14ac:dyDescent="0.25">
      <c r="A260" s="108"/>
      <c r="B260" s="47"/>
      <c r="C260" s="44"/>
      <c r="D260" s="45"/>
      <c r="E260" s="99"/>
      <c r="F260" s="120"/>
    </row>
    <row r="261" spans="1:6" s="25" customFormat="1" x14ac:dyDescent="0.25">
      <c r="A261" s="108"/>
      <c r="B261" s="47"/>
      <c r="C261" s="44"/>
      <c r="D261" s="45"/>
      <c r="E261" s="99"/>
      <c r="F261" s="120"/>
    </row>
    <row r="262" spans="1:6" s="25" customFormat="1" x14ac:dyDescent="0.25">
      <c r="A262" s="108"/>
      <c r="B262" s="47"/>
      <c r="C262" s="44"/>
      <c r="D262" s="45"/>
      <c r="E262" s="99"/>
      <c r="F262" s="120"/>
    </row>
    <row r="263" spans="1:6" s="25" customFormat="1" x14ac:dyDescent="0.25">
      <c r="A263" s="108"/>
      <c r="B263" s="47"/>
      <c r="C263" s="44"/>
      <c r="D263" s="45"/>
      <c r="E263" s="99"/>
      <c r="F263" s="120"/>
    </row>
    <row r="264" spans="1:6" s="25" customFormat="1" x14ac:dyDescent="0.25">
      <c r="A264" s="108"/>
      <c r="B264" s="47"/>
      <c r="C264" s="44"/>
      <c r="D264" s="45"/>
      <c r="E264" s="99"/>
      <c r="F264" s="120"/>
    </row>
    <row r="265" spans="1:6" s="25" customFormat="1" x14ac:dyDescent="0.25">
      <c r="A265" s="108"/>
      <c r="B265" s="47"/>
      <c r="C265" s="44"/>
      <c r="D265" s="45"/>
      <c r="E265" s="99"/>
      <c r="F265" s="120"/>
    </row>
    <row r="266" spans="1:6" s="25" customFormat="1" x14ac:dyDescent="0.25">
      <c r="A266" s="108"/>
      <c r="B266" s="47"/>
      <c r="C266" s="44"/>
      <c r="D266" s="45"/>
      <c r="E266" s="99"/>
      <c r="F266" s="120"/>
    </row>
    <row r="267" spans="1:6" s="25" customFormat="1" x14ac:dyDescent="0.25">
      <c r="A267" s="108"/>
      <c r="B267" s="47"/>
      <c r="C267" s="44"/>
      <c r="D267" s="45"/>
      <c r="E267" s="99"/>
      <c r="F267" s="120"/>
    </row>
    <row r="268" spans="1:6" s="25" customFormat="1" x14ac:dyDescent="0.25">
      <c r="A268" s="108"/>
      <c r="B268" s="47"/>
      <c r="C268" s="44"/>
      <c r="D268" s="45"/>
      <c r="E268" s="99"/>
      <c r="F268" s="120"/>
    </row>
    <row r="269" spans="1:6" s="25" customFormat="1" x14ac:dyDescent="0.25">
      <c r="A269" s="108"/>
      <c r="B269" s="47"/>
      <c r="C269" s="44"/>
      <c r="D269" s="45"/>
      <c r="E269" s="99"/>
      <c r="F269" s="120"/>
    </row>
    <row r="270" spans="1:6" s="25" customFormat="1" x14ac:dyDescent="0.25">
      <c r="A270" s="108"/>
      <c r="B270" s="47"/>
      <c r="C270" s="44"/>
      <c r="D270" s="45"/>
      <c r="E270" s="99"/>
      <c r="F270" s="120"/>
    </row>
    <row r="271" spans="1:6" s="25" customFormat="1" x14ac:dyDescent="0.25">
      <c r="A271" s="108"/>
      <c r="B271" s="47"/>
      <c r="C271" s="44"/>
      <c r="D271" s="45"/>
      <c r="E271" s="99"/>
      <c r="F271" s="120"/>
    </row>
    <row r="272" spans="1:6" s="25" customFormat="1" x14ac:dyDescent="0.25">
      <c r="A272" s="108"/>
      <c r="B272" s="47"/>
      <c r="C272" s="44"/>
      <c r="D272" s="45"/>
      <c r="E272" s="99"/>
      <c r="F272" s="120"/>
    </row>
    <row r="273" spans="1:6" s="25" customFormat="1" x14ac:dyDescent="0.25">
      <c r="A273" s="108"/>
      <c r="B273" s="47"/>
      <c r="C273" s="44"/>
      <c r="D273" s="45"/>
      <c r="E273" s="99"/>
      <c r="F273" s="120"/>
    </row>
    <row r="274" spans="1:6" s="25" customFormat="1" x14ac:dyDescent="0.25">
      <c r="A274" s="108"/>
      <c r="B274" s="47"/>
      <c r="C274" s="44"/>
      <c r="D274" s="45"/>
      <c r="E274" s="99"/>
      <c r="F274" s="120"/>
    </row>
    <row r="275" spans="1:6" s="25" customFormat="1" x14ac:dyDescent="0.25">
      <c r="A275" s="108"/>
      <c r="B275" s="47"/>
      <c r="C275" s="44"/>
      <c r="D275" s="45"/>
      <c r="E275" s="99"/>
      <c r="F275" s="120"/>
    </row>
    <row r="276" spans="1:6" s="25" customFormat="1" x14ac:dyDescent="0.25">
      <c r="A276" s="108"/>
      <c r="B276" s="47"/>
      <c r="C276" s="44"/>
      <c r="D276" s="45"/>
      <c r="E276" s="99"/>
      <c r="F276" s="120"/>
    </row>
    <row r="277" spans="1:6" s="25" customFormat="1" x14ac:dyDescent="0.25">
      <c r="A277" s="108"/>
      <c r="B277" s="47"/>
      <c r="C277" s="44"/>
      <c r="D277" s="45"/>
      <c r="E277" s="99"/>
      <c r="F277" s="120"/>
    </row>
    <row r="278" spans="1:6" s="25" customFormat="1" x14ac:dyDescent="0.25">
      <c r="A278" s="108"/>
      <c r="B278" s="47"/>
      <c r="C278" s="44"/>
      <c r="D278" s="45"/>
      <c r="E278" s="99"/>
      <c r="F278" s="120"/>
    </row>
    <row r="279" spans="1:6" s="25" customFormat="1" x14ac:dyDescent="0.25">
      <c r="A279" s="108"/>
      <c r="B279" s="47"/>
      <c r="C279" s="44"/>
      <c r="D279" s="45"/>
      <c r="E279" s="99"/>
      <c r="F279" s="120"/>
    </row>
    <row r="280" spans="1:6" s="25" customFormat="1" x14ac:dyDescent="0.25">
      <c r="A280" s="108"/>
      <c r="B280" s="47"/>
      <c r="C280" s="44"/>
      <c r="D280" s="45"/>
      <c r="E280" s="99"/>
      <c r="F280" s="120"/>
    </row>
    <row r="281" spans="1:6" s="25" customFormat="1" x14ac:dyDescent="0.25">
      <c r="A281" s="108"/>
      <c r="B281" s="47"/>
      <c r="C281" s="44"/>
      <c r="D281" s="45"/>
      <c r="E281" s="99"/>
      <c r="F281" s="120"/>
    </row>
    <row r="282" spans="1:6" s="25" customFormat="1" x14ac:dyDescent="0.25">
      <c r="A282" s="111"/>
      <c r="B282" s="78"/>
      <c r="C282" s="79"/>
      <c r="D282" s="80"/>
      <c r="E282" s="112"/>
      <c r="F282" s="125"/>
    </row>
    <row r="283" spans="1:6" s="25" customFormat="1" x14ac:dyDescent="0.25">
      <c r="A283" s="108"/>
      <c r="B283" s="47"/>
      <c r="C283" s="44"/>
      <c r="D283" s="45"/>
      <c r="E283" s="99"/>
      <c r="F283" s="120"/>
    </row>
    <row r="284" spans="1:6" s="25" customFormat="1" x14ac:dyDescent="0.25">
      <c r="A284" s="108"/>
      <c r="B284" s="47"/>
      <c r="C284" s="44"/>
      <c r="D284" s="45"/>
      <c r="E284" s="99"/>
      <c r="F284" s="120"/>
    </row>
    <row r="285" spans="1:6" s="25" customFormat="1" x14ac:dyDescent="0.25">
      <c r="A285" s="108"/>
      <c r="B285" s="47"/>
      <c r="C285" s="44"/>
      <c r="D285" s="45"/>
      <c r="E285" s="99"/>
      <c r="F285" s="120"/>
    </row>
    <row r="286" spans="1:6" s="25" customFormat="1" x14ac:dyDescent="0.25">
      <c r="A286" s="108"/>
      <c r="B286" s="47"/>
      <c r="C286" s="44"/>
      <c r="D286" s="45"/>
      <c r="E286" s="99"/>
      <c r="F286" s="120"/>
    </row>
    <row r="287" spans="1:6" s="25" customFormat="1" x14ac:dyDescent="0.25">
      <c r="A287" s="108"/>
      <c r="B287" s="47"/>
      <c r="C287" s="44"/>
      <c r="D287" s="45"/>
      <c r="E287" s="99"/>
      <c r="F287" s="120"/>
    </row>
    <row r="288" spans="1:6" s="25" customFormat="1" x14ac:dyDescent="0.25">
      <c r="A288" s="108"/>
      <c r="B288" s="47"/>
      <c r="C288" s="44"/>
      <c r="D288" s="45"/>
      <c r="E288" s="99"/>
      <c r="F288" s="120"/>
    </row>
    <row r="289" spans="1:6" s="25" customFormat="1" ht="17.25" thickBot="1" x14ac:dyDescent="0.3">
      <c r="A289" s="108"/>
      <c r="B289" s="47"/>
      <c r="C289" s="44"/>
      <c r="D289" s="45"/>
      <c r="E289" s="99"/>
      <c r="F289" s="120"/>
    </row>
    <row r="290" spans="1:6" s="25" customFormat="1" ht="17.25" thickBot="1" x14ac:dyDescent="0.3">
      <c r="A290" s="108"/>
      <c r="B290" s="3" t="s">
        <v>2</v>
      </c>
      <c r="C290" s="44"/>
      <c r="D290" s="45"/>
      <c r="E290" s="99"/>
      <c r="F290" s="120"/>
    </row>
    <row r="291" spans="1:6" s="25" customFormat="1" x14ac:dyDescent="0.25">
      <c r="A291" s="108"/>
      <c r="B291" s="81"/>
      <c r="C291" s="44"/>
      <c r="D291" s="45"/>
      <c r="E291" s="99"/>
      <c r="F291" s="120"/>
    </row>
    <row r="292" spans="1:6" s="25" customFormat="1" x14ac:dyDescent="0.3">
      <c r="A292" s="106"/>
      <c r="B292" s="36"/>
      <c r="C292" s="44"/>
      <c r="D292" s="45"/>
      <c r="E292" s="99"/>
      <c r="F292" s="120"/>
    </row>
    <row r="293" spans="1:6" s="25" customFormat="1" x14ac:dyDescent="0.3">
      <c r="A293" s="106" t="s">
        <v>12</v>
      </c>
      <c r="B293" s="36" t="s">
        <v>21</v>
      </c>
      <c r="C293" s="44"/>
      <c r="D293" s="45"/>
      <c r="E293" s="99"/>
      <c r="F293" s="126">
        <f>F11</f>
        <v>0</v>
      </c>
    </row>
    <row r="294" spans="1:6" s="25" customFormat="1" x14ac:dyDescent="0.3">
      <c r="A294" s="106" t="s">
        <v>92</v>
      </c>
      <c r="B294" s="36" t="s">
        <v>170</v>
      </c>
      <c r="C294" s="44"/>
      <c r="D294" s="45"/>
      <c r="E294" s="99"/>
      <c r="F294" s="126"/>
    </row>
    <row r="295" spans="1:6" s="25" customFormat="1" x14ac:dyDescent="0.3">
      <c r="A295" s="106" t="s">
        <v>11</v>
      </c>
      <c r="B295" s="36" t="s">
        <v>99</v>
      </c>
      <c r="C295" s="44"/>
      <c r="D295" s="45"/>
      <c r="E295" s="99"/>
      <c r="F295" s="126">
        <f>F19</f>
        <v>0</v>
      </c>
    </row>
    <row r="296" spans="1:6" s="25" customFormat="1" x14ac:dyDescent="0.25">
      <c r="A296" s="110" t="s">
        <v>10</v>
      </c>
      <c r="B296" s="49" t="s">
        <v>102</v>
      </c>
      <c r="C296" s="44"/>
      <c r="D296" s="45"/>
      <c r="E296" s="99"/>
      <c r="F296" s="126"/>
    </row>
    <row r="297" spans="1:6" s="25" customFormat="1" ht="33" x14ac:dyDescent="0.25">
      <c r="A297" s="110" t="s">
        <v>9</v>
      </c>
      <c r="B297" s="49" t="s">
        <v>171</v>
      </c>
      <c r="C297" s="44"/>
      <c r="D297" s="45"/>
      <c r="E297" s="99"/>
      <c r="F297" s="126">
        <f>F85</f>
        <v>0</v>
      </c>
    </row>
    <row r="298" spans="1:6" s="25" customFormat="1" x14ac:dyDescent="0.25">
      <c r="A298" s="110" t="s">
        <v>8</v>
      </c>
      <c r="B298" s="36" t="s">
        <v>172</v>
      </c>
      <c r="C298" s="44"/>
      <c r="D298" s="45"/>
      <c r="E298" s="99"/>
      <c r="F298" s="126">
        <f>F101</f>
        <v>0</v>
      </c>
    </row>
    <row r="299" spans="1:6" s="25" customFormat="1" x14ac:dyDescent="0.25">
      <c r="A299" s="110" t="s">
        <v>5</v>
      </c>
      <c r="B299" s="46" t="s">
        <v>58</v>
      </c>
      <c r="C299" s="44"/>
      <c r="D299" s="45"/>
      <c r="E299" s="99"/>
      <c r="F299" s="126">
        <f>F192</f>
        <v>0</v>
      </c>
    </row>
    <row r="300" spans="1:6" s="25" customFormat="1" x14ac:dyDescent="0.25">
      <c r="A300" s="110" t="s">
        <v>4</v>
      </c>
      <c r="B300" s="53" t="s">
        <v>147</v>
      </c>
      <c r="C300" s="44"/>
      <c r="D300" s="45"/>
      <c r="E300" s="99"/>
      <c r="F300" s="126">
        <f>F211</f>
        <v>0</v>
      </c>
    </row>
    <row r="301" spans="1:6" s="25" customFormat="1" x14ac:dyDescent="0.25">
      <c r="A301" s="110" t="s">
        <v>26</v>
      </c>
      <c r="B301" s="53" t="s">
        <v>173</v>
      </c>
      <c r="C301" s="44"/>
      <c r="D301" s="45"/>
      <c r="E301" s="99"/>
      <c r="F301" s="126">
        <f>F221</f>
        <v>0</v>
      </c>
    </row>
    <row r="302" spans="1:6" s="25" customFormat="1" x14ac:dyDescent="0.25">
      <c r="A302" s="109" t="s">
        <v>32</v>
      </c>
      <c r="B302" s="46" t="s">
        <v>162</v>
      </c>
      <c r="C302" s="44"/>
      <c r="D302" s="45"/>
      <c r="E302" s="99"/>
      <c r="F302" s="126">
        <f>F232</f>
        <v>0</v>
      </c>
    </row>
    <row r="303" spans="1:6" s="25" customFormat="1" ht="13.5" customHeight="1" x14ac:dyDescent="0.25">
      <c r="A303" s="109" t="s">
        <v>56</v>
      </c>
      <c r="B303" s="46" t="s">
        <v>180</v>
      </c>
      <c r="C303" s="44"/>
      <c r="D303" s="45"/>
      <c r="E303" s="99"/>
      <c r="F303" s="126">
        <f>F240</f>
        <v>0</v>
      </c>
    </row>
    <row r="304" spans="1:6" s="25" customFormat="1" ht="33" x14ac:dyDescent="0.25">
      <c r="A304" s="109" t="s">
        <v>184</v>
      </c>
      <c r="B304" s="46" t="s">
        <v>188</v>
      </c>
      <c r="C304" s="44"/>
      <c r="D304" s="45"/>
      <c r="E304" s="99"/>
      <c r="F304" s="126">
        <f>F247</f>
        <v>0</v>
      </c>
    </row>
    <row r="305" spans="1:6" s="25" customFormat="1" x14ac:dyDescent="0.25">
      <c r="A305" s="109" t="s">
        <v>193</v>
      </c>
      <c r="B305" s="46" t="s">
        <v>90</v>
      </c>
      <c r="C305" s="44"/>
      <c r="D305" s="45"/>
      <c r="E305" s="99"/>
      <c r="F305" s="126">
        <f>F256</f>
        <v>0</v>
      </c>
    </row>
    <row r="306" spans="1:6" s="25" customFormat="1" x14ac:dyDescent="0.25">
      <c r="A306" s="109"/>
      <c r="B306" s="46"/>
      <c r="C306" s="44"/>
      <c r="D306" s="45"/>
      <c r="E306" s="99"/>
      <c r="F306" s="126"/>
    </row>
    <row r="307" spans="1:6" s="25" customFormat="1" x14ac:dyDescent="0.25">
      <c r="A307" s="109"/>
      <c r="B307" s="46"/>
      <c r="C307" s="44"/>
      <c r="D307" s="45"/>
      <c r="E307" s="99"/>
      <c r="F307" s="120"/>
    </row>
    <row r="308" spans="1:6" s="25" customFormat="1" x14ac:dyDescent="0.25">
      <c r="A308" s="109"/>
      <c r="B308" s="46"/>
      <c r="C308" s="44"/>
      <c r="D308" s="45"/>
      <c r="E308" s="99"/>
      <c r="F308" s="120"/>
    </row>
    <row r="309" spans="1:6" s="25" customFormat="1" x14ac:dyDescent="0.25">
      <c r="A309" s="109"/>
      <c r="B309" s="46"/>
      <c r="C309" s="44"/>
      <c r="D309" s="45"/>
      <c r="E309" s="99"/>
      <c r="F309" s="120"/>
    </row>
    <row r="310" spans="1:6" s="25" customFormat="1" x14ac:dyDescent="0.25">
      <c r="A310" s="109"/>
      <c r="B310" s="46"/>
      <c r="C310" s="44"/>
      <c r="D310" s="45"/>
      <c r="E310" s="99"/>
      <c r="F310" s="120"/>
    </row>
    <row r="311" spans="1:6" s="25" customFormat="1" x14ac:dyDescent="0.25">
      <c r="A311" s="109"/>
      <c r="B311" s="46"/>
      <c r="C311" s="44"/>
      <c r="D311" s="45"/>
      <c r="E311" s="99"/>
      <c r="F311" s="120"/>
    </row>
    <row r="312" spans="1:6" s="25" customFormat="1" x14ac:dyDescent="0.25">
      <c r="A312" s="109"/>
      <c r="B312" s="46"/>
      <c r="C312" s="44"/>
      <c r="D312" s="45"/>
      <c r="E312" s="99"/>
      <c r="F312" s="120"/>
    </row>
    <row r="313" spans="1:6" s="25" customFormat="1" x14ac:dyDescent="0.3">
      <c r="A313" s="106"/>
      <c r="B313" s="82"/>
      <c r="C313" s="44"/>
      <c r="D313" s="45"/>
      <c r="E313" s="99"/>
      <c r="F313" s="120"/>
    </row>
    <row r="314" spans="1:6" s="25" customFormat="1" x14ac:dyDescent="0.3">
      <c r="A314" s="106"/>
      <c r="B314" s="82"/>
      <c r="C314" s="44"/>
      <c r="D314" s="45"/>
      <c r="E314" s="99"/>
      <c r="F314" s="120"/>
    </row>
    <row r="315" spans="1:6" s="25" customFormat="1" ht="17.25" thickBot="1" x14ac:dyDescent="0.35">
      <c r="A315" s="106"/>
      <c r="B315" s="82"/>
      <c r="C315" s="44"/>
      <c r="D315" s="45"/>
      <c r="E315" s="99"/>
      <c r="F315" s="120"/>
    </row>
    <row r="316" spans="1:6" s="25" customFormat="1" ht="16.5" customHeight="1" x14ac:dyDescent="0.25">
      <c r="A316" s="83"/>
      <c r="B316" s="84"/>
      <c r="C316" s="85"/>
      <c r="D316" s="86"/>
      <c r="E316" s="113"/>
      <c r="F316" s="127"/>
    </row>
    <row r="317" spans="1:6" s="25" customFormat="1" ht="42" customHeight="1" x14ac:dyDescent="0.25">
      <c r="A317" s="141" t="s">
        <v>174</v>
      </c>
      <c r="B317" s="141"/>
      <c r="C317" s="141"/>
      <c r="D317" s="87"/>
      <c r="E317" s="114"/>
      <c r="F317" s="128">
        <f>SUM(F293:F314)</f>
        <v>0</v>
      </c>
    </row>
    <row r="318" spans="1:6" s="25" customFormat="1" ht="16.5" customHeight="1" x14ac:dyDescent="0.25">
      <c r="A318" s="88"/>
      <c r="B318" s="89"/>
      <c r="C318" s="90"/>
      <c r="D318" s="20"/>
      <c r="E318" s="115"/>
      <c r="F318" s="129"/>
    </row>
    <row r="319" spans="1:6" s="25" customFormat="1" ht="16.5" customHeight="1" x14ac:dyDescent="0.25">
      <c r="A319" s="91"/>
      <c r="B319" s="141" t="s">
        <v>1</v>
      </c>
      <c r="C319" s="141"/>
      <c r="D319" s="87"/>
      <c r="E319" s="114"/>
      <c r="F319" s="128">
        <f>F317*0.2</f>
        <v>0</v>
      </c>
    </row>
    <row r="320" spans="1:6" s="25" customFormat="1" ht="16.5" customHeight="1" x14ac:dyDescent="0.25">
      <c r="A320" s="88"/>
      <c r="B320" s="89"/>
      <c r="C320" s="90"/>
      <c r="D320" s="20"/>
      <c r="E320" s="115"/>
      <c r="F320" s="121"/>
    </row>
    <row r="321" spans="1:14" s="25" customFormat="1" ht="16.5" customHeight="1" x14ac:dyDescent="0.25">
      <c r="A321" s="88"/>
      <c r="B321" s="142" t="s">
        <v>0</v>
      </c>
      <c r="C321" s="142"/>
      <c r="D321" s="20"/>
      <c r="E321" s="115"/>
      <c r="F321" s="121">
        <f>F317+F319</f>
        <v>0</v>
      </c>
    </row>
    <row r="322" spans="1:14" s="25" customFormat="1" ht="16.5" customHeight="1" thickBot="1" x14ac:dyDescent="0.3">
      <c r="A322" s="92"/>
      <c r="B322" s="21"/>
      <c r="C322" s="22"/>
      <c r="D322" s="23"/>
      <c r="E322" s="116"/>
      <c r="F322" s="130"/>
    </row>
    <row r="323" spans="1:14" s="25" customFormat="1" ht="16.5" customHeight="1" x14ac:dyDescent="0.25">
      <c r="A323" s="88"/>
      <c r="B323" s="131"/>
      <c r="C323" s="132"/>
      <c r="D323" s="20"/>
      <c r="E323" s="115"/>
      <c r="F323" s="129"/>
    </row>
    <row r="324" spans="1:14" x14ac:dyDescent="0.2">
      <c r="A324" s="5"/>
      <c r="B324" s="6"/>
      <c r="C324" s="2"/>
      <c r="D324" s="4"/>
      <c r="E324" s="105"/>
      <c r="F324" s="119"/>
    </row>
    <row r="325" spans="1:14" s="25" customFormat="1" ht="16.5" customHeight="1" x14ac:dyDescent="0.3">
      <c r="A325" s="106"/>
      <c r="B325" s="43"/>
      <c r="C325" s="37"/>
      <c r="D325" s="38"/>
      <c r="E325" s="99"/>
      <c r="F325" s="120"/>
      <c r="I325" s="26"/>
      <c r="J325" s="27"/>
      <c r="K325" s="28"/>
      <c r="L325" s="29"/>
      <c r="M325" s="30"/>
      <c r="N325" s="30"/>
    </row>
    <row r="326" spans="1:14" s="25" customFormat="1" ht="16.5" customHeight="1" x14ac:dyDescent="0.3">
      <c r="A326" s="106"/>
      <c r="B326" s="43"/>
      <c r="C326" s="37"/>
      <c r="D326" s="38"/>
      <c r="E326" s="99"/>
      <c r="F326" s="120"/>
      <c r="I326" s="26"/>
      <c r="J326" s="27"/>
      <c r="K326" s="28"/>
      <c r="L326" s="29"/>
      <c r="M326" s="30"/>
      <c r="N326" s="30"/>
    </row>
    <row r="327" spans="1:14" s="25" customFormat="1" ht="16.5" customHeight="1" x14ac:dyDescent="0.3">
      <c r="A327" s="106"/>
      <c r="B327" s="43"/>
      <c r="C327" s="37"/>
      <c r="D327" s="38"/>
      <c r="E327" s="99"/>
      <c r="F327" s="120"/>
      <c r="I327" s="26"/>
      <c r="J327" s="27"/>
      <c r="K327" s="28"/>
      <c r="L327" s="29"/>
      <c r="M327" s="30"/>
      <c r="N327" s="30"/>
    </row>
    <row r="328" spans="1:14" s="25" customFormat="1" ht="16.5" customHeight="1" x14ac:dyDescent="0.3">
      <c r="A328" s="106"/>
      <c r="B328" s="43"/>
      <c r="C328" s="37"/>
      <c r="D328" s="38"/>
      <c r="E328" s="99"/>
      <c r="F328" s="120"/>
      <c r="I328" s="26"/>
      <c r="J328" s="27"/>
      <c r="K328" s="28"/>
      <c r="L328" s="29"/>
      <c r="M328" s="30"/>
      <c r="N328" s="30"/>
    </row>
    <row r="329" spans="1:14" s="25" customFormat="1" ht="16.5" customHeight="1" x14ac:dyDescent="0.3">
      <c r="A329" s="106"/>
      <c r="B329" s="43"/>
      <c r="C329" s="37"/>
      <c r="D329" s="38"/>
      <c r="E329" s="99"/>
      <c r="F329" s="120"/>
      <c r="I329" s="26"/>
      <c r="J329" s="27"/>
      <c r="K329" s="28"/>
      <c r="L329" s="29"/>
      <c r="M329" s="30"/>
      <c r="N329" s="30"/>
    </row>
    <row r="330" spans="1:14" s="25" customFormat="1" ht="16.5" customHeight="1" x14ac:dyDescent="0.3">
      <c r="A330" s="106"/>
      <c r="B330" s="43"/>
      <c r="C330" s="37"/>
      <c r="D330" s="38"/>
      <c r="E330" s="99"/>
      <c r="F330" s="120"/>
      <c r="I330" s="26"/>
      <c r="J330" s="27"/>
      <c r="K330" s="28"/>
      <c r="L330" s="29"/>
      <c r="M330" s="30"/>
      <c r="N330" s="30"/>
    </row>
    <row r="331" spans="1:14" s="25" customFormat="1" ht="16.5" customHeight="1" x14ac:dyDescent="0.3">
      <c r="A331" s="106"/>
      <c r="B331" s="43"/>
      <c r="C331" s="37"/>
      <c r="D331" s="38"/>
      <c r="E331" s="99"/>
      <c r="F331" s="120"/>
      <c r="I331" s="26"/>
      <c r="J331" s="27"/>
      <c r="K331" s="28"/>
      <c r="L331" s="29"/>
      <c r="M331" s="30"/>
      <c r="N331" s="30"/>
    </row>
    <row r="332" spans="1:14" s="25" customFormat="1" ht="16.5" customHeight="1" x14ac:dyDescent="0.3">
      <c r="A332" s="106"/>
      <c r="B332" s="43"/>
      <c r="C332" s="37"/>
      <c r="D332" s="38"/>
      <c r="E332" s="99"/>
      <c r="F332" s="120"/>
      <c r="I332" s="26"/>
      <c r="J332" s="27"/>
      <c r="K332" s="28"/>
      <c r="L332" s="29"/>
      <c r="M332" s="30"/>
      <c r="N332" s="30"/>
    </row>
    <row r="333" spans="1:14" s="25" customFormat="1" ht="16.5" customHeight="1" x14ac:dyDescent="0.3">
      <c r="A333" s="106"/>
      <c r="B333" s="43"/>
      <c r="C333" s="37"/>
      <c r="D333" s="38"/>
      <c r="E333" s="99"/>
      <c r="F333" s="120"/>
      <c r="I333" s="26"/>
      <c r="J333" s="27"/>
      <c r="K333" s="28"/>
      <c r="L333" s="29"/>
      <c r="M333" s="30"/>
      <c r="N333" s="30"/>
    </row>
    <row r="334" spans="1:14" s="25" customFormat="1" ht="16.5" customHeight="1" x14ac:dyDescent="0.3">
      <c r="A334" s="106"/>
      <c r="B334" s="43"/>
      <c r="C334" s="37"/>
      <c r="D334" s="38"/>
      <c r="E334" s="99"/>
      <c r="F334" s="120"/>
      <c r="I334" s="26"/>
      <c r="J334" s="27"/>
      <c r="K334" s="28"/>
      <c r="L334" s="29"/>
      <c r="M334" s="30"/>
      <c r="N334" s="30"/>
    </row>
    <row r="335" spans="1:14" s="25" customFormat="1" ht="16.5" customHeight="1" x14ac:dyDescent="0.3">
      <c r="A335" s="106"/>
      <c r="B335" s="43"/>
      <c r="C335" s="37"/>
      <c r="D335" s="38"/>
      <c r="E335" s="99"/>
      <c r="F335" s="120"/>
      <c r="I335" s="26"/>
      <c r="J335" s="27"/>
      <c r="K335" s="28"/>
      <c r="L335" s="29"/>
      <c r="M335" s="30"/>
      <c r="N335" s="30"/>
    </row>
    <row r="336" spans="1:14" s="25" customFormat="1" ht="16.5" customHeight="1" x14ac:dyDescent="0.3">
      <c r="A336" s="106"/>
      <c r="B336" s="43"/>
      <c r="C336" s="37"/>
      <c r="D336" s="38"/>
      <c r="E336" s="99"/>
      <c r="F336" s="120"/>
      <c r="I336" s="26"/>
      <c r="J336" s="27"/>
      <c r="K336" s="28"/>
      <c r="L336" s="29"/>
      <c r="M336" s="30"/>
      <c r="N336" s="30"/>
    </row>
    <row r="337" spans="1:14" s="25" customFormat="1" ht="16.5" customHeight="1" x14ac:dyDescent="0.3">
      <c r="A337" s="106"/>
      <c r="B337" s="43"/>
      <c r="C337" s="37"/>
      <c r="D337" s="38"/>
      <c r="E337" s="99"/>
      <c r="F337" s="120"/>
      <c r="I337" s="26"/>
      <c r="J337" s="27"/>
      <c r="K337" s="28"/>
      <c r="L337" s="29"/>
      <c r="M337" s="30"/>
      <c r="N337" s="30"/>
    </row>
    <row r="338" spans="1:14" s="25" customFormat="1" ht="16.5" customHeight="1" x14ac:dyDescent="0.3">
      <c r="A338" s="106"/>
      <c r="B338" s="43"/>
      <c r="C338" s="37"/>
      <c r="D338" s="38"/>
      <c r="E338" s="99"/>
      <c r="F338" s="120"/>
      <c r="I338" s="26"/>
      <c r="J338" s="27"/>
      <c r="K338" s="28"/>
      <c r="L338" s="29"/>
      <c r="M338" s="30"/>
      <c r="N338" s="30"/>
    </row>
    <row r="339" spans="1:14" s="25" customFormat="1" ht="16.5" customHeight="1" x14ac:dyDescent="0.3">
      <c r="A339" s="106"/>
      <c r="B339" s="43"/>
      <c r="C339" s="37"/>
      <c r="D339" s="38"/>
      <c r="E339" s="99"/>
      <c r="F339" s="120"/>
      <c r="I339" s="26"/>
      <c r="J339" s="27"/>
      <c r="K339" s="28"/>
      <c r="L339" s="29"/>
      <c r="M339" s="30"/>
      <c r="N339" s="30"/>
    </row>
    <row r="340" spans="1:14" s="25" customFormat="1" ht="16.5" customHeight="1" x14ac:dyDescent="0.3">
      <c r="A340" s="106"/>
      <c r="B340" s="43"/>
      <c r="C340" s="37"/>
      <c r="D340" s="38"/>
      <c r="E340" s="99"/>
      <c r="F340" s="120"/>
      <c r="I340" s="26"/>
      <c r="J340" s="27"/>
      <c r="K340" s="28"/>
      <c r="L340" s="29"/>
      <c r="M340" s="30"/>
      <c r="N340" s="30"/>
    </row>
    <row r="341" spans="1:14" s="25" customFormat="1" ht="16.5" customHeight="1" x14ac:dyDescent="0.3">
      <c r="A341" s="106"/>
      <c r="B341" s="43"/>
      <c r="C341" s="37"/>
      <c r="D341" s="38"/>
      <c r="E341" s="99"/>
      <c r="F341" s="120"/>
      <c r="I341" s="26"/>
      <c r="J341" s="27"/>
      <c r="K341" s="28"/>
      <c r="L341" s="29"/>
      <c r="M341" s="30"/>
      <c r="N341" s="30"/>
    </row>
    <row r="342" spans="1:14" s="25" customFormat="1" ht="16.5" customHeight="1" x14ac:dyDescent="0.3">
      <c r="A342" s="106"/>
      <c r="B342" s="43"/>
      <c r="C342" s="37"/>
      <c r="D342" s="38"/>
      <c r="E342" s="99"/>
      <c r="F342" s="120"/>
      <c r="I342" s="26"/>
      <c r="J342" s="27"/>
      <c r="K342" s="28"/>
      <c r="L342" s="29"/>
      <c r="M342" s="30"/>
      <c r="N342" s="30"/>
    </row>
    <row r="343" spans="1:14" s="25" customFormat="1" ht="16.5" customHeight="1" x14ac:dyDescent="0.3">
      <c r="A343" s="106"/>
      <c r="B343" s="43"/>
      <c r="C343" s="37"/>
      <c r="D343" s="38"/>
      <c r="E343" s="99"/>
      <c r="F343" s="120"/>
      <c r="I343" s="26"/>
      <c r="J343" s="27"/>
      <c r="K343" s="28"/>
      <c r="L343" s="29"/>
      <c r="M343" s="30"/>
      <c r="N343" s="30"/>
    </row>
    <row r="344" spans="1:14" s="25" customFormat="1" ht="16.5" customHeight="1" x14ac:dyDescent="0.3">
      <c r="A344" s="106"/>
      <c r="B344" s="43"/>
      <c r="C344" s="37"/>
      <c r="D344" s="38"/>
      <c r="E344" s="99"/>
      <c r="F344" s="120"/>
      <c r="I344" s="26"/>
      <c r="J344" s="27"/>
      <c r="K344" s="28"/>
      <c r="L344" s="29"/>
      <c r="M344" s="30"/>
      <c r="N344" s="30"/>
    </row>
    <row r="345" spans="1:14" s="25" customFormat="1" ht="16.5" customHeight="1" x14ac:dyDescent="0.3">
      <c r="A345" s="106"/>
      <c r="B345" s="43"/>
      <c r="C345" s="37"/>
      <c r="D345" s="38"/>
      <c r="E345" s="99"/>
      <c r="F345" s="120"/>
      <c r="I345" s="26"/>
      <c r="J345" s="27"/>
      <c r="K345" s="28"/>
      <c r="L345" s="29"/>
      <c r="M345" s="30"/>
      <c r="N345" s="30"/>
    </row>
    <row r="346" spans="1:14" s="25" customFormat="1" ht="16.5" customHeight="1" x14ac:dyDescent="0.3">
      <c r="A346" s="106"/>
      <c r="B346" s="43"/>
      <c r="C346" s="37"/>
      <c r="D346" s="38"/>
      <c r="E346" s="99"/>
      <c r="F346" s="120"/>
      <c r="I346" s="26"/>
      <c r="J346" s="27"/>
      <c r="K346" s="28"/>
      <c r="L346" s="29"/>
      <c r="M346" s="30"/>
      <c r="N346" s="30"/>
    </row>
    <row r="347" spans="1:14" s="25" customFormat="1" ht="16.5" customHeight="1" x14ac:dyDescent="0.3">
      <c r="A347" s="106"/>
      <c r="B347" s="43"/>
      <c r="C347" s="37"/>
      <c r="D347" s="38"/>
      <c r="E347" s="99"/>
      <c r="F347" s="120"/>
      <c r="I347" s="26"/>
      <c r="J347" s="27"/>
      <c r="K347" s="28"/>
      <c r="L347" s="29"/>
      <c r="M347" s="30"/>
      <c r="N347" s="30"/>
    </row>
    <row r="348" spans="1:14" s="25" customFormat="1" ht="16.5" customHeight="1" x14ac:dyDescent="0.3">
      <c r="A348" s="106"/>
      <c r="B348" s="43"/>
      <c r="C348" s="37"/>
      <c r="D348" s="38"/>
      <c r="E348" s="99"/>
      <c r="F348" s="120"/>
      <c r="I348" s="26"/>
      <c r="J348" s="27"/>
      <c r="K348" s="28"/>
      <c r="L348" s="29"/>
      <c r="M348" s="30"/>
      <c r="N348" s="30"/>
    </row>
    <row r="349" spans="1:14" s="25" customFormat="1" ht="16.5" customHeight="1" x14ac:dyDescent="0.3">
      <c r="A349" s="106"/>
      <c r="B349" s="43"/>
      <c r="C349" s="37"/>
      <c r="D349" s="38"/>
      <c r="E349" s="99"/>
      <c r="F349" s="120"/>
      <c r="I349" s="26"/>
      <c r="J349" s="27"/>
      <c r="K349" s="28"/>
      <c r="L349" s="29"/>
      <c r="M349" s="30"/>
      <c r="N349" s="30"/>
    </row>
    <row r="350" spans="1:14" s="25" customFormat="1" ht="16.5" customHeight="1" x14ac:dyDescent="0.3">
      <c r="A350" s="106"/>
      <c r="B350" s="43"/>
      <c r="C350" s="37"/>
      <c r="D350" s="38"/>
      <c r="E350" s="99"/>
      <c r="F350" s="120"/>
      <c r="I350" s="26"/>
      <c r="J350" s="27"/>
      <c r="K350" s="28"/>
      <c r="L350" s="29"/>
      <c r="M350" s="30"/>
      <c r="N350" s="30"/>
    </row>
    <row r="351" spans="1:14" s="25" customFormat="1" ht="16.5" customHeight="1" x14ac:dyDescent="0.3">
      <c r="A351" s="106"/>
      <c r="B351" s="43"/>
      <c r="C351" s="37"/>
      <c r="D351" s="38"/>
      <c r="E351" s="99"/>
      <c r="F351" s="120"/>
      <c r="I351" s="26"/>
      <c r="J351" s="27"/>
      <c r="K351" s="28"/>
      <c r="L351" s="29"/>
      <c r="M351" s="30"/>
      <c r="N351" s="30"/>
    </row>
    <row r="352" spans="1:14" s="25" customFormat="1" ht="16.5" customHeight="1" x14ac:dyDescent="0.3">
      <c r="A352" s="106"/>
      <c r="B352" s="43"/>
      <c r="C352" s="37"/>
      <c r="D352" s="38"/>
      <c r="E352" s="99"/>
      <c r="F352" s="120"/>
      <c r="I352" s="26"/>
      <c r="J352" s="27"/>
      <c r="K352" s="28"/>
      <c r="L352" s="29"/>
      <c r="M352" s="30"/>
      <c r="N352" s="30"/>
    </row>
    <row r="353" spans="1:14" s="25" customFormat="1" ht="16.5" customHeight="1" x14ac:dyDescent="0.3">
      <c r="A353" s="106"/>
      <c r="B353" s="43"/>
      <c r="C353" s="37"/>
      <c r="D353" s="38"/>
      <c r="E353" s="99"/>
      <c r="F353" s="120"/>
      <c r="I353" s="26"/>
      <c r="J353" s="27"/>
      <c r="K353" s="28"/>
      <c r="L353" s="29"/>
      <c r="M353" s="30"/>
      <c r="N353" s="30"/>
    </row>
    <row r="354" spans="1:14" s="25" customFormat="1" ht="16.5" customHeight="1" x14ac:dyDescent="0.3">
      <c r="A354" s="106"/>
      <c r="B354" s="43"/>
      <c r="C354" s="37"/>
      <c r="D354" s="38"/>
      <c r="E354" s="99"/>
      <c r="F354" s="120"/>
      <c r="I354" s="26"/>
      <c r="J354" s="27"/>
      <c r="K354" s="28"/>
      <c r="L354" s="29"/>
      <c r="M354" s="30"/>
      <c r="N354" s="30"/>
    </row>
    <row r="355" spans="1:14" s="25" customFormat="1" ht="16.5" customHeight="1" x14ac:dyDescent="0.3">
      <c r="A355" s="106"/>
      <c r="B355" s="43"/>
      <c r="C355" s="37"/>
      <c r="D355" s="38"/>
      <c r="E355" s="99"/>
      <c r="F355" s="120"/>
      <c r="I355" s="26"/>
      <c r="J355" s="27"/>
      <c r="K355" s="28"/>
      <c r="L355" s="29"/>
      <c r="M355" s="30"/>
      <c r="N355" s="30"/>
    </row>
    <row r="356" spans="1:14" s="25" customFormat="1" ht="16.5" customHeight="1" x14ac:dyDescent="0.3">
      <c r="A356" s="106"/>
      <c r="B356" s="43"/>
      <c r="C356" s="37"/>
      <c r="D356" s="38"/>
      <c r="E356" s="99"/>
      <c r="F356" s="120"/>
      <c r="I356" s="26"/>
      <c r="J356" s="27"/>
      <c r="K356" s="28"/>
      <c r="L356" s="29"/>
      <c r="M356" s="30"/>
      <c r="N356" s="30"/>
    </row>
    <row r="357" spans="1:14" s="25" customFormat="1" ht="16.5" customHeight="1" x14ac:dyDescent="0.3">
      <c r="A357" s="106"/>
      <c r="B357" s="43"/>
      <c r="C357" s="37"/>
      <c r="D357" s="38"/>
      <c r="E357" s="99"/>
      <c r="F357" s="120"/>
      <c r="I357" s="26"/>
      <c r="J357" s="27"/>
      <c r="K357" s="28"/>
      <c r="L357" s="29"/>
      <c r="M357" s="30"/>
      <c r="N357" s="30"/>
    </row>
    <row r="358" spans="1:14" s="25" customFormat="1" ht="16.5" customHeight="1" x14ac:dyDescent="0.3">
      <c r="A358" s="106"/>
      <c r="B358" s="43"/>
      <c r="C358" s="37"/>
      <c r="D358" s="38"/>
      <c r="E358" s="99"/>
      <c r="F358" s="120"/>
      <c r="I358" s="26"/>
      <c r="J358" s="27"/>
      <c r="K358" s="28"/>
      <c r="L358" s="29"/>
      <c r="M358" s="30"/>
      <c r="N358" s="30"/>
    </row>
    <row r="359" spans="1:14" s="25" customFormat="1" ht="16.5" customHeight="1" x14ac:dyDescent="0.3">
      <c r="A359" s="106"/>
      <c r="B359" s="43"/>
      <c r="C359" s="37"/>
      <c r="D359" s="38"/>
      <c r="E359" s="99"/>
      <c r="F359" s="120"/>
      <c r="I359" s="26"/>
      <c r="J359" s="27"/>
      <c r="K359" s="28"/>
      <c r="L359" s="29"/>
      <c r="M359" s="30"/>
      <c r="N359" s="30"/>
    </row>
    <row r="360" spans="1:14" s="25" customFormat="1" ht="16.5" customHeight="1" x14ac:dyDescent="0.3">
      <c r="A360" s="106"/>
      <c r="B360" s="43"/>
      <c r="C360" s="37"/>
      <c r="D360" s="38"/>
      <c r="E360" s="99"/>
      <c r="F360" s="120"/>
      <c r="I360" s="26"/>
      <c r="J360" s="27"/>
      <c r="K360" s="28"/>
      <c r="L360" s="29"/>
      <c r="M360" s="30"/>
      <c r="N360" s="30"/>
    </row>
    <row r="361" spans="1:14" s="25" customFormat="1" ht="16.5" customHeight="1" x14ac:dyDescent="0.3">
      <c r="A361" s="106"/>
      <c r="B361" s="43"/>
      <c r="C361" s="37"/>
      <c r="D361" s="38"/>
      <c r="E361" s="99"/>
      <c r="F361" s="120"/>
      <c r="I361" s="26"/>
      <c r="J361" s="27"/>
      <c r="K361" s="28"/>
      <c r="L361" s="29"/>
      <c r="M361" s="30"/>
      <c r="N361" s="30"/>
    </row>
    <row r="362" spans="1:14" s="25" customFormat="1" ht="16.5" customHeight="1" x14ac:dyDescent="0.3">
      <c r="A362" s="106"/>
      <c r="B362" s="43"/>
      <c r="C362" s="37"/>
      <c r="D362" s="38"/>
      <c r="E362" s="99"/>
      <c r="F362" s="120"/>
      <c r="I362" s="26"/>
      <c r="J362" s="27"/>
      <c r="K362" s="28"/>
      <c r="L362" s="29"/>
      <c r="M362" s="30"/>
      <c r="N362" s="30"/>
    </row>
  </sheetData>
  <mergeCells count="10">
    <mergeCell ref="A1:F1"/>
    <mergeCell ref="A2:F2"/>
    <mergeCell ref="A317:C317"/>
    <mergeCell ref="B319:C319"/>
    <mergeCell ref="B321:C321"/>
    <mergeCell ref="E71:E72"/>
    <mergeCell ref="E67:E68"/>
    <mergeCell ref="F67:F68"/>
    <mergeCell ref="F71:F72"/>
    <mergeCell ref="F65:F66"/>
  </mergeCells>
  <printOptions horizontalCentered="1"/>
  <pageMargins left="0.39370078740157483" right="0.39370078740157483" top="0.98425196850393704" bottom="0.98425196850393704" header="0.51181102362204722" footer="0.51181102362204722"/>
  <pageSetup paperSize="9" scale="85" orientation="portrait" r:id="rId1"/>
  <headerFooter alignWithMargins="0">
    <oddHeader>&amp;CCOUR D'APPEL DE REIMS</oddHeader>
    <oddFooter>&amp;LCDPGF lot VENTILATION - Phase PRO - Aff n° 223 041
&amp;R&amp;D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CVC_DPGF</vt:lpstr>
      <vt:lpstr>CVC_DPGF!Zone_d_impression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PERRIER</dc:creator>
  <cp:lastModifiedBy>Léo JOBERT</cp:lastModifiedBy>
  <cp:lastPrinted>2024-10-17T13:07:16Z</cp:lastPrinted>
  <dcterms:created xsi:type="dcterms:W3CDTF">2022-08-01T11:49:16Z</dcterms:created>
  <dcterms:modified xsi:type="dcterms:W3CDTF">2024-10-17T13:12:25Z</dcterms:modified>
</cp:coreProperties>
</file>