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anast\SynologyDrive\1. PRODUCTION\4. CHUM\20. MAINTENANCE CHAUFFERIE\3. DCE\VF\"/>
    </mc:Choice>
  </mc:AlternateContent>
  <xr:revisionPtr revIDLastSave="0" documentId="13_ncr:1_{B15AF2B6-9C51-4381-B832-A36267F00BB4}" xr6:coauthVersionLast="47" xr6:coauthVersionMax="47" xr10:uidLastSave="{00000000-0000-0000-0000-000000000000}"/>
  <bookViews>
    <workbookView xWindow="19740" yWindow="648" windowWidth="18600" windowHeight="15636" activeTab="1" xr2:uid="{00000000-000D-0000-FFFF-FFFF00000000}"/>
  </bookViews>
  <sheets>
    <sheet name="BPU " sheetId="2" r:id="rId1"/>
    <sheet name="DQE" sheetId="3" r:id="rId2"/>
  </sheets>
  <externalReferences>
    <externalReference r:id="rId3"/>
  </externalReferences>
  <definedNames>
    <definedName name="_xlnm.Print_Area" localSheetId="0">'BPU '!$A$1:$E$25</definedName>
    <definedName name="_xlnm.Print_Area" localSheetId="1">DQE!$A$1:$F$197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3" i="3" l="1"/>
  <c r="E197" i="3" s="1"/>
  <c r="F190" i="3"/>
  <c r="F191" i="3"/>
  <c r="F192" i="3"/>
  <c r="F189" i="3"/>
  <c r="F187"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06" i="3"/>
  <c r="F104" i="3"/>
  <c r="F10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3" i="3"/>
  <c r="F32" i="3"/>
  <c r="G105" i="3" l="1"/>
  <c r="G29" i="3"/>
  <c r="G188" i="3"/>
  <c r="A189" i="3"/>
  <c r="A190" i="3"/>
  <c r="A191" i="3"/>
  <c r="A192"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93" i="3"/>
  <c r="A106" i="3"/>
  <c r="A107" i="3"/>
  <c r="A108" i="3"/>
  <c r="A110" i="3"/>
  <c r="A112" i="3"/>
  <c r="A115" i="3"/>
  <c r="A116" i="3"/>
  <c r="A117" i="3"/>
  <c r="A118" i="3"/>
  <c r="A119" i="3"/>
  <c r="A120" i="3"/>
  <c r="A122" i="3"/>
  <c r="A123" i="3"/>
  <c r="A124" i="3"/>
  <c r="A125" i="3"/>
  <c r="A126" i="3"/>
  <c r="A127" i="3"/>
  <c r="A128" i="3"/>
  <c r="A129" i="3"/>
  <c r="A130" i="3"/>
  <c r="A131" i="3"/>
  <c r="A132" i="3"/>
  <c r="A133" i="3"/>
  <c r="A134" i="3"/>
  <c r="A135" i="3"/>
  <c r="A138" i="3"/>
  <c r="A139" i="3"/>
  <c r="A140" i="3"/>
  <c r="A141" i="3"/>
  <c r="A142" i="3"/>
  <c r="A143" i="3"/>
  <c r="A144" i="3"/>
  <c r="A145" i="3"/>
  <c r="A146" i="3"/>
  <c r="A147" i="3"/>
  <c r="A148" i="3"/>
  <c r="A149" i="3"/>
  <c r="A150" i="3"/>
  <c r="A151" i="3"/>
  <c r="A152" i="3"/>
  <c r="A154" i="3"/>
  <c r="A156" i="3"/>
  <c r="A157" i="3"/>
  <c r="A158" i="3"/>
  <c r="A159" i="3"/>
  <c r="A162" i="3"/>
  <c r="A163" i="3"/>
  <c r="A175" i="3"/>
  <c r="A176" i="3"/>
  <c r="A179" i="3"/>
  <c r="A180" i="3"/>
  <c r="A181" i="3"/>
  <c r="A182" i="3"/>
  <c r="A183" i="3"/>
  <c r="A184" i="3"/>
  <c r="A185" i="3"/>
  <c r="A186"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A66" i="3"/>
  <c r="A32" i="3"/>
  <c r="A33" i="3"/>
  <c r="A34" i="3"/>
  <c r="A35" i="3"/>
  <c r="A36" i="3"/>
  <c r="A37" i="3"/>
  <c r="A38" i="3"/>
  <c r="A39" i="3"/>
  <c r="A40" i="3"/>
  <c r="A41" i="3"/>
  <c r="A42" i="3"/>
  <c r="A43" i="3"/>
  <c r="A44" i="3"/>
  <c r="A45" i="3"/>
  <c r="A46" i="3"/>
  <c r="A47" i="3"/>
  <c r="A48" i="3"/>
  <c r="A49" i="3"/>
  <c r="A50" i="3"/>
  <c r="A51" i="3"/>
  <c r="A52" i="3"/>
  <c r="A53" i="3"/>
  <c r="A54" i="3"/>
  <c r="A55" i="3"/>
  <c r="A56" i="3"/>
  <c r="A57" i="3"/>
  <c r="A59" i="3"/>
  <c r="A60" i="3"/>
  <c r="A61" i="3"/>
  <c r="A62" i="3"/>
  <c r="A63" i="3"/>
  <c r="A64" i="3"/>
  <c r="A65" i="3"/>
  <c r="A67" i="3"/>
  <c r="A68"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G193" i="3" l="1"/>
  <c r="E13" i="3"/>
  <c r="F13" i="3" s="1"/>
  <c r="E12" i="3"/>
  <c r="F12" i="3" s="1"/>
  <c r="E27" i="3"/>
  <c r="F27" i="3" s="1"/>
  <c r="E14" i="3"/>
  <c r="F14" i="3" s="1"/>
  <c r="E15" i="3"/>
  <c r="F15" i="3" s="1"/>
  <c r="E16" i="3"/>
  <c r="F16" i="3" s="1"/>
  <c r="E17" i="3"/>
  <c r="F17" i="3" s="1"/>
  <c r="E18" i="3"/>
  <c r="F18" i="3" s="1"/>
  <c r="E19" i="3"/>
  <c r="F19" i="3" s="1"/>
  <c r="E20" i="3"/>
  <c r="F20" i="3" s="1"/>
  <c r="E21" i="3"/>
  <c r="F21" i="3" s="1"/>
  <c r="E22" i="3"/>
  <c r="F22" i="3" s="1"/>
  <c r="E23" i="3"/>
  <c r="F23" i="3" s="1"/>
  <c r="E24" i="3"/>
  <c r="F24" i="3" s="1"/>
  <c r="E25" i="3"/>
  <c r="F25" i="3" s="1"/>
  <c r="E26" i="3"/>
  <c r="F26" i="3" s="1"/>
  <c r="F28" i="3" l="1"/>
  <c r="F197" i="3"/>
  <c r="B28" i="3"/>
</calcChain>
</file>

<file path=xl/sharedStrings.xml><?xml version="1.0" encoding="utf-8"?>
<sst xmlns="http://schemas.openxmlformats.org/spreadsheetml/2006/main" count="329" uniqueCount="71">
  <si>
    <t>Référence</t>
  </si>
  <si>
    <t>Désignation des prestations</t>
  </si>
  <si>
    <t>Observations</t>
  </si>
  <si>
    <t>Montant €HT</t>
  </si>
  <si>
    <t>Montant €TTC</t>
  </si>
  <si>
    <t>Hôpitaux Pierre ZOBDA QUITMAN / MFME / CLARAC / CEV /CHLD</t>
  </si>
  <si>
    <t>BORDEREAU DE PRIX UNITAIRES (BPU)</t>
  </si>
  <si>
    <t>Unité</t>
  </si>
  <si>
    <t>Prix unitaire
€HT</t>
  </si>
  <si>
    <t>B1.</t>
  </si>
  <si>
    <t>B1.1</t>
  </si>
  <si>
    <t>FRAIS DE PERSONNEL</t>
  </si>
  <si>
    <t>B1.2</t>
  </si>
  <si>
    <t>heure</t>
  </si>
  <si>
    <t>unité</t>
  </si>
  <si>
    <t>N.B. : Le DQE n'est pas contractuel. Il sert à comparer les candidats sur la base des prix du BPU qui sont contractuels.</t>
  </si>
  <si>
    <t>Prix total
€HT</t>
  </si>
  <si>
    <t>Quantité</t>
  </si>
  <si>
    <t>Fourniture des pièces détachées (sur devis)</t>
  </si>
  <si>
    <t>MAINTENANCE ET EXPLOITATION DES INSTALLATIONS DE CHAUFFERIE DU CHUM</t>
  </si>
  <si>
    <r>
      <t xml:space="preserve">PRESTATIONS "HORS FORFAIT" 
</t>
    </r>
    <r>
      <rPr>
        <b/>
        <i/>
        <sz val="12"/>
        <color theme="1"/>
        <rFont val="Calibri"/>
        <family val="2"/>
        <scheme val="minor"/>
      </rPr>
      <t>Maintenance Curative</t>
    </r>
  </si>
  <si>
    <t>B1.3</t>
  </si>
  <si>
    <t>B1.4</t>
  </si>
  <si>
    <t>B1.5</t>
  </si>
  <si>
    <t>B1.6</t>
  </si>
  <si>
    <t>B1.7</t>
  </si>
  <si>
    <t>B1.8</t>
  </si>
  <si>
    <t>B1.9</t>
  </si>
  <si>
    <t>B1.10</t>
  </si>
  <si>
    <t>B1.11</t>
  </si>
  <si>
    <t>B1.12</t>
  </si>
  <si>
    <t>B1.13</t>
  </si>
  <si>
    <t>B1.14</t>
  </si>
  <si>
    <t>B1.15</t>
  </si>
  <si>
    <t>B1.16</t>
  </si>
  <si>
    <t>Chef d'équipe 
(du lundi au vendredi de 17h à 22h)</t>
  </si>
  <si>
    <t>Chef d'équipe 
(du lundi au vendredi de 22h à 7h le lendemain)</t>
  </si>
  <si>
    <t>Chef d'équipe 
(le samedi de 17h à 22h)</t>
  </si>
  <si>
    <t>Chef d'équipe 
(le samedi de 22h à 7h le lendemain)</t>
  </si>
  <si>
    <t>Chef d'équipe 
(le samedi de 7h à 17h; tous sites hors PZQ1)</t>
  </si>
  <si>
    <t>Chef d'équipe 
(le dimanche et jour férié de 7h à 17h)</t>
  </si>
  <si>
    <t>Chef d'équipe 
(le dimanche et jour férié de 17h à 22h)</t>
  </si>
  <si>
    <t>Chef d'équipe 
(le dimanche et jour férié de 22h à 7h le lendemain)</t>
  </si>
  <si>
    <t>Ouvrier Hautement Qualifié (OHQ)
(du lundi au vendredi de 17h à 22h)</t>
  </si>
  <si>
    <t>Ouvrier Hautement Qualifié (OHQ)
(du lundi au vendredi de 22h à 7h le lendemain)</t>
  </si>
  <si>
    <t>Ouvrier Hautement Qualifié (OHQ)
(le samedi de 7h à 17h; tous sites hors PZQ1)</t>
  </si>
  <si>
    <t>Ouvrier Hautement Qualifié (OHQ)
(le samedi de 17h à 22h)</t>
  </si>
  <si>
    <t>Ouvrier Hautement Qualifié (OHQ)
(le samedi de 22h à 7h le lendemain)</t>
  </si>
  <si>
    <t>Ouvrier Hautement Qualifié (OHQ)
(le dimanche et jour férié de 7h à 17h)</t>
  </si>
  <si>
    <t>Ouvrier Hautement Qualifié (OHQ)
(le dimanche et jour férié de 17h à 22h)</t>
  </si>
  <si>
    <t>Ouvrier Hautement Qualifié (OHQ)
(le dimanche et jour férié de 22h à 7h le lendemain)</t>
  </si>
  <si>
    <t>TOTAL DQE MAINTENANCE CHAUFFERIE</t>
  </si>
  <si>
    <t>LCI 02755</t>
  </si>
  <si>
    <t xml:space="preserve">SOUPAPE CHAUDIERE DN32/50 PN 40 </t>
  </si>
  <si>
    <t>SOUPAPE DE SECURITE 4DS 0,5 bar DN50/80 PN40/16</t>
  </si>
  <si>
    <t>SOUPAPES DE SURETE FT SV 607 AS DN50/80 PN25/16  6.5-10.4 bar (buanderie blanchisserie)</t>
  </si>
  <si>
    <t>SOUPAPES DE SURETE FT SV 607 AS DN50/80 PN25/16   0.2-0.5 bar (dégazeur LOOS)</t>
  </si>
  <si>
    <t>SOUPAPES CHAUD. ALSTOM/ LOOS  AC SV 604 DS DN32/50/PN40/16- 13.6-19.5 bar</t>
  </si>
  <si>
    <t>Fournisseur WEISHAUPT ou équivalent</t>
  </si>
  <si>
    <t>Fournisseur LCI ou équivalent</t>
  </si>
  <si>
    <t>Fournisseur SPIRAX SARCO-LRI ou équivalent</t>
  </si>
  <si>
    <t>Référence constructeur</t>
  </si>
  <si>
    <t>-</t>
  </si>
  <si>
    <t>Estimation des prestations hors-forfait de Maintenance curative</t>
  </si>
  <si>
    <t>Sous-total  B1.</t>
  </si>
  <si>
    <t>Sous-total pièces détachées</t>
  </si>
  <si>
    <t>TOTAL ESTIMATIF GLOBAL</t>
  </si>
  <si>
    <t>Désignation des pièces détachées</t>
  </si>
  <si>
    <t>N.B. : 
---&gt; La fourniture des pièces détachées de la maintenance corrective fera l'objet de bons de commande sur la base des devis du Titulaire.
---&gt; La fourniture des pièces du stock d'urgence fera l'objet d'un bon de commande sur la base du devis du Titulaire.
---&gt; Les frais de personnel du BPU concernent uniquement la main d'oeuvre nécessaire aux prestations de maintenance en dehors des plages horaires prévues au forfait et hors intervention sur astreinte (voir DPGF)</t>
  </si>
  <si>
    <r>
      <t xml:space="preserve">SIMULATION DES PRESTATIONS "HORS FORFAIT"
</t>
    </r>
    <r>
      <rPr>
        <b/>
        <i/>
        <sz val="12"/>
        <color theme="1"/>
        <rFont val="Calibri"/>
        <family val="2"/>
        <scheme val="minor"/>
      </rPr>
      <t>Maintenance Curative</t>
    </r>
  </si>
  <si>
    <t>DETAIL QUANTITATIF ESTIMATIF (DQE) - SIMULATION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</si>
</sst>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164" formatCode="_-* #,##0.00\ [$€-40C]_-;\-* #,##0.00\ [$€-40C]_-;_-* &quot;-&quot;??\ [$€-40C]_-;_-@_-"/>
    <numFmt numFmtId="165" formatCode="#,##0.00\ &quot;€&quot;"/>
  </numFmts>
  <fonts count="11"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b/>
      <i/>
      <sz val="11"/>
      <color theme="1"/>
      <name val="Calibri"/>
      <family val="2"/>
      <scheme val="minor"/>
    </font>
    <font>
      <b/>
      <i/>
      <sz val="10"/>
      <color theme="1"/>
      <name val="Calibri"/>
      <family val="2"/>
      <scheme val="minor"/>
    </font>
    <font>
      <b/>
      <i/>
      <sz val="12"/>
      <color theme="1"/>
      <name val="Calibri"/>
      <family val="2"/>
      <scheme val="minor"/>
    </font>
    <font>
      <i/>
      <sz val="11"/>
      <color theme="1"/>
      <name val="Calibri"/>
      <family val="2"/>
      <scheme val="minor"/>
    </font>
    <font>
      <b/>
      <u/>
      <sz val="14"/>
      <color theme="1"/>
      <name val="Calibri"/>
      <family val="2"/>
      <scheme val="minor"/>
    </font>
    <font>
      <sz val="11"/>
      <color theme="1"/>
      <name val="Calibri"/>
      <family val="2"/>
      <scheme val="minor"/>
    </font>
  </fonts>
  <fills count="8">
    <fill>
      <patternFill patternType="none"/>
    </fill>
    <fill>
      <patternFill patternType="gray125"/>
    </fill>
    <fill>
      <patternFill patternType="solid">
        <fgColor theme="5" tint="0.79998168889431442"/>
        <bgColor indexed="64"/>
      </patternFill>
    </fill>
    <fill>
      <patternFill patternType="solid">
        <fgColor theme="3" tint="0.79998168889431442"/>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D6DCE4"/>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s>
  <cellStyleXfs count="2">
    <xf numFmtId="0" fontId="0" fillId="0" borderId="0"/>
    <xf numFmtId="44" fontId="10" fillId="0" borderId="0" applyFont="0" applyFill="0" applyBorder="0" applyAlignment="0" applyProtection="0"/>
  </cellStyleXfs>
  <cellXfs count="99">
    <xf numFmtId="0" fontId="0" fillId="0" borderId="0" xfId="0"/>
    <xf numFmtId="0" fontId="0" fillId="0" borderId="0" xfId="0" applyAlignment="1">
      <alignment vertical="center"/>
    </xf>
    <xf numFmtId="0" fontId="0" fillId="0" borderId="0" xfId="0" applyAlignment="1">
      <alignment horizontal="center" vertical="center"/>
    </xf>
    <xf numFmtId="164" fontId="0" fillId="0" borderId="0" xfId="0" applyNumberFormat="1" applyAlignment="1">
      <alignment horizontal="center" vertical="center"/>
    </xf>
    <xf numFmtId="164" fontId="0" fillId="0" borderId="0" xfId="0" applyNumberFormat="1" applyAlignment="1">
      <alignment vertical="center"/>
    </xf>
    <xf numFmtId="0" fontId="0" fillId="2" borderId="1" xfId="0" applyFill="1" applyBorder="1" applyAlignment="1">
      <alignment horizontal="center" vertical="center"/>
    </xf>
    <xf numFmtId="16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1" fillId="3" borderId="1" xfId="0" applyFont="1" applyFill="1" applyBorder="1" applyAlignment="1">
      <alignment vertical="center"/>
    </xf>
    <xf numFmtId="0" fontId="0" fillId="0" borderId="1" xfId="0" applyBorder="1" applyAlignment="1">
      <alignment vertical="center" wrapText="1"/>
    </xf>
    <xf numFmtId="0" fontId="6" fillId="3" borderId="1" xfId="0" applyFont="1" applyFill="1" applyBorder="1" applyAlignment="1">
      <alignment horizontal="center" vertical="center" wrapText="1"/>
    </xf>
    <xf numFmtId="164" fontId="1" fillId="2" borderId="5" xfId="0" applyNumberFormat="1" applyFont="1" applyFill="1" applyBorder="1" applyAlignment="1">
      <alignment horizontal="center" vertical="center"/>
    </xf>
    <xf numFmtId="0" fontId="0" fillId="0" borderId="9" xfId="0" applyBorder="1" applyAlignment="1">
      <alignment vertical="center"/>
    </xf>
    <xf numFmtId="164" fontId="0" fillId="0" borderId="10" xfId="0" applyNumberFormat="1" applyBorder="1" applyAlignment="1">
      <alignment vertical="center"/>
    </xf>
    <xf numFmtId="0" fontId="0" fillId="2" borderId="11" xfId="0" applyFill="1" applyBorder="1" applyAlignment="1">
      <alignment horizontal="center" vertical="center"/>
    </xf>
    <xf numFmtId="164" fontId="0" fillId="2" borderId="12" xfId="0" applyNumberFormat="1" applyFill="1" applyBorder="1" applyAlignment="1">
      <alignment horizontal="center" vertical="center" wrapText="1"/>
    </xf>
    <xf numFmtId="0" fontId="1" fillId="3" borderId="11" xfId="0" applyFont="1" applyFill="1" applyBorder="1" applyAlignment="1">
      <alignment vertical="center"/>
    </xf>
    <xf numFmtId="0" fontId="0" fillId="0" borderId="11" xfId="0" applyBorder="1" applyAlignment="1">
      <alignment vertical="center"/>
    </xf>
    <xf numFmtId="164" fontId="1" fillId="2" borderId="17" xfId="0" applyNumberFormat="1" applyFont="1" applyFill="1" applyBorder="1" applyAlignment="1">
      <alignment horizontal="center" vertical="center"/>
    </xf>
    <xf numFmtId="0" fontId="0" fillId="0" borderId="18" xfId="0" applyBorder="1" applyAlignment="1">
      <alignment vertical="center"/>
    </xf>
    <xf numFmtId="0" fontId="0" fillId="0" borderId="19" xfId="0" applyBorder="1" applyAlignment="1">
      <alignment vertical="center" wrapText="1"/>
    </xf>
    <xf numFmtId="0" fontId="0" fillId="0" borderId="19" xfId="0" applyBorder="1" applyAlignment="1">
      <alignment horizontal="center" vertical="center"/>
    </xf>
    <xf numFmtId="164" fontId="0" fillId="0" borderId="10" xfId="0" applyNumberFormat="1" applyBorder="1" applyAlignment="1">
      <alignment horizontal="center" vertical="center"/>
    </xf>
    <xf numFmtId="164" fontId="0" fillId="3" borderId="12" xfId="0" applyNumberFormat="1" applyFill="1" applyBorder="1" applyAlignment="1">
      <alignment horizontal="center" vertical="center"/>
    </xf>
    <xf numFmtId="0" fontId="0" fillId="0" borderId="11" xfId="0" quotePrefix="1" applyBorder="1" applyAlignment="1">
      <alignment horizontal="center" vertical="center"/>
    </xf>
    <xf numFmtId="0" fontId="1" fillId="3" borderId="4" xfId="0" applyFont="1" applyFill="1" applyBorder="1" applyAlignment="1">
      <alignment horizontal="center" vertical="center" wrapText="1"/>
    </xf>
    <xf numFmtId="0" fontId="0" fillId="0" borderId="1" xfId="0" applyBorder="1" applyAlignment="1">
      <alignment horizontal="left" vertical="center" wrapText="1"/>
    </xf>
    <xf numFmtId="49" fontId="0" fillId="0" borderId="11" xfId="0" quotePrefix="1" applyNumberFormat="1" applyBorder="1" applyAlignment="1">
      <alignment horizontal="center" vertical="center"/>
    </xf>
    <xf numFmtId="0" fontId="0" fillId="0" borderId="0" xfId="0" applyAlignment="1">
      <alignment horizontal="left" vertical="center"/>
    </xf>
    <xf numFmtId="0" fontId="1" fillId="6" borderId="16" xfId="0" applyFont="1" applyFill="1" applyBorder="1" applyAlignment="1">
      <alignment vertical="center"/>
    </xf>
    <xf numFmtId="0" fontId="1" fillId="6" borderId="5" xfId="0" applyFont="1" applyFill="1" applyBorder="1" applyAlignment="1">
      <alignment vertical="center"/>
    </xf>
    <xf numFmtId="0" fontId="6" fillId="6" borderId="5" xfId="0" applyFont="1" applyFill="1" applyBorder="1" applyAlignment="1">
      <alignment horizontal="center" vertical="center" wrapText="1"/>
    </xf>
    <xf numFmtId="164" fontId="0" fillId="6" borderId="5" xfId="0" applyNumberFormat="1" applyFill="1" applyBorder="1" applyAlignment="1">
      <alignment horizontal="center" vertical="center"/>
    </xf>
    <xf numFmtId="164" fontId="0" fillId="6" borderId="17" xfId="0" applyNumberFormat="1" applyFill="1" applyBorder="1" applyAlignment="1">
      <alignment vertical="center"/>
    </xf>
    <xf numFmtId="0" fontId="1" fillId="6" borderId="11" xfId="0" applyFont="1" applyFill="1" applyBorder="1" applyAlignment="1">
      <alignment vertical="center"/>
    </xf>
    <xf numFmtId="0" fontId="1" fillId="6" borderId="1" xfId="0" applyFont="1" applyFill="1" applyBorder="1" applyAlignment="1">
      <alignment vertical="center"/>
    </xf>
    <xf numFmtId="0" fontId="6" fillId="6" borderId="1" xfId="0" applyFont="1" applyFill="1" applyBorder="1" applyAlignment="1">
      <alignment horizontal="center" vertical="center" wrapText="1"/>
    </xf>
    <xf numFmtId="164" fontId="0" fillId="6" borderId="1" xfId="0" applyNumberFormat="1" applyFill="1"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164" fontId="0" fillId="2" borderId="23" xfId="0" applyNumberFormat="1" applyFill="1" applyBorder="1" applyAlignment="1">
      <alignment horizontal="center" vertical="center" wrapText="1"/>
    </xf>
    <xf numFmtId="165" fontId="0" fillId="0" borderId="12" xfId="1" applyNumberFormat="1" applyFont="1" applyBorder="1" applyAlignment="1">
      <alignment horizontal="center" vertical="center" wrapText="1"/>
    </xf>
    <xf numFmtId="165" fontId="0" fillId="0" borderId="20" xfId="1" applyNumberFormat="1" applyFont="1" applyBorder="1" applyAlignment="1">
      <alignment horizontal="center" vertical="center" wrapText="1"/>
    </xf>
    <xf numFmtId="165" fontId="0" fillId="0" borderId="35" xfId="0" applyNumberFormat="1" applyBorder="1" applyAlignment="1">
      <alignment horizontal="center" vertical="center"/>
    </xf>
    <xf numFmtId="165" fontId="0" fillId="0" borderId="1" xfId="0" applyNumberFormat="1" applyBorder="1" applyAlignment="1">
      <alignment horizontal="center" vertical="center" wrapText="1"/>
    </xf>
    <xf numFmtId="165" fontId="4" fillId="6" borderId="19" xfId="0" applyNumberFormat="1" applyFont="1" applyFill="1" applyBorder="1" applyAlignment="1">
      <alignment horizontal="center" vertical="center"/>
    </xf>
    <xf numFmtId="165" fontId="0" fillId="0" borderId="0" xfId="0" applyNumberFormat="1" applyAlignment="1">
      <alignment vertical="center"/>
    </xf>
    <xf numFmtId="165" fontId="0" fillId="0" borderId="0" xfId="1" applyNumberFormat="1" applyFont="1" applyAlignment="1">
      <alignment vertical="center"/>
    </xf>
    <xf numFmtId="8" fontId="0" fillId="0" borderId="1" xfId="0" applyNumberFormat="1" applyBorder="1" applyAlignment="1">
      <alignment horizontal="center" vertical="center" wrapText="1"/>
    </xf>
    <xf numFmtId="165" fontId="4" fillId="6" borderId="20" xfId="0" applyNumberFormat="1" applyFont="1" applyFill="1" applyBorder="1" applyAlignment="1">
      <alignment horizontal="center" vertical="center"/>
    </xf>
    <xf numFmtId="165" fontId="0" fillId="0" borderId="12" xfId="0" applyNumberFormat="1" applyBorder="1" applyAlignment="1">
      <alignment horizontal="center" vertical="center" wrapText="1"/>
    </xf>
    <xf numFmtId="0" fontId="0" fillId="0" borderId="12" xfId="0" applyBorder="1" applyAlignment="1">
      <alignment horizontal="center" vertical="center" wrapText="1"/>
    </xf>
    <xf numFmtId="8" fontId="3" fillId="7" borderId="39" xfId="0" applyNumberFormat="1" applyFont="1" applyFill="1" applyBorder="1" applyAlignment="1">
      <alignment horizontal="center" vertical="center" wrapText="1"/>
    </xf>
    <xf numFmtId="0" fontId="2" fillId="4" borderId="9" xfId="0" applyFont="1" applyFill="1" applyBorder="1" applyAlignment="1">
      <alignment horizontal="left" vertical="center" wrapText="1"/>
    </xf>
    <xf numFmtId="0" fontId="2" fillId="4" borderId="0" xfId="0" applyFont="1" applyFill="1" applyAlignment="1">
      <alignment horizontal="left" vertical="center" wrapText="1"/>
    </xf>
    <xf numFmtId="0" fontId="2" fillId="4" borderId="10" xfId="0" applyFont="1" applyFill="1" applyBorder="1" applyAlignment="1">
      <alignment horizontal="left" vertical="center" wrapText="1"/>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12"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22" xfId="0" applyFont="1" applyFill="1" applyBorder="1" applyAlignment="1">
      <alignment horizontal="center" vertical="center"/>
    </xf>
    <xf numFmtId="0" fontId="3" fillId="4" borderId="23"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0" xfId="0" applyFont="1" applyFill="1" applyAlignment="1">
      <alignment horizontal="center" vertical="center"/>
    </xf>
    <xf numFmtId="0" fontId="5" fillId="4" borderId="10" xfId="0" applyFont="1" applyFill="1" applyBorder="1" applyAlignment="1">
      <alignment horizontal="center" vertical="center"/>
    </xf>
    <xf numFmtId="0" fontId="0" fillId="2" borderId="29" xfId="0" applyFill="1" applyBorder="1" applyAlignment="1">
      <alignment horizontal="center"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3" fillId="6" borderId="32" xfId="0" applyFont="1" applyFill="1" applyBorder="1" applyAlignment="1">
      <alignment horizontal="center" vertical="center"/>
    </xf>
    <xf numFmtId="0" fontId="3" fillId="6" borderId="33" xfId="0" applyFont="1" applyFill="1" applyBorder="1" applyAlignment="1">
      <alignment horizontal="center" vertical="center"/>
    </xf>
    <xf numFmtId="0" fontId="3" fillId="6" borderId="34" xfId="0" applyFont="1" applyFill="1" applyBorder="1" applyAlignment="1">
      <alignment horizontal="center" vertical="center"/>
    </xf>
    <xf numFmtId="0" fontId="3" fillId="5" borderId="24" xfId="0" applyFont="1" applyFill="1" applyBorder="1" applyAlignment="1">
      <alignment horizontal="center" vertical="center"/>
    </xf>
    <xf numFmtId="0" fontId="3" fillId="5" borderId="25" xfId="0" applyFont="1" applyFill="1" applyBorder="1" applyAlignment="1">
      <alignment horizontal="center" vertical="center"/>
    </xf>
    <xf numFmtId="0" fontId="3" fillId="5" borderId="26" xfId="0" applyFont="1" applyFill="1" applyBorder="1" applyAlignment="1">
      <alignment horizontal="center" vertical="center"/>
    </xf>
    <xf numFmtId="0" fontId="8" fillId="0" borderId="9" xfId="0" quotePrefix="1" applyFont="1" applyBorder="1" applyAlignment="1">
      <alignment horizontal="center" vertical="center" wrapText="1"/>
    </xf>
    <xf numFmtId="0" fontId="8" fillId="0" borderId="0" xfId="0" quotePrefix="1" applyFont="1" applyAlignment="1">
      <alignment horizontal="center" vertical="center" wrapText="1"/>
    </xf>
    <xf numFmtId="0" fontId="8" fillId="0" borderId="10" xfId="0" quotePrefix="1" applyFont="1" applyBorder="1" applyAlignment="1">
      <alignment horizontal="center" vertical="center" wrapText="1"/>
    </xf>
    <xf numFmtId="0" fontId="1" fillId="3" borderId="2" xfId="0" applyFont="1" applyFill="1" applyBorder="1" applyAlignment="1">
      <alignment horizontal="right" vertical="center"/>
    </xf>
    <xf numFmtId="0" fontId="1" fillId="3" borderId="3" xfId="0" applyFont="1" applyFill="1" applyBorder="1" applyAlignment="1">
      <alignment horizontal="right" vertical="center"/>
    </xf>
    <xf numFmtId="0" fontId="1" fillId="3" borderId="25" xfId="0" applyFont="1" applyFill="1" applyBorder="1" applyAlignment="1">
      <alignment horizontal="right" vertical="center"/>
    </xf>
    <xf numFmtId="0" fontId="4" fillId="6" borderId="13" xfId="0" quotePrefix="1" applyFont="1" applyFill="1" applyBorder="1" applyAlignment="1">
      <alignment horizontal="center" vertical="center"/>
    </xf>
    <xf numFmtId="0" fontId="4" fillId="6" borderId="14" xfId="0" applyFont="1" applyFill="1" applyBorder="1" applyAlignment="1">
      <alignment horizontal="center" vertical="center"/>
    </xf>
    <xf numFmtId="0" fontId="4" fillId="6" borderId="15"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8"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0" xfId="0" applyFont="1" applyFill="1" applyAlignment="1">
      <alignment horizontal="center" vertical="center"/>
    </xf>
    <xf numFmtId="0" fontId="1" fillId="2" borderId="10" xfId="0" applyFont="1" applyFill="1" applyBorder="1" applyAlignment="1">
      <alignment horizontal="center" vertical="center"/>
    </xf>
    <xf numFmtId="0" fontId="1" fillId="2" borderId="27" xfId="0" quotePrefix="1" applyFont="1" applyFill="1" applyBorder="1" applyAlignment="1">
      <alignment horizontal="center" vertical="center"/>
    </xf>
    <xf numFmtId="0" fontId="1" fillId="2" borderId="28" xfId="0" quotePrefix="1" applyFont="1" applyFill="1" applyBorder="1" applyAlignment="1">
      <alignment horizontal="center" vertical="center"/>
    </xf>
    <xf numFmtId="0" fontId="1" fillId="2" borderId="0" xfId="0" quotePrefix="1" applyFont="1" applyFill="1" applyAlignment="1">
      <alignment horizontal="center" vertical="center"/>
    </xf>
    <xf numFmtId="0" fontId="1" fillId="2" borderId="10" xfId="0" quotePrefix="1"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hum.lan\Users\giboyaus\Desktop\consultation%20maintenance%20chaufferie\STOCK%20PIECES%20DETACHES%20CHAUDIERE%20PZQ%20octobre%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U PZQ"/>
      <sheetName val="CHU CEV"/>
      <sheetName val="Feuil2"/>
    </sheetNames>
    <sheetDataSet>
      <sheetData sheetId="0">
        <row r="10">
          <cell r="A10" t="str">
            <v xml:space="preserve">SERVO MOTEUR SQM 45.291A9 </v>
          </cell>
          <cell r="B10">
            <v>651470</v>
          </cell>
        </row>
        <row r="11">
          <cell r="A11" t="str">
            <v>SERVO MOTEUR SQM48.497 A9 20Nm 24V</v>
          </cell>
          <cell r="B11">
            <v>651085</v>
          </cell>
        </row>
        <row r="12">
          <cell r="A12" t="str">
            <v>SERVO MOTEUR SQM48.497 B9WH 30s/90 deg 20Nm 2*12V</v>
          </cell>
          <cell r="B12">
            <v>651503</v>
          </cell>
        </row>
        <row r="13">
          <cell r="A13" t="str">
            <v>SERVO MOTEUR SQM 45.291 B9WH 10s/90deg 3Nm 2*12V</v>
          </cell>
          <cell r="B13">
            <v>651501</v>
          </cell>
        </row>
        <row r="14">
          <cell r="A14" t="str">
            <v>LEVIER D'ENTRAINEMENT COMPLET POUR SERVO-MOTEUR SQM56/SQM48 W-FM100</v>
          </cell>
          <cell r="B14">
            <v>21070415322</v>
          </cell>
        </row>
        <row r="15">
          <cell r="A15" t="str">
            <v>JOINT SERVO MOTEUR SQM45/48A</v>
          </cell>
          <cell r="B15">
            <v>21770615017</v>
          </cell>
        </row>
        <row r="16">
          <cell r="A16" t="str">
            <v>ACCOUPLEMENT D132 POUR VIS M10 GAUCHE</v>
          </cell>
          <cell r="B16" t="str">
            <v>111 974 08 11 7</v>
          </cell>
        </row>
        <row r="17">
          <cell r="A17" t="str">
            <v>RONDELLE A 10 DIN 128 St</v>
          </cell>
          <cell r="B17">
            <v>435401</v>
          </cell>
        </row>
        <row r="18">
          <cell r="A18" t="str">
            <v>VIS M10*40 DIN 912 8.8 PAS GAUCHE</v>
          </cell>
          <cell r="B18">
            <v>402630</v>
          </cell>
        </row>
        <row r="19">
          <cell r="A19" t="str">
            <v>MANOMETRE 0 A 40 BAR AVEC ROBINET A BILLE</v>
          </cell>
          <cell r="B19" t="str">
            <v>121 364 85 02 0</v>
          </cell>
        </row>
        <row r="20">
          <cell r="A20" t="str">
            <v>MANOMETRRE 0 A 40 BAR</v>
          </cell>
          <cell r="B20" t="str">
            <v>110 002 82 02 2</v>
          </cell>
        </row>
        <row r="21">
          <cell r="A21" t="str">
            <v>VACUO/MANOMETRE - 1/+9 AVEC ROBINET A BILLE</v>
          </cell>
          <cell r="B21" t="str">
            <v>121 364 85 03 0</v>
          </cell>
        </row>
        <row r="22">
          <cell r="A22" t="str">
            <v>ELECTROVANNE FOD 121G320 115V 50Hz 120V 60Hz 20W IP44 3/8</v>
          </cell>
          <cell r="B22">
            <v>604519</v>
          </cell>
        </row>
        <row r="23">
          <cell r="A23" t="str">
            <v>ELECTROVANNE FOD 321H2322 115V 50Hz 120V 60Hz  IP44  G 3/8</v>
          </cell>
          <cell r="B23">
            <v>604531</v>
          </cell>
        </row>
        <row r="24">
          <cell r="A24" t="str">
            <v>Bobine électromagn. 115V 50Hz,120V 60Hz 20W</v>
          </cell>
          <cell r="B24">
            <v>604555</v>
          </cell>
        </row>
        <row r="25">
          <cell r="A25" t="str">
            <v>CROISILLON D'ACCOUPLEMENT</v>
          </cell>
          <cell r="B25" t="str">
            <v>111 151 09 01 7</v>
          </cell>
        </row>
        <row r="26">
          <cell r="A26" t="str">
            <v>ACCOUPLEMENT INTERM 257mm RL50/1 RMS50/1</v>
          </cell>
          <cell r="B26" t="str">
            <v>211 504 09 03 2</v>
          </cell>
        </row>
        <row r="27">
          <cell r="A27" t="str">
            <v>Accouplement pompe 63 x D 35</v>
          </cell>
          <cell r="B27" t="str">
            <v>111 782 09 01 2</v>
          </cell>
        </row>
        <row r="28">
          <cell r="A28" t="str">
            <v>PRESSOSTAT TYPE DSA46 F001 1-10 bar</v>
          </cell>
          <cell r="B28">
            <v>640096</v>
          </cell>
        </row>
        <row r="29">
          <cell r="A29" t="str">
            <v>PRESSE ETOUPE POMPE TA REVISION 2-7</v>
          </cell>
          <cell r="B29" t="str">
            <v>WEIS 601027/  LCI 00963</v>
          </cell>
        </row>
        <row r="30">
          <cell r="A30" t="str">
            <v>POMPE TA4C 4010-7W (AVEC JOINT VITON)</v>
          </cell>
          <cell r="B30">
            <v>601052</v>
          </cell>
        </row>
        <row r="31">
          <cell r="A31" t="str">
            <v>GICLEUR A RETOUR K3-S1 80kg, 30DEG</v>
          </cell>
          <cell r="B31">
            <v>602789</v>
          </cell>
        </row>
        <row r="32">
          <cell r="A32" t="str">
            <v>GICLEUR S 60 1.65 gph STEINEN</v>
          </cell>
          <cell r="B32">
            <v>612213</v>
          </cell>
        </row>
        <row r="33">
          <cell r="A33" t="str">
            <v>GICLEUR  S 60 1.35 gph STEINEN</v>
          </cell>
          <cell r="B33">
            <v>612211</v>
          </cell>
        </row>
        <row r="34">
          <cell r="A34" t="str">
            <v>CLAPET POUR GICLEUR FIXDRIP PF AVEC FILTRE ET RACCORD A VISSER 3/8"-40" UNS</v>
          </cell>
          <cell r="B34">
            <v>640701</v>
          </cell>
        </row>
        <row r="35">
          <cell r="A35" t="str">
            <v>Flexible fioul DN25 ; 1300 mm</v>
          </cell>
          <cell r="B35">
            <v>491029</v>
          </cell>
        </row>
        <row r="36">
          <cell r="A36" t="str">
            <v>CONDUIT FIOUL 10X1 RACCORD-FLEXIBLE HAUTE PRESSION DEPART RL50/1-B-3LN</v>
          </cell>
        </row>
        <row r="37">
          <cell r="A37" t="str">
            <v>Flexible HP DN 10 long. 520 mm acier</v>
          </cell>
          <cell r="B37" t="str">
            <v>111 552 00 54 2</v>
          </cell>
        </row>
        <row r="38">
          <cell r="A38" t="str">
            <v xml:space="preserve">Flexible HP DN 4, 380 mm, 6-L /M10 x 1 </v>
          </cell>
          <cell r="B38">
            <v>491239</v>
          </cell>
        </row>
        <row r="39">
          <cell r="A39" t="str">
            <v>ELECTRODE D'ALLUMAGE DROITE</v>
          </cell>
          <cell r="B39" t="str">
            <v>211 304 14 24 7</v>
          </cell>
        </row>
        <row r="40">
          <cell r="A40" t="str">
            <v>ELECTRODE D'ALLUMAGE GAUCHE</v>
          </cell>
          <cell r="B40" t="str">
            <v>211 304 14 23 7</v>
          </cell>
        </row>
        <row r="41">
          <cell r="A41" t="str">
            <v xml:space="preserve">ARRACHE TURBINE gr. 9-11, gr.50, 60, 70 </v>
          </cell>
          <cell r="B41" t="str">
            <v>121 362 00 13 2</v>
          </cell>
        </row>
        <row r="42">
          <cell r="A42" t="str">
            <v xml:space="preserve">MOTEUR W-D132/170-2/9K0 380-415V 50Hz 400-500V 60Hz CL.F IP55 </v>
          </cell>
          <cell r="B42">
            <v>21851407010</v>
          </cell>
        </row>
        <row r="43">
          <cell r="A43" t="str">
            <v xml:space="preserve">COUVERCLE CARCASSE BRULEUR GR.50 </v>
          </cell>
          <cell r="B43">
            <v>21150401042</v>
          </cell>
        </row>
        <row r="44">
          <cell r="A44" t="str">
            <v>ROULEMENT 6206 IE3 D112/132</v>
          </cell>
          <cell r="B44" t="str">
            <v>WEIS 460061/   LCI 01455</v>
          </cell>
        </row>
        <row r="45">
          <cell r="A45" t="str">
            <v>ROULEMENT 54*40*14</v>
          </cell>
          <cell r="B45" t="str">
            <v>210 504 14 21 7</v>
          </cell>
        </row>
        <row r="46">
          <cell r="A46" t="str">
            <v>FOURREAU</v>
          </cell>
          <cell r="B46" t="str">
            <v>210 504 14 22 7</v>
          </cell>
        </row>
        <row r="47">
          <cell r="A47" t="str">
            <v>DOUILLE DE PALIER RL50/1-B3LN</v>
          </cell>
        </row>
        <row r="48">
          <cell r="A48" t="str">
            <v>ENS TRANSF CHAMBRE MEL RL30/3LN</v>
          </cell>
          <cell r="B48" t="str">
            <v>210 304 00 01 2</v>
          </cell>
        </row>
        <row r="49">
          <cell r="A49" t="str">
            <v>Goujon M6/M8 x 1 x 32</v>
          </cell>
          <cell r="B49" t="str">
            <v xml:space="preserve"> 110 574 02 04 7</v>
          </cell>
        </row>
        <row r="50">
          <cell r="A50" t="str">
            <v>AXE DE CLAPET D'AIR 12X98X10° DEG REGUL D'AIR GR.50</v>
          </cell>
          <cell r="B50" t="str">
            <v>210 504 04 02 2</v>
          </cell>
        </row>
        <row r="51">
          <cell r="A51" t="str">
            <v>AXE DE CLAPET D'AIR 12X98X10° DEG REGUL D'AIR GR.50</v>
          </cell>
          <cell r="B51" t="str">
            <v>210 504 04 04 2</v>
          </cell>
        </row>
        <row r="52">
          <cell r="A52" t="str">
            <v>AXE DE CLAPET D'AIR W-FM Gr.50</v>
          </cell>
          <cell r="B52" t="str">
            <v>217 504 02 01 7</v>
          </cell>
        </row>
        <row r="53">
          <cell r="A53" t="str">
            <v>AXE DE CLAPET D'AIR 12X86 GRANDEUR BRUL.50</v>
          </cell>
          <cell r="B53" t="str">
            <v>211 504 02 28 2</v>
          </cell>
        </row>
        <row r="54">
          <cell r="A54" t="str">
            <v xml:space="preserve">Douille </v>
          </cell>
          <cell r="B54" t="str">
            <v>217 704 02 03 7</v>
          </cell>
        </row>
        <row r="55">
          <cell r="A55" t="str">
            <v xml:space="preserve">Coussinet complet </v>
          </cell>
          <cell r="B55" t="str">
            <v>211 504 02 30 2</v>
          </cell>
        </row>
        <row r="56">
          <cell r="A56" t="str">
            <v>CIRCLIPS 471 A 12 X 1 DIN ACIER</v>
          </cell>
          <cell r="B56">
            <v>435405</v>
          </cell>
        </row>
        <row r="57">
          <cell r="A57" t="str">
            <v>TIGE DE REGLAGE M8X450 RL/50/1-B-3LN</v>
          </cell>
          <cell r="B57" t="str">
            <v>211 304 15 07 2</v>
          </cell>
        </row>
        <row r="58">
          <cell r="A58" t="str">
            <v>TIGE DE REGLAGE M6X96 REGULATEUR D'AIR GR.50</v>
          </cell>
          <cell r="B58" t="str">
            <v>210 504 04 05 2</v>
          </cell>
        </row>
        <row r="59">
          <cell r="A59" t="str">
            <v xml:space="preserve">Rotule à boule SW13 x 35 </v>
          </cell>
          <cell r="B59" t="str">
            <v>181 274 02 35 7</v>
          </cell>
        </row>
        <row r="60">
          <cell r="A60" t="str">
            <v xml:space="preserve">ROTULE GISM 8K </v>
          </cell>
          <cell r="B60">
            <v>499276</v>
          </cell>
        </row>
        <row r="61">
          <cell r="A61" t="str">
            <v>REGULATEUR FIOUL WEISHAUPT POUR W-FM SERIE 4</v>
          </cell>
          <cell r="B61" t="str">
            <v>211 704 15 20 2</v>
          </cell>
        </row>
        <row r="62">
          <cell r="A62" t="str">
            <v>LIGNE DE GICLEUR PRIMAIRE RL50/1-B-3LN</v>
          </cell>
          <cell r="B62">
            <v>21050410142</v>
          </cell>
        </row>
        <row r="63">
          <cell r="A63" t="str">
            <v>RONDELLE A 4,3 DIN 125</v>
          </cell>
          <cell r="B63">
            <v>403203</v>
          </cell>
        </row>
        <row r="64">
          <cell r="A64" t="str">
            <v>VIS M4*65 DIN84</v>
          </cell>
          <cell r="B64">
            <v>402127</v>
          </cell>
        </row>
        <row r="65">
          <cell r="A65" t="str">
            <v>ECROU M4 DIN 934-8</v>
          </cell>
          <cell r="B65">
            <v>411101</v>
          </cell>
        </row>
        <row r="66">
          <cell r="A66" t="str">
            <v>COUSSINET OU ROULEMENT 9*3,9*17,5</v>
          </cell>
          <cell r="B66">
            <v>21050414177</v>
          </cell>
        </row>
        <row r="67">
          <cell r="A67" t="str">
            <v>LIGNE DE GICLEUR SECONDAIRE COMPLETE RL50/1-B-3LN</v>
          </cell>
          <cell r="B67">
            <v>21050410152</v>
          </cell>
        </row>
        <row r="68">
          <cell r="A68" t="str">
            <v>CLAVETTE 5X3X28 DIN 6885 C45K</v>
          </cell>
          <cell r="B68">
            <v>490314</v>
          </cell>
        </row>
        <row r="69">
          <cell r="A69" t="str">
            <v>DOUILLE DE PALIER RL50/1-B3LN</v>
          </cell>
          <cell r="B69">
            <v>21050414227</v>
          </cell>
        </row>
        <row r="70">
          <cell r="A70" t="str">
            <v>TRANSFO POUR W-FM 100/200 AGG 5.220 230V</v>
          </cell>
          <cell r="B70">
            <v>600331</v>
          </cell>
        </row>
        <row r="71">
          <cell r="A71" t="str">
            <v>Câble d'allumage complet</v>
          </cell>
          <cell r="B71">
            <v>603218</v>
          </cell>
        </row>
        <row r="72">
          <cell r="A72" t="str">
            <v>CABLE ALLUMAGE SIMPLE</v>
          </cell>
          <cell r="B72">
            <v>603158</v>
          </cell>
        </row>
        <row r="73">
          <cell r="A73" t="str">
            <v xml:space="preserve">FICHES FEMELLE CABLE ALLUMAGE </v>
          </cell>
          <cell r="B73">
            <v>716501</v>
          </cell>
        </row>
        <row r="74">
          <cell r="A74" t="str">
            <v xml:space="preserve">Capteur d'induction moteur </v>
          </cell>
          <cell r="B74">
            <v>795702</v>
          </cell>
        </row>
        <row r="75">
          <cell r="A75" t="str">
            <v>CELLULE QRI 2B2.B180B  15Vdc</v>
          </cell>
          <cell r="B75">
            <v>600651</v>
          </cell>
        </row>
        <row r="76">
          <cell r="A76" t="str">
            <v xml:space="preserve">RELAIS 24V </v>
          </cell>
          <cell r="B76" t="str">
            <v>LCI00038</v>
          </cell>
        </row>
        <row r="77">
          <cell r="A77" t="str">
            <v>COLLIER DE SERRAGE NOIR</v>
          </cell>
          <cell r="B77">
            <v>730720</v>
          </cell>
        </row>
        <row r="78">
          <cell r="A78" t="str">
            <v xml:space="preserve">RELAI 230V </v>
          </cell>
          <cell r="B78" t="str">
            <v>LCI00041</v>
          </cell>
        </row>
        <row r="79">
          <cell r="A79" t="str">
            <v>PURGEUR D'AIR 1/2</v>
          </cell>
          <cell r="B79" t="str">
            <v>LCI 01286</v>
          </cell>
        </row>
        <row r="80">
          <cell r="A80" t="str">
            <v>ABE pour W-FM 100/200</v>
          </cell>
          <cell r="B80" t="str">
            <v>LCI 00371</v>
          </cell>
        </row>
        <row r="81">
          <cell r="A81" t="str">
            <v>MANAGER W-FM 200 230V 50-60Hz AVEC REGUL.PUISSANCE  + MODULE V05.20</v>
          </cell>
          <cell r="B81">
            <v>600463</v>
          </cell>
        </row>
        <row r="82">
          <cell r="A82" t="str">
            <v>FUSIBLE T 6,3A 250V</v>
          </cell>
          <cell r="B82" t="str">
            <v>LCI01614</v>
          </cell>
        </row>
        <row r="87">
          <cell r="A87" t="str">
            <v>ELECTROVANNE 82540 (25) 1" 16 bar G1lWASTG</v>
          </cell>
          <cell r="B87">
            <v>14272.1</v>
          </cell>
        </row>
        <row r="88">
          <cell r="A88" t="str">
            <v xml:space="preserve"> Electrovanne 82540 (40) G1 1/2IG</v>
          </cell>
          <cell r="B88">
            <v>14274.1</v>
          </cell>
        </row>
        <row r="89">
          <cell r="A89" t="str">
            <v>VENTILATEUR ARMOIRE 30/160M3 230VAC 18W 150X150 -38840 LEGRAND</v>
          </cell>
          <cell r="B89" t="str">
            <v xml:space="preserve">STK1750 </v>
          </cell>
        </row>
        <row r="90">
          <cell r="A90" t="str">
            <v xml:space="preserve">CLAPET ANT RETOUR DCV3 DN 15 </v>
          </cell>
        </row>
        <row r="91">
          <cell r="A91" t="str">
            <v>CLAPET ANTI RETOUR RK76 DN20 PN40 M.F</v>
          </cell>
          <cell r="B91" t="str">
            <v>000648.1</v>
          </cell>
        </row>
        <row r="92">
          <cell r="A92" t="str">
            <v xml:space="preserve">CLAPET ANTI RETOUR DCV3 DN 32 </v>
          </cell>
        </row>
        <row r="93">
          <cell r="A93" t="str">
            <v>CLAPET ANTI RETOUR A DISQUE DN40 PN40</v>
          </cell>
          <cell r="B93" t="str">
            <v>000650.2</v>
          </cell>
        </row>
        <row r="94">
          <cell r="A94" t="str">
            <v>CLAPET ANTI RETOUR RK86 A DISQUE DN50 PN40</v>
          </cell>
        </row>
        <row r="95">
          <cell r="A95" t="str">
            <v>CLAPET ANT RETOUR DCV3 DN 100</v>
          </cell>
        </row>
        <row r="96">
          <cell r="A96" t="str">
            <v>MANOMETRE D100-MBAR 0- 600mb-1/2BAS</v>
          </cell>
          <cell r="B96" t="str">
            <v xml:space="preserve">STK1257 </v>
          </cell>
        </row>
        <row r="97">
          <cell r="A97" t="str">
            <v>BATTERIE POUR AUTOMATE SIMATIC C7-633P</v>
          </cell>
          <cell r="B97" t="str">
            <v>STK4217</v>
          </cell>
        </row>
        <row r="98">
          <cell r="A98" t="str">
            <v>ELECTRODE DE NIVEAU TYPE E4B LIMITEUR 1 (+004670.2+001771.1)</v>
          </cell>
          <cell r="B98" t="str">
            <v>085320.2</v>
          </cell>
        </row>
        <row r="99">
          <cell r="A99" t="str">
            <v>Sonde de niveau SER2 R3/4 L=583 H=500 KPL</v>
          </cell>
          <cell r="B99" t="str">
            <v xml:space="preserve">011661.1 </v>
          </cell>
        </row>
        <row r="100">
          <cell r="A100" t="str">
            <v>Sonde de conductivité CST1 EL=400 MB=6000</v>
          </cell>
          <cell r="B100" t="str">
            <v xml:space="preserve">012296.1 </v>
          </cell>
        </row>
        <row r="101">
          <cell r="A101" t="str">
            <v>Convertisseur de pression 4-20mA dTRANS p30-25 bar</v>
          </cell>
          <cell r="B101" t="str">
            <v xml:space="preserve">009431.1 </v>
          </cell>
        </row>
        <row r="102">
          <cell r="A102" t="str">
            <v>PRESSOSTAT DSB146F931 0-10 BAR</v>
          </cell>
        </row>
        <row r="103">
          <cell r="A103" t="str">
            <v xml:space="preserve"> Pressostat contrôleur de pression DSB152F001 - 6-16 bar</v>
          </cell>
          <cell r="B103" t="str">
            <v>012618.1</v>
          </cell>
        </row>
        <row r="104">
          <cell r="A104" t="str">
            <v>Communication Profibus-DP CP342-5</v>
          </cell>
          <cell r="B104" t="str">
            <v xml:space="preserve">012248.1 </v>
          </cell>
        </row>
        <row r="105">
          <cell r="A105" t="str">
            <v>Carte de niveau contrôleur électrode type B3</v>
          </cell>
          <cell r="B105" t="str">
            <v xml:space="preserve">801228.2 </v>
          </cell>
        </row>
        <row r="106">
          <cell r="A106" t="str">
            <v>Electrode de dûreté TH</v>
          </cell>
          <cell r="B106" t="str">
            <v xml:space="preserve">013344.1 </v>
          </cell>
        </row>
        <row r="107">
          <cell r="A107" t="str">
            <v xml:space="preserve"> Electrode d'oxygène O2</v>
          </cell>
          <cell r="B107" t="str">
            <v>013345.1</v>
          </cell>
        </row>
        <row r="108">
          <cell r="A108" t="str">
            <v>Electrode pour LWA-PH</v>
          </cell>
          <cell r="B108" t="str">
            <v xml:space="preserve">013346.1 </v>
          </cell>
        </row>
        <row r="109">
          <cell r="A109" t="str">
            <v xml:space="preserve"> Vanne de régulation DN65 PN16 avec servomoteur 5kN inclus</v>
          </cell>
          <cell r="B109" t="str">
            <v>10006832</v>
          </cell>
        </row>
        <row r="110">
          <cell r="A110" t="str">
            <v xml:space="preserve"> Sonde O2 QGO020.000D27</v>
          </cell>
          <cell r="B110" t="str">
            <v>10006706</v>
          </cell>
        </row>
        <row r="111">
          <cell r="A111" t="str">
            <v>Electrovanne pilote pour vanne de débourbage 340-C-8B G1/4 DN83/2-W</v>
          </cell>
          <cell r="B111" t="str">
            <v xml:space="preserve">008640.1 </v>
          </cell>
        </row>
        <row r="112">
          <cell r="A112" t="str">
            <v>Vanne de déconcentration auto BAE46 DN25 PN40 (avec servo + fiche)</v>
          </cell>
          <cell r="B112" t="str">
            <v xml:space="preserve">014884.1 </v>
          </cell>
        </row>
        <row r="113">
          <cell r="A113" t="str">
            <v>Robinet à soupape d'arrêt corps équerre Fig.23.047DN25 PN25</v>
          </cell>
          <cell r="B113" t="str">
            <v>006189.1</v>
          </cell>
        </row>
        <row r="114">
          <cell r="A114" t="str">
            <v>ECOUVILLON ACIER D55 GEW 1/2"</v>
          </cell>
          <cell r="B114" t="str">
            <v>004341.1</v>
          </cell>
        </row>
        <row r="115">
          <cell r="A115" t="str">
            <v xml:space="preserve">ROBINET D'ARRET DN80 PN25 </v>
          </cell>
          <cell r="B115" t="str">
            <v>006441.1</v>
          </cell>
        </row>
        <row r="116">
          <cell r="A116" t="str">
            <v>Tresse fibre de verre 20x20 ( le mètre)</v>
          </cell>
          <cell r="B116" t="str">
            <v>003847.1</v>
          </cell>
        </row>
        <row r="117">
          <cell r="A117" t="str">
            <v>Tresse fibre de verre 15*20 (le mètre)</v>
          </cell>
        </row>
        <row r="118">
          <cell r="A118" t="str">
            <v>Tresse fibre de verre 10x20 (le mètre)</v>
          </cell>
        </row>
        <row r="119">
          <cell r="A119" t="str">
            <v xml:space="preserve"> Tresse fibre de verre 10x10 (le mètre)</v>
          </cell>
          <cell r="B119" t="str">
            <v>003843.1</v>
          </cell>
        </row>
        <row r="120">
          <cell r="A120" t="str">
            <v xml:space="preserve">BOMBE DE COLLE EN SPRAY </v>
          </cell>
          <cell r="B120" t="str">
            <v>STK3948</v>
          </cell>
        </row>
        <row r="121">
          <cell r="A121" t="str">
            <v>JOINT TROU D'HOMME 320X420X25X10</v>
          </cell>
          <cell r="B121" t="str">
            <v>002265.1</v>
          </cell>
        </row>
        <row r="122">
          <cell r="A122" t="str">
            <v xml:space="preserve"> Joint trou d'homme 300x400x25x10</v>
          </cell>
          <cell r="B122" t="str">
            <v>002264.1</v>
          </cell>
        </row>
        <row r="123">
          <cell r="A123" t="str">
            <v>JOINT TROU DE TETE 220X320X25X10</v>
          </cell>
          <cell r="B123" t="str">
            <v>002262.1</v>
          </cell>
        </row>
        <row r="124">
          <cell r="A124" t="str">
            <v>Joint trou de poing 115x165x15x8</v>
          </cell>
          <cell r="B124" t="str">
            <v xml:space="preserve">002258.1 </v>
          </cell>
        </row>
        <row r="125">
          <cell r="A125" t="str">
            <v xml:space="preserve"> JOINT D'EPREUVE CAOUTCHOUC EP4MM DN20</v>
          </cell>
          <cell r="B125" t="str">
            <v>STK3524</v>
          </cell>
        </row>
        <row r="126">
          <cell r="A126" t="str">
            <v xml:space="preserve"> JOINT D'EPREUVE CAOUTCHOUC EP4MM DN25</v>
          </cell>
          <cell r="B126" t="str">
            <v>STK3525</v>
          </cell>
        </row>
        <row r="127">
          <cell r="A127" t="str">
            <v xml:space="preserve"> JOINT D'EPREUVE CAOUTCHOUC EP4MM DN32</v>
          </cell>
          <cell r="B127" t="str">
            <v>STK3526</v>
          </cell>
        </row>
        <row r="128">
          <cell r="A128" t="str">
            <v xml:space="preserve"> JOINT D'EPREUVE CAOUTCHOUC EP4MM DN40</v>
          </cell>
          <cell r="B128" t="str">
            <v>STK3527</v>
          </cell>
        </row>
        <row r="129">
          <cell r="A129" t="str">
            <v xml:space="preserve"> JOINT D'EPREUVE CAOUTCHOUC EP4MM DN80</v>
          </cell>
          <cell r="B129" t="str">
            <v>STK3483</v>
          </cell>
        </row>
        <row r="130">
          <cell r="A130" t="str">
            <v>Joint trou d'homme 320x420x25x10 =&gt; caoutchouc</v>
          </cell>
          <cell r="B130" t="str">
            <v>002271.1</v>
          </cell>
        </row>
        <row r="131">
          <cell r="A131" t="str">
            <v>JOINT TROU D'HOMME 300*400*25*10 CAOUTCHOUC</v>
          </cell>
          <cell r="B131" t="str">
            <v>004341.1</v>
          </cell>
        </row>
        <row r="132">
          <cell r="A132" t="str">
            <v>Joint trou de tête 220x320x25x10 =&gt; caoutchouc</v>
          </cell>
          <cell r="B132" t="str">
            <v>STK4399</v>
          </cell>
        </row>
        <row r="133">
          <cell r="A133" t="str">
            <v>Joint trou de poing 115x165x15x8  =&gt; caoutchouc</v>
          </cell>
          <cell r="B133" t="str">
            <v>002268.1</v>
          </cell>
        </row>
        <row r="134">
          <cell r="A134" t="str">
            <v>Joint trou de poing BEM 100x150x15x7 =&gt; caoutchouc</v>
          </cell>
        </row>
        <row r="135">
          <cell r="A135" t="str">
            <v>POCHETTE JOINTS INSTRUMENTATION DIVERS</v>
          </cell>
          <cell r="B135" t="str">
            <v>LCI 00002</v>
          </cell>
        </row>
        <row r="136">
          <cell r="A136" t="str">
            <v>JOINT DE BRIDE DN15 PN10-40 (DIM.x60X2)</v>
          </cell>
        </row>
        <row r="137">
          <cell r="A137" t="str">
            <v>JOINT DE BRIDE DN20 PN10-40 (DIM.28x60X2)</v>
          </cell>
          <cell r="B137" t="str">
            <v>000769.1</v>
          </cell>
        </row>
        <row r="138">
          <cell r="A138" t="str">
            <v>JOIN DE BRIDE DN25 PN10-40 (DIM.35X70X2)</v>
          </cell>
          <cell r="B138" t="str">
            <v>000770.1</v>
          </cell>
        </row>
        <row r="139">
          <cell r="A139" t="str">
            <v>JOIN DE BRIDE DN 32 PN10-40 (DIM.43X82X2)</v>
          </cell>
          <cell r="B139" t="str">
            <v>000771.1</v>
          </cell>
        </row>
        <row r="140">
          <cell r="A140" t="str">
            <v>JOINT DE BRIDE DN40 PN10-40 (DIM.49X92X2)</v>
          </cell>
          <cell r="B140" t="str">
            <v>000772.1</v>
          </cell>
        </row>
        <row r="141">
          <cell r="A141" t="str">
            <v>JOINT DE BRIDE DN50 PN10-40 (DIM.X92X2)</v>
          </cell>
        </row>
        <row r="142">
          <cell r="A142" t="str">
            <v>JOINT BRIDE A TROUS DN55</v>
          </cell>
        </row>
        <row r="143">
          <cell r="A143" t="str">
            <v>JOINT DE BRIDE DN65 PN10-40 (DIM.77X127X2)</v>
          </cell>
          <cell r="B143" t="str">
            <v>000774.1</v>
          </cell>
        </row>
        <row r="144">
          <cell r="A144" t="str">
            <v>JOINT DE BRIDE DN80 PN10-40 (DIM95.X142X2)</v>
          </cell>
          <cell r="B144" t="str">
            <v>000775.1</v>
          </cell>
        </row>
        <row r="145">
          <cell r="A145" t="str">
            <v>JOINT DE BRIDE DN100 PN10-40 (DIM.)</v>
          </cell>
        </row>
        <row r="146">
          <cell r="A146" t="str">
            <v>JOINT DE BRIDE DN125 PN10-40 (DIM.)</v>
          </cell>
        </row>
        <row r="147">
          <cell r="A147" t="str">
            <v>BRIDE PLEINE DN 100</v>
          </cell>
        </row>
        <row r="148">
          <cell r="A148" t="str">
            <v>BRIDE PLEINE DN 80</v>
          </cell>
        </row>
        <row r="149">
          <cell r="A149" t="str">
            <v>BRIDE PLEINE DN 40</v>
          </cell>
        </row>
        <row r="150">
          <cell r="A150" t="str">
            <v>BRIDE PLEINE DN 32</v>
          </cell>
        </row>
        <row r="151">
          <cell r="A151" t="str">
            <v>BRIDE PLEINE DN 25</v>
          </cell>
        </row>
        <row r="152">
          <cell r="A152" t="str">
            <v>BRIDE PLEINE DN 20</v>
          </cell>
        </row>
        <row r="153">
          <cell r="A153" t="str">
            <v>BRIDE PLEINE DN 15</v>
          </cell>
        </row>
        <row r="154">
          <cell r="A154" t="str">
            <v>BRIDE PLEINE DN 25/1"</v>
          </cell>
        </row>
        <row r="159">
          <cell r="A159" t="str">
            <v>FILTRE VENTILATION m²</v>
          </cell>
        </row>
        <row r="160">
          <cell r="A160" t="str">
            <v xml:space="preserve">filtre fuel bruleur </v>
          </cell>
          <cell r="B160" t="str">
            <v>LCI 00610</v>
          </cell>
        </row>
        <row r="161">
          <cell r="A161" t="str">
            <v>MANOMETRE D 160 25 BAR 1/2" VERTICAL</v>
          </cell>
          <cell r="B161" t="str">
            <v>LCI01046</v>
          </cell>
        </row>
        <row r="162">
          <cell r="A162" t="str">
            <v>MANOMETRE 1/2" 0-600G</v>
          </cell>
        </row>
        <row r="163">
          <cell r="A163" t="str">
            <v>MANOMETRE 1/2" 0-10 BAR</v>
          </cell>
        </row>
        <row r="164">
          <cell r="A164" t="str">
            <v>Verre de regard arrière D42 x 3 Ep. 4</v>
          </cell>
          <cell r="B164" t="str">
            <v xml:space="preserve">005776.1 </v>
          </cell>
        </row>
        <row r="165">
          <cell r="A165" t="str">
            <v>Joint AD32 ID44x2 pour verre de regard arrière D42x3</v>
          </cell>
          <cell r="B165" t="str">
            <v xml:space="preserve">008436.1 </v>
          </cell>
        </row>
        <row r="166">
          <cell r="A166" t="str">
            <v>Régulateur verre niveau GNR5 MIE 950 complet (280x34)</v>
          </cell>
          <cell r="B166" t="str">
            <v>013779.1</v>
          </cell>
        </row>
        <row r="167">
          <cell r="A167" t="str">
            <v xml:space="preserve"> Verre de visée T7 (280x34x17) pour indicateur de niveau à réflexion</v>
          </cell>
          <cell r="B167">
            <v>5395.1</v>
          </cell>
        </row>
        <row r="168">
          <cell r="A168" t="str">
            <v>MATELAS ISOLANT 25mm*1000mm 10M2</v>
          </cell>
          <cell r="B168">
            <v>11629.1</v>
          </cell>
        </row>
        <row r="169">
          <cell r="A169" t="str">
            <v>LAINE DE ROCHE FMI 500 ép 10mm 2.5m2</v>
          </cell>
          <cell r="B169" t="str">
            <v>LCI01087</v>
          </cell>
        </row>
        <row r="170">
          <cell r="A170" t="str">
            <v>TURBINE MOT VENT BRULEUR TS-S 345*104.5 S1</v>
          </cell>
          <cell r="B170" t="str">
            <v>LCI04188</v>
          </cell>
        </row>
        <row r="171">
          <cell r="A171" t="str">
            <v>AUTOCOLANT LOOS 800*1000</v>
          </cell>
          <cell r="B171">
            <v>11646.1</v>
          </cell>
        </row>
        <row r="176">
          <cell r="B176" t="str">
            <v>SV382406</v>
          </cell>
        </row>
        <row r="177">
          <cell r="B177" t="str">
            <v>23857600</v>
          </cell>
        </row>
        <row r="178">
          <cell r="B178" t="str">
            <v>23849600</v>
          </cell>
        </row>
        <row r="179">
          <cell r="B179" t="str">
            <v xml:space="preserve"> 23031950</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zoomScaleNormal="100" workbookViewId="0">
      <selection activeCell="G13" sqref="G13"/>
    </sheetView>
  </sheetViews>
  <sheetFormatPr baseColWidth="10" defaultColWidth="11.44140625" defaultRowHeight="14.4" x14ac:dyDescent="0.3"/>
  <cols>
    <col min="1" max="1" width="14.109375" style="1" customWidth="1"/>
    <col min="2" max="2" width="48.6640625" style="1" customWidth="1"/>
    <col min="3" max="3" width="23.88671875" style="2" customWidth="1"/>
    <col min="4" max="4" width="14.88671875" style="2" customWidth="1"/>
    <col min="5" max="5" width="15.6640625" style="3" customWidth="1"/>
    <col min="6" max="16384" width="11.44140625" style="1"/>
  </cols>
  <sheetData>
    <row r="1" spans="1:5" ht="26.25" customHeight="1" x14ac:dyDescent="0.3">
      <c r="A1" s="56" t="s">
        <v>6</v>
      </c>
      <c r="B1" s="57"/>
      <c r="C1" s="57"/>
      <c r="D1" s="57"/>
      <c r="E1" s="58"/>
    </row>
    <row r="2" spans="1:5" ht="55.5" customHeight="1" x14ac:dyDescent="0.3">
      <c r="A2" s="59" t="s">
        <v>19</v>
      </c>
      <c r="B2" s="60"/>
      <c r="C2" s="60"/>
      <c r="D2" s="60"/>
      <c r="E2" s="61"/>
    </row>
    <row r="3" spans="1:5" x14ac:dyDescent="0.3">
      <c r="A3" s="12"/>
      <c r="E3" s="22"/>
    </row>
    <row r="4" spans="1:5" x14ac:dyDescent="0.3">
      <c r="A4" s="62" t="s">
        <v>20</v>
      </c>
      <c r="B4" s="63"/>
      <c r="C4" s="63"/>
      <c r="D4" s="63"/>
      <c r="E4" s="64"/>
    </row>
    <row r="5" spans="1:5" ht="22.5" customHeight="1" x14ac:dyDescent="0.3">
      <c r="A5" s="65"/>
      <c r="B5" s="66"/>
      <c r="C5" s="66"/>
      <c r="D5" s="66"/>
      <c r="E5" s="67"/>
    </row>
    <row r="6" spans="1:5" ht="22.5" customHeight="1" x14ac:dyDescent="0.3">
      <c r="A6" s="68" t="s">
        <v>5</v>
      </c>
      <c r="B6" s="69"/>
      <c r="C6" s="69"/>
      <c r="D6" s="69"/>
      <c r="E6" s="70"/>
    </row>
    <row r="7" spans="1:5" ht="93" customHeight="1" x14ac:dyDescent="0.3">
      <c r="A7" s="53" t="s">
        <v>68</v>
      </c>
      <c r="B7" s="54"/>
      <c r="C7" s="54"/>
      <c r="D7" s="54"/>
      <c r="E7" s="55"/>
    </row>
    <row r="8" spans="1:5" ht="27" customHeight="1" x14ac:dyDescent="0.3">
      <c r="A8" s="16" t="s">
        <v>9</v>
      </c>
      <c r="B8" s="8" t="s">
        <v>11</v>
      </c>
      <c r="C8" s="10"/>
      <c r="D8" s="10"/>
      <c r="E8" s="23"/>
    </row>
    <row r="9" spans="1:5" s="2" customFormat="1" ht="28.8" x14ac:dyDescent="0.3">
      <c r="A9" s="14" t="s">
        <v>0</v>
      </c>
      <c r="B9" s="5" t="s">
        <v>1</v>
      </c>
      <c r="C9" s="5" t="s">
        <v>2</v>
      </c>
      <c r="D9" s="5" t="s">
        <v>7</v>
      </c>
      <c r="E9" s="40" t="s">
        <v>8</v>
      </c>
    </row>
    <row r="10" spans="1:5" ht="33.75" customHeight="1" x14ac:dyDescent="0.3">
      <c r="A10" s="17" t="s">
        <v>10</v>
      </c>
      <c r="B10" s="9" t="s">
        <v>35</v>
      </c>
      <c r="C10" s="7"/>
      <c r="D10" s="38" t="s">
        <v>13</v>
      </c>
      <c r="E10" s="41"/>
    </row>
    <row r="11" spans="1:5" ht="33.75" customHeight="1" x14ac:dyDescent="0.3">
      <c r="A11" s="17" t="s">
        <v>12</v>
      </c>
      <c r="B11" s="9" t="s">
        <v>36</v>
      </c>
      <c r="C11" s="7"/>
      <c r="D11" s="38" t="s">
        <v>13</v>
      </c>
      <c r="E11" s="41"/>
    </row>
    <row r="12" spans="1:5" ht="33.75" customHeight="1" x14ac:dyDescent="0.3">
      <c r="A12" s="17" t="s">
        <v>21</v>
      </c>
      <c r="B12" s="9" t="s">
        <v>39</v>
      </c>
      <c r="C12" s="7"/>
      <c r="D12" s="38" t="s">
        <v>13</v>
      </c>
      <c r="E12" s="41"/>
    </row>
    <row r="13" spans="1:5" ht="33.75" customHeight="1" x14ac:dyDescent="0.3">
      <c r="A13" s="17" t="s">
        <v>22</v>
      </c>
      <c r="B13" s="9" t="s">
        <v>37</v>
      </c>
      <c r="C13" s="7"/>
      <c r="D13" s="38" t="s">
        <v>13</v>
      </c>
      <c r="E13" s="41"/>
    </row>
    <row r="14" spans="1:5" ht="33.75" customHeight="1" x14ac:dyDescent="0.3">
      <c r="A14" s="17" t="s">
        <v>23</v>
      </c>
      <c r="B14" s="9" t="s">
        <v>38</v>
      </c>
      <c r="C14" s="7"/>
      <c r="D14" s="38" t="s">
        <v>13</v>
      </c>
      <c r="E14" s="41"/>
    </row>
    <row r="15" spans="1:5" ht="33.75" customHeight="1" x14ac:dyDescent="0.3">
      <c r="A15" s="17" t="s">
        <v>24</v>
      </c>
      <c r="B15" s="9" t="s">
        <v>40</v>
      </c>
      <c r="C15" s="7"/>
      <c r="D15" s="38" t="s">
        <v>13</v>
      </c>
      <c r="E15" s="41"/>
    </row>
    <row r="16" spans="1:5" ht="33.75" customHeight="1" x14ac:dyDescent="0.3">
      <c r="A16" s="17" t="s">
        <v>25</v>
      </c>
      <c r="B16" s="9" t="s">
        <v>41</v>
      </c>
      <c r="C16" s="7"/>
      <c r="D16" s="38" t="s">
        <v>13</v>
      </c>
      <c r="E16" s="41"/>
    </row>
    <row r="17" spans="1:5" ht="33.75" customHeight="1" x14ac:dyDescent="0.3">
      <c r="A17" s="17" t="s">
        <v>26</v>
      </c>
      <c r="B17" s="9" t="s">
        <v>42</v>
      </c>
      <c r="C17" s="7"/>
      <c r="D17" s="38" t="s">
        <v>13</v>
      </c>
      <c r="E17" s="41"/>
    </row>
    <row r="18" spans="1:5" ht="33.75" customHeight="1" x14ac:dyDescent="0.3">
      <c r="A18" s="17" t="s">
        <v>27</v>
      </c>
      <c r="B18" s="9" t="s">
        <v>43</v>
      </c>
      <c r="C18" s="7"/>
      <c r="D18" s="38" t="s">
        <v>13</v>
      </c>
      <c r="E18" s="41"/>
    </row>
    <row r="19" spans="1:5" ht="33.75" customHeight="1" x14ac:dyDescent="0.3">
      <c r="A19" s="17" t="s">
        <v>28</v>
      </c>
      <c r="B19" s="9" t="s">
        <v>44</v>
      </c>
      <c r="C19" s="7"/>
      <c r="D19" s="38" t="s">
        <v>13</v>
      </c>
      <c r="E19" s="41"/>
    </row>
    <row r="20" spans="1:5" ht="33.75" customHeight="1" x14ac:dyDescent="0.3">
      <c r="A20" s="17" t="s">
        <v>29</v>
      </c>
      <c r="B20" s="9" t="s">
        <v>45</v>
      </c>
      <c r="C20" s="7"/>
      <c r="D20" s="38" t="s">
        <v>13</v>
      </c>
      <c r="E20" s="41"/>
    </row>
    <row r="21" spans="1:5" ht="33.75" customHeight="1" x14ac:dyDescent="0.3">
      <c r="A21" s="17" t="s">
        <v>30</v>
      </c>
      <c r="B21" s="9" t="s">
        <v>46</v>
      </c>
      <c r="C21" s="7"/>
      <c r="D21" s="38" t="s">
        <v>13</v>
      </c>
      <c r="E21" s="41"/>
    </row>
    <row r="22" spans="1:5" ht="33.75" customHeight="1" x14ac:dyDescent="0.3">
      <c r="A22" s="17" t="s">
        <v>31</v>
      </c>
      <c r="B22" s="9" t="s">
        <v>47</v>
      </c>
      <c r="C22" s="7"/>
      <c r="D22" s="38" t="s">
        <v>13</v>
      </c>
      <c r="E22" s="41"/>
    </row>
    <row r="23" spans="1:5" ht="33.75" customHeight="1" x14ac:dyDescent="0.3">
      <c r="A23" s="17" t="s">
        <v>32</v>
      </c>
      <c r="B23" s="9" t="s">
        <v>48</v>
      </c>
      <c r="C23" s="7"/>
      <c r="D23" s="38" t="s">
        <v>13</v>
      </c>
      <c r="E23" s="41"/>
    </row>
    <row r="24" spans="1:5" ht="33.75" customHeight="1" x14ac:dyDescent="0.3">
      <c r="A24" s="17" t="s">
        <v>33</v>
      </c>
      <c r="B24" s="9" t="s">
        <v>49</v>
      </c>
      <c r="C24" s="7"/>
      <c r="D24" s="38" t="s">
        <v>13</v>
      </c>
      <c r="E24" s="41"/>
    </row>
    <row r="25" spans="1:5" ht="33.75" customHeight="1" thickBot="1" x14ac:dyDescent="0.35">
      <c r="A25" s="19" t="s">
        <v>34</v>
      </c>
      <c r="B25" s="20" t="s">
        <v>50</v>
      </c>
      <c r="C25" s="21"/>
      <c r="D25" s="39" t="s">
        <v>13</v>
      </c>
      <c r="E25" s="42"/>
    </row>
  </sheetData>
  <mergeCells count="5">
    <mergeCell ref="A7:E7"/>
    <mergeCell ref="A1:E1"/>
    <mergeCell ref="A2:E2"/>
    <mergeCell ref="A4:E5"/>
    <mergeCell ref="A6:E6"/>
  </mergeCells>
  <pageMargins left="0.70866141732283472" right="0.70866141732283472" top="0.74803149606299213" bottom="0.74803149606299213" header="0.31496062992125984" footer="0.31496062992125984"/>
  <pageSetup paperSize="9" scale="74" fitToHeight="0" orientation="portrait" r:id="rId1"/>
  <headerFooter>
    <oddHeader>&amp;LBPU - MAINTENANCE CHAUFFERIE</oddHeader>
    <oddFooter>&amp;LBPU - MAINTENANCE CHAUFFERIE&amp;R&amp;P/&amp;N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97"/>
  <sheetViews>
    <sheetView tabSelected="1" zoomScale="90" zoomScaleNormal="90" zoomScaleSheetLayoutView="90" workbookViewId="0">
      <selection sqref="A1:F1"/>
    </sheetView>
  </sheetViews>
  <sheetFormatPr baseColWidth="10" defaultColWidth="11.44140625" defaultRowHeight="14.4" x14ac:dyDescent="0.3"/>
  <cols>
    <col min="1" max="1" width="23.6640625" style="1" customWidth="1"/>
    <col min="2" max="2" width="49.6640625" style="1" customWidth="1"/>
    <col min="3" max="3" width="12.33203125" style="2" customWidth="1"/>
    <col min="4" max="4" width="13.33203125" style="2" customWidth="1"/>
    <col min="5" max="5" width="18" style="3" customWidth="1"/>
    <col min="6" max="6" width="18" style="4" customWidth="1"/>
    <col min="7" max="7" width="12.6640625" style="1" bestFit="1" customWidth="1"/>
    <col min="8" max="16384" width="11.44140625" style="1"/>
  </cols>
  <sheetData>
    <row r="1" spans="1:8" ht="26.25" customHeight="1" x14ac:dyDescent="0.3">
      <c r="A1" s="56" t="s">
        <v>70</v>
      </c>
      <c r="B1" s="57"/>
      <c r="C1" s="57"/>
      <c r="D1" s="57"/>
      <c r="E1" s="57"/>
      <c r="F1" s="58"/>
    </row>
    <row r="2" spans="1:8" ht="55.5" customHeight="1" x14ac:dyDescent="0.3">
      <c r="A2" s="59" t="s">
        <v>19</v>
      </c>
      <c r="B2" s="60"/>
      <c r="C2" s="60"/>
      <c r="D2" s="60"/>
      <c r="E2" s="60"/>
      <c r="F2" s="61"/>
    </row>
    <row r="3" spans="1:8" ht="33.75" customHeight="1" x14ac:dyDescent="0.3">
      <c r="A3" s="80" t="s">
        <v>15</v>
      </c>
      <c r="B3" s="81"/>
      <c r="C3" s="81"/>
      <c r="D3" s="81"/>
      <c r="E3" s="81"/>
      <c r="F3" s="82"/>
    </row>
    <row r="4" spans="1:8" x14ac:dyDescent="0.3">
      <c r="A4" s="12"/>
      <c r="F4" s="13"/>
    </row>
    <row r="5" spans="1:8" x14ac:dyDescent="0.3">
      <c r="A5" s="62" t="s">
        <v>69</v>
      </c>
      <c r="B5" s="63"/>
      <c r="C5" s="63"/>
      <c r="D5" s="63"/>
      <c r="E5" s="63"/>
      <c r="F5" s="64"/>
    </row>
    <row r="6" spans="1:8" ht="22.5" customHeight="1" x14ac:dyDescent="0.3">
      <c r="A6" s="65"/>
      <c r="B6" s="66"/>
      <c r="C6" s="66"/>
      <c r="D6" s="66"/>
      <c r="E6" s="66"/>
      <c r="F6" s="67"/>
    </row>
    <row r="7" spans="1:8" ht="22.5" customHeight="1" x14ac:dyDescent="0.3">
      <c r="A7" s="68" t="s">
        <v>5</v>
      </c>
      <c r="B7" s="69"/>
      <c r="C7" s="69"/>
      <c r="D7" s="69"/>
      <c r="E7" s="69"/>
      <c r="F7" s="70"/>
    </row>
    <row r="8" spans="1:8" x14ac:dyDescent="0.3">
      <c r="A8" s="12"/>
      <c r="F8" s="13"/>
    </row>
    <row r="9" spans="1:8" ht="27.75" customHeight="1" thickBot="1" x14ac:dyDescent="0.35">
      <c r="A9" s="77" t="s">
        <v>63</v>
      </c>
      <c r="B9" s="78"/>
      <c r="C9" s="78"/>
      <c r="D9" s="78"/>
      <c r="E9" s="78"/>
      <c r="F9" s="79"/>
    </row>
    <row r="10" spans="1:8" ht="33" customHeight="1" thickTop="1" x14ac:dyDescent="0.3">
      <c r="A10" s="29" t="s">
        <v>9</v>
      </c>
      <c r="B10" s="30" t="s">
        <v>11</v>
      </c>
      <c r="C10" s="31"/>
      <c r="D10" s="31"/>
      <c r="E10" s="32"/>
      <c r="F10" s="33"/>
    </row>
    <row r="11" spans="1:8" s="2" customFormat="1" ht="28.8" x14ac:dyDescent="0.3">
      <c r="A11" s="14" t="s">
        <v>0</v>
      </c>
      <c r="B11" s="5" t="s">
        <v>1</v>
      </c>
      <c r="C11" s="5" t="s">
        <v>17</v>
      </c>
      <c r="D11" s="5" t="s">
        <v>7</v>
      </c>
      <c r="E11" s="6" t="s">
        <v>8</v>
      </c>
      <c r="F11" s="40" t="s">
        <v>16</v>
      </c>
      <c r="H11" s="28"/>
    </row>
    <row r="12" spans="1:8" ht="36.75" customHeight="1" x14ac:dyDescent="0.3">
      <c r="A12" s="17" t="s">
        <v>10</v>
      </c>
      <c r="B12" s="9" t="s">
        <v>35</v>
      </c>
      <c r="C12" s="7">
        <v>5</v>
      </c>
      <c r="D12" s="7" t="s">
        <v>13</v>
      </c>
      <c r="E12" s="43">
        <f>'BPU '!E10</f>
        <v>0</v>
      </c>
      <c r="F12" s="50">
        <f>C12*E12</f>
        <v>0</v>
      </c>
    </row>
    <row r="13" spans="1:8" ht="36.75" customHeight="1" x14ac:dyDescent="0.3">
      <c r="A13" s="17" t="s">
        <v>12</v>
      </c>
      <c r="B13" s="9" t="s">
        <v>36</v>
      </c>
      <c r="C13" s="7">
        <v>3</v>
      </c>
      <c r="D13" s="7" t="s">
        <v>13</v>
      </c>
      <c r="E13" s="43">
        <f>'BPU '!E11</f>
        <v>0</v>
      </c>
      <c r="F13" s="50">
        <f t="shared" ref="F13:F26" si="0">C13*E13</f>
        <v>0</v>
      </c>
    </row>
    <row r="14" spans="1:8" ht="36.75" customHeight="1" x14ac:dyDescent="0.3">
      <c r="A14" s="17" t="s">
        <v>21</v>
      </c>
      <c r="B14" s="9" t="s">
        <v>39</v>
      </c>
      <c r="C14" s="7">
        <v>3</v>
      </c>
      <c r="D14" s="7" t="s">
        <v>13</v>
      </c>
      <c r="E14" s="43">
        <f>'BPU '!E12</f>
        <v>0</v>
      </c>
      <c r="F14" s="50">
        <f t="shared" si="0"/>
        <v>0</v>
      </c>
    </row>
    <row r="15" spans="1:8" ht="36.75" customHeight="1" x14ac:dyDescent="0.3">
      <c r="A15" s="17" t="s">
        <v>22</v>
      </c>
      <c r="B15" s="9" t="s">
        <v>37</v>
      </c>
      <c r="C15" s="7">
        <v>3</v>
      </c>
      <c r="D15" s="7" t="s">
        <v>13</v>
      </c>
      <c r="E15" s="43">
        <f>'BPU '!E13</f>
        <v>0</v>
      </c>
      <c r="F15" s="50">
        <f t="shared" si="0"/>
        <v>0</v>
      </c>
    </row>
    <row r="16" spans="1:8" ht="36.75" customHeight="1" x14ac:dyDescent="0.3">
      <c r="A16" s="17" t="s">
        <v>23</v>
      </c>
      <c r="B16" s="9" t="s">
        <v>38</v>
      </c>
      <c r="C16" s="7">
        <v>3</v>
      </c>
      <c r="D16" s="7" t="s">
        <v>13</v>
      </c>
      <c r="E16" s="43">
        <f>'BPU '!E14</f>
        <v>0</v>
      </c>
      <c r="F16" s="50">
        <f t="shared" si="0"/>
        <v>0</v>
      </c>
    </row>
    <row r="17" spans="1:7" ht="36.75" customHeight="1" x14ac:dyDescent="0.3">
      <c r="A17" s="17" t="s">
        <v>24</v>
      </c>
      <c r="B17" s="9" t="s">
        <v>40</v>
      </c>
      <c r="C17" s="7">
        <v>3</v>
      </c>
      <c r="D17" s="7" t="s">
        <v>13</v>
      </c>
      <c r="E17" s="43">
        <f>'BPU '!E15</f>
        <v>0</v>
      </c>
      <c r="F17" s="50">
        <f t="shared" si="0"/>
        <v>0</v>
      </c>
    </row>
    <row r="18" spans="1:7" ht="36.75" customHeight="1" x14ac:dyDescent="0.3">
      <c r="A18" s="17" t="s">
        <v>25</v>
      </c>
      <c r="B18" s="9" t="s">
        <v>41</v>
      </c>
      <c r="C18" s="7">
        <v>3</v>
      </c>
      <c r="D18" s="7" t="s">
        <v>13</v>
      </c>
      <c r="E18" s="43">
        <f>'BPU '!E16</f>
        <v>0</v>
      </c>
      <c r="F18" s="50">
        <f t="shared" si="0"/>
        <v>0</v>
      </c>
    </row>
    <row r="19" spans="1:7" ht="36.75" customHeight="1" x14ac:dyDescent="0.3">
      <c r="A19" s="17" t="s">
        <v>26</v>
      </c>
      <c r="B19" s="9" t="s">
        <v>42</v>
      </c>
      <c r="C19" s="7">
        <v>3</v>
      </c>
      <c r="D19" s="7" t="s">
        <v>13</v>
      </c>
      <c r="E19" s="43">
        <f>'BPU '!E17</f>
        <v>0</v>
      </c>
      <c r="F19" s="50">
        <f t="shared" si="0"/>
        <v>0</v>
      </c>
    </row>
    <row r="20" spans="1:7" ht="36.75" customHeight="1" x14ac:dyDescent="0.3">
      <c r="A20" s="17" t="s">
        <v>27</v>
      </c>
      <c r="B20" s="9" t="s">
        <v>43</v>
      </c>
      <c r="C20" s="7">
        <v>3</v>
      </c>
      <c r="D20" s="7" t="s">
        <v>13</v>
      </c>
      <c r="E20" s="43">
        <f>'BPU '!E18</f>
        <v>0</v>
      </c>
      <c r="F20" s="50">
        <f t="shared" si="0"/>
        <v>0</v>
      </c>
    </row>
    <row r="21" spans="1:7" ht="36.75" customHeight="1" x14ac:dyDescent="0.3">
      <c r="A21" s="17" t="s">
        <v>28</v>
      </c>
      <c r="B21" s="9" t="s">
        <v>44</v>
      </c>
      <c r="C21" s="7">
        <v>3</v>
      </c>
      <c r="D21" s="7" t="s">
        <v>13</v>
      </c>
      <c r="E21" s="43">
        <f>'BPU '!E19</f>
        <v>0</v>
      </c>
      <c r="F21" s="50">
        <f t="shared" si="0"/>
        <v>0</v>
      </c>
    </row>
    <row r="22" spans="1:7" ht="36.75" customHeight="1" x14ac:dyDescent="0.3">
      <c r="A22" s="17" t="s">
        <v>29</v>
      </c>
      <c r="B22" s="9" t="s">
        <v>45</v>
      </c>
      <c r="C22" s="7">
        <v>3</v>
      </c>
      <c r="D22" s="7" t="s">
        <v>13</v>
      </c>
      <c r="E22" s="43">
        <f>'BPU '!E20</f>
        <v>0</v>
      </c>
      <c r="F22" s="50">
        <f t="shared" si="0"/>
        <v>0</v>
      </c>
    </row>
    <row r="23" spans="1:7" ht="36.75" customHeight="1" x14ac:dyDescent="0.3">
      <c r="A23" s="17" t="s">
        <v>30</v>
      </c>
      <c r="B23" s="9" t="s">
        <v>46</v>
      </c>
      <c r="C23" s="7">
        <v>3</v>
      </c>
      <c r="D23" s="7" t="s">
        <v>13</v>
      </c>
      <c r="E23" s="43">
        <f>'BPU '!E21</f>
        <v>0</v>
      </c>
      <c r="F23" s="50">
        <f t="shared" si="0"/>
        <v>0</v>
      </c>
    </row>
    <row r="24" spans="1:7" ht="36.75" customHeight="1" x14ac:dyDescent="0.3">
      <c r="A24" s="17" t="s">
        <v>31</v>
      </c>
      <c r="B24" s="9" t="s">
        <v>47</v>
      </c>
      <c r="C24" s="7">
        <v>3</v>
      </c>
      <c r="D24" s="7" t="s">
        <v>13</v>
      </c>
      <c r="E24" s="43">
        <f>'BPU '!E22</f>
        <v>0</v>
      </c>
      <c r="F24" s="50">
        <f t="shared" si="0"/>
        <v>0</v>
      </c>
    </row>
    <row r="25" spans="1:7" ht="36.75" customHeight="1" x14ac:dyDescent="0.3">
      <c r="A25" s="17" t="s">
        <v>32</v>
      </c>
      <c r="B25" s="9" t="s">
        <v>48</v>
      </c>
      <c r="C25" s="7">
        <v>3</v>
      </c>
      <c r="D25" s="7" t="s">
        <v>13</v>
      </c>
      <c r="E25" s="43">
        <f>'BPU '!E23</f>
        <v>0</v>
      </c>
      <c r="F25" s="50">
        <f t="shared" si="0"/>
        <v>0</v>
      </c>
    </row>
    <row r="26" spans="1:7" ht="36.75" customHeight="1" x14ac:dyDescent="0.3">
      <c r="A26" s="17" t="s">
        <v>33</v>
      </c>
      <c r="B26" s="9" t="s">
        <v>49</v>
      </c>
      <c r="C26" s="7">
        <v>3</v>
      </c>
      <c r="D26" s="7" t="s">
        <v>13</v>
      </c>
      <c r="E26" s="43">
        <f>'BPU '!E24</f>
        <v>0</v>
      </c>
      <c r="F26" s="50">
        <f t="shared" si="0"/>
        <v>0</v>
      </c>
    </row>
    <row r="27" spans="1:7" ht="36.75" customHeight="1" x14ac:dyDescent="0.3">
      <c r="A27" s="17" t="s">
        <v>34</v>
      </c>
      <c r="B27" s="26" t="s">
        <v>50</v>
      </c>
      <c r="C27" s="7">
        <v>3</v>
      </c>
      <c r="D27" s="7" t="s">
        <v>13</v>
      </c>
      <c r="E27" s="43">
        <f>'BPU '!E25</f>
        <v>0</v>
      </c>
      <c r="F27" s="50">
        <f>C27*E27</f>
        <v>0</v>
      </c>
    </row>
    <row r="28" spans="1:7" ht="38.25" customHeight="1" thickBot="1" x14ac:dyDescent="0.35">
      <c r="A28" s="25" t="s">
        <v>64</v>
      </c>
      <c r="B28" s="83" t="str">
        <f>B10</f>
        <v>FRAIS DE PERSONNEL</v>
      </c>
      <c r="C28" s="84"/>
      <c r="D28" s="84"/>
      <c r="E28" s="84"/>
      <c r="F28" s="52">
        <f>SUM(F12:F27)</f>
        <v>0</v>
      </c>
    </row>
    <row r="29" spans="1:7" ht="32.25" customHeight="1" thickTop="1" x14ac:dyDescent="0.3">
      <c r="A29" s="34"/>
      <c r="B29" s="35" t="s">
        <v>18</v>
      </c>
      <c r="C29" s="36"/>
      <c r="D29" s="36"/>
      <c r="E29" s="37"/>
      <c r="F29" s="33"/>
      <c r="G29" s="46">
        <f>SUM(F32:F104)</f>
        <v>0</v>
      </c>
    </row>
    <row r="30" spans="1:7" s="2" customFormat="1" ht="28.8" x14ac:dyDescent="0.3">
      <c r="A30" s="14" t="s">
        <v>61</v>
      </c>
      <c r="B30" s="5" t="s">
        <v>67</v>
      </c>
      <c r="C30" s="5" t="s">
        <v>17</v>
      </c>
      <c r="D30" s="5" t="s">
        <v>7</v>
      </c>
      <c r="E30" s="6" t="s">
        <v>8</v>
      </c>
      <c r="F30" s="15" t="s">
        <v>16</v>
      </c>
    </row>
    <row r="31" spans="1:7" s="2" customFormat="1" ht="26.25" customHeight="1" x14ac:dyDescent="0.3">
      <c r="A31" s="89" t="s">
        <v>58</v>
      </c>
      <c r="B31" s="90"/>
      <c r="C31" s="90"/>
      <c r="D31" s="90"/>
      <c r="E31" s="91"/>
      <c r="F31" s="92"/>
    </row>
    <row r="32" spans="1:7" ht="25.5" customHeight="1" x14ac:dyDescent="0.3">
      <c r="A32" s="24">
        <f>'[1]CHU PZQ'!B10</f>
        <v>651470</v>
      </c>
      <c r="B32" s="9" t="str">
        <f>'[1]CHU PZQ'!A10</f>
        <v xml:space="preserve">SERVO MOTEUR SQM 45.291A9 </v>
      </c>
      <c r="C32" s="7">
        <v>1</v>
      </c>
      <c r="D32" s="38" t="s">
        <v>14</v>
      </c>
      <c r="E32" s="48">
        <v>0</v>
      </c>
      <c r="F32" s="50">
        <f>C32*E32</f>
        <v>0</v>
      </c>
    </row>
    <row r="33" spans="1:6" ht="25.5" customHeight="1" x14ac:dyDescent="0.3">
      <c r="A33" s="24">
        <f>'[1]CHU PZQ'!B11</f>
        <v>651085</v>
      </c>
      <c r="B33" s="9" t="str">
        <f>'[1]CHU PZQ'!A11</f>
        <v>SERVO MOTEUR SQM48.497 A9 20Nm 24V</v>
      </c>
      <c r="C33" s="7">
        <v>1</v>
      </c>
      <c r="D33" s="38" t="s">
        <v>14</v>
      </c>
      <c r="E33" s="48">
        <v>0</v>
      </c>
      <c r="F33" s="50">
        <f t="shared" ref="F33:F96" si="1">C33*E33</f>
        <v>0</v>
      </c>
    </row>
    <row r="34" spans="1:6" ht="25.5" customHeight="1" x14ac:dyDescent="0.3">
      <c r="A34" s="24">
        <f>'[1]CHU PZQ'!B12</f>
        <v>651503</v>
      </c>
      <c r="B34" s="9" t="str">
        <f>'[1]CHU PZQ'!A12</f>
        <v>SERVO MOTEUR SQM48.497 B9WH 30s/90 deg 20Nm 2*12V</v>
      </c>
      <c r="C34" s="7">
        <v>1</v>
      </c>
      <c r="D34" s="38" t="s">
        <v>14</v>
      </c>
      <c r="E34" s="48">
        <v>0</v>
      </c>
      <c r="F34" s="50">
        <f t="shared" si="1"/>
        <v>0</v>
      </c>
    </row>
    <row r="35" spans="1:6" ht="25.5" customHeight="1" x14ac:dyDescent="0.3">
      <c r="A35" s="24">
        <f>'[1]CHU PZQ'!B13</f>
        <v>651501</v>
      </c>
      <c r="B35" s="9" t="str">
        <f>'[1]CHU PZQ'!A13</f>
        <v>SERVO MOTEUR SQM 45.291 B9WH 10s/90deg 3Nm 2*12V</v>
      </c>
      <c r="C35" s="7">
        <v>1</v>
      </c>
      <c r="D35" s="38" t="s">
        <v>14</v>
      </c>
      <c r="E35" s="48">
        <v>0</v>
      </c>
      <c r="F35" s="50">
        <f t="shared" si="1"/>
        <v>0</v>
      </c>
    </row>
    <row r="36" spans="1:6" ht="25.5" customHeight="1" x14ac:dyDescent="0.3">
      <c r="A36" s="24">
        <f>'[1]CHU PZQ'!B14</f>
        <v>21070415322</v>
      </c>
      <c r="B36" s="9" t="str">
        <f>'[1]CHU PZQ'!A14</f>
        <v>LEVIER D'ENTRAINEMENT COMPLET POUR SERVO-MOTEUR SQM56/SQM48 W-FM100</v>
      </c>
      <c r="C36" s="7">
        <v>1</v>
      </c>
      <c r="D36" s="38" t="s">
        <v>14</v>
      </c>
      <c r="E36" s="48">
        <v>0</v>
      </c>
      <c r="F36" s="50">
        <f t="shared" si="1"/>
        <v>0</v>
      </c>
    </row>
    <row r="37" spans="1:6" ht="25.5" customHeight="1" x14ac:dyDescent="0.3">
      <c r="A37" s="24">
        <f>'[1]CHU PZQ'!B15</f>
        <v>21770615017</v>
      </c>
      <c r="B37" s="9" t="str">
        <f>'[1]CHU PZQ'!A15</f>
        <v>JOINT SERVO MOTEUR SQM45/48A</v>
      </c>
      <c r="C37" s="7">
        <v>1</v>
      </c>
      <c r="D37" s="38" t="s">
        <v>14</v>
      </c>
      <c r="E37" s="48">
        <v>0</v>
      </c>
      <c r="F37" s="50">
        <f t="shared" si="1"/>
        <v>0</v>
      </c>
    </row>
    <row r="38" spans="1:6" ht="25.5" customHeight="1" x14ac:dyDescent="0.3">
      <c r="A38" s="24" t="str">
        <f>'[1]CHU PZQ'!B16</f>
        <v>111 974 08 11 7</v>
      </c>
      <c r="B38" s="9" t="str">
        <f>'[1]CHU PZQ'!A16</f>
        <v>ACCOUPLEMENT D132 POUR VIS M10 GAUCHE</v>
      </c>
      <c r="C38" s="7">
        <v>1</v>
      </c>
      <c r="D38" s="38" t="s">
        <v>14</v>
      </c>
      <c r="E38" s="48">
        <v>0</v>
      </c>
      <c r="F38" s="50">
        <f t="shared" si="1"/>
        <v>0</v>
      </c>
    </row>
    <row r="39" spans="1:6" ht="25.5" customHeight="1" x14ac:dyDescent="0.3">
      <c r="A39" s="24">
        <f>'[1]CHU PZQ'!B17</f>
        <v>435401</v>
      </c>
      <c r="B39" s="9" t="str">
        <f>'[1]CHU PZQ'!A17</f>
        <v>RONDELLE A 10 DIN 128 St</v>
      </c>
      <c r="C39" s="7">
        <v>1</v>
      </c>
      <c r="D39" s="38" t="s">
        <v>14</v>
      </c>
      <c r="E39" s="48">
        <v>0</v>
      </c>
      <c r="F39" s="50">
        <f t="shared" si="1"/>
        <v>0</v>
      </c>
    </row>
    <row r="40" spans="1:6" ht="25.5" customHeight="1" x14ac:dyDescent="0.3">
      <c r="A40" s="24">
        <f>'[1]CHU PZQ'!B18</f>
        <v>402630</v>
      </c>
      <c r="B40" s="9" t="str">
        <f>'[1]CHU PZQ'!A18</f>
        <v>VIS M10*40 DIN 912 8.8 PAS GAUCHE</v>
      </c>
      <c r="C40" s="7">
        <v>1</v>
      </c>
      <c r="D40" s="38" t="s">
        <v>14</v>
      </c>
      <c r="E40" s="48">
        <v>0</v>
      </c>
      <c r="F40" s="50">
        <f t="shared" si="1"/>
        <v>0</v>
      </c>
    </row>
    <row r="41" spans="1:6" ht="25.5" customHeight="1" x14ac:dyDescent="0.3">
      <c r="A41" s="24" t="str">
        <f>'[1]CHU PZQ'!B19</f>
        <v>121 364 85 02 0</v>
      </c>
      <c r="B41" s="9" t="str">
        <f>'[1]CHU PZQ'!A19</f>
        <v>MANOMETRE 0 A 40 BAR AVEC ROBINET A BILLE</v>
      </c>
      <c r="C41" s="7">
        <v>1</v>
      </c>
      <c r="D41" s="38" t="s">
        <v>14</v>
      </c>
      <c r="E41" s="48">
        <v>0</v>
      </c>
      <c r="F41" s="50">
        <f t="shared" si="1"/>
        <v>0</v>
      </c>
    </row>
    <row r="42" spans="1:6" ht="25.5" customHeight="1" x14ac:dyDescent="0.3">
      <c r="A42" s="24" t="str">
        <f>'[1]CHU PZQ'!B20</f>
        <v>110 002 82 02 2</v>
      </c>
      <c r="B42" s="9" t="str">
        <f>'[1]CHU PZQ'!A20</f>
        <v>MANOMETRRE 0 A 40 BAR</v>
      </c>
      <c r="C42" s="7">
        <v>1</v>
      </c>
      <c r="D42" s="38" t="s">
        <v>14</v>
      </c>
      <c r="E42" s="48">
        <v>0</v>
      </c>
      <c r="F42" s="50">
        <f t="shared" si="1"/>
        <v>0</v>
      </c>
    </row>
    <row r="43" spans="1:6" ht="25.5" customHeight="1" x14ac:dyDescent="0.3">
      <c r="A43" s="24" t="str">
        <f>'[1]CHU PZQ'!B21</f>
        <v>121 364 85 03 0</v>
      </c>
      <c r="B43" s="9" t="str">
        <f>'[1]CHU PZQ'!A21</f>
        <v>VACUO/MANOMETRE - 1/+9 AVEC ROBINET A BILLE</v>
      </c>
      <c r="C43" s="7">
        <v>1</v>
      </c>
      <c r="D43" s="38" t="s">
        <v>14</v>
      </c>
      <c r="E43" s="48">
        <v>0</v>
      </c>
      <c r="F43" s="50">
        <f t="shared" si="1"/>
        <v>0</v>
      </c>
    </row>
    <row r="44" spans="1:6" ht="25.5" customHeight="1" x14ac:dyDescent="0.3">
      <c r="A44" s="24">
        <f>'[1]CHU PZQ'!B22</f>
        <v>604519</v>
      </c>
      <c r="B44" s="9" t="str">
        <f>'[1]CHU PZQ'!A22</f>
        <v>ELECTROVANNE FOD 121G320 115V 50Hz 120V 60Hz 20W IP44 3/8</v>
      </c>
      <c r="C44" s="7">
        <v>1</v>
      </c>
      <c r="D44" s="38" t="s">
        <v>14</v>
      </c>
      <c r="E44" s="48">
        <v>0</v>
      </c>
      <c r="F44" s="50">
        <f t="shared" si="1"/>
        <v>0</v>
      </c>
    </row>
    <row r="45" spans="1:6" ht="25.5" customHeight="1" x14ac:dyDescent="0.3">
      <c r="A45" s="24">
        <f>'[1]CHU PZQ'!B23</f>
        <v>604531</v>
      </c>
      <c r="B45" s="9" t="str">
        <f>'[1]CHU PZQ'!A23</f>
        <v>ELECTROVANNE FOD 321H2322 115V 50Hz 120V 60Hz  IP44  G 3/8</v>
      </c>
      <c r="C45" s="7">
        <v>1</v>
      </c>
      <c r="D45" s="38" t="s">
        <v>14</v>
      </c>
      <c r="E45" s="48">
        <v>0</v>
      </c>
      <c r="F45" s="50">
        <f t="shared" si="1"/>
        <v>0</v>
      </c>
    </row>
    <row r="46" spans="1:6" ht="25.5" customHeight="1" x14ac:dyDescent="0.3">
      <c r="A46" s="24">
        <f>'[1]CHU PZQ'!B24</f>
        <v>604555</v>
      </c>
      <c r="B46" s="9" t="str">
        <f>'[1]CHU PZQ'!A24</f>
        <v>Bobine électromagn. 115V 50Hz,120V 60Hz 20W</v>
      </c>
      <c r="C46" s="7">
        <v>1</v>
      </c>
      <c r="D46" s="38" t="s">
        <v>14</v>
      </c>
      <c r="E46" s="48">
        <v>0</v>
      </c>
      <c r="F46" s="50">
        <f t="shared" si="1"/>
        <v>0</v>
      </c>
    </row>
    <row r="47" spans="1:6" ht="25.5" customHeight="1" x14ac:dyDescent="0.3">
      <c r="A47" s="24" t="str">
        <f>'[1]CHU PZQ'!B25</f>
        <v>111 151 09 01 7</v>
      </c>
      <c r="B47" s="9" t="str">
        <f>'[1]CHU PZQ'!A25</f>
        <v>CROISILLON D'ACCOUPLEMENT</v>
      </c>
      <c r="C47" s="7">
        <v>1</v>
      </c>
      <c r="D47" s="38" t="s">
        <v>14</v>
      </c>
      <c r="E47" s="48">
        <v>0</v>
      </c>
      <c r="F47" s="50">
        <f t="shared" si="1"/>
        <v>0</v>
      </c>
    </row>
    <row r="48" spans="1:6" ht="25.5" customHeight="1" x14ac:dyDescent="0.3">
      <c r="A48" s="24" t="str">
        <f>'[1]CHU PZQ'!B26</f>
        <v>211 504 09 03 2</v>
      </c>
      <c r="B48" s="9" t="str">
        <f>'[1]CHU PZQ'!A26</f>
        <v>ACCOUPLEMENT INTERM 257mm RL50/1 RMS50/1</v>
      </c>
      <c r="C48" s="7">
        <v>1</v>
      </c>
      <c r="D48" s="38" t="s">
        <v>14</v>
      </c>
      <c r="E48" s="48">
        <v>0</v>
      </c>
      <c r="F48" s="50">
        <f t="shared" si="1"/>
        <v>0</v>
      </c>
    </row>
    <row r="49" spans="1:6" ht="25.5" customHeight="1" x14ac:dyDescent="0.3">
      <c r="A49" s="24" t="str">
        <f>'[1]CHU PZQ'!B27</f>
        <v>111 782 09 01 2</v>
      </c>
      <c r="B49" s="9" t="str">
        <f>'[1]CHU PZQ'!A27</f>
        <v>Accouplement pompe 63 x D 35</v>
      </c>
      <c r="C49" s="7">
        <v>1</v>
      </c>
      <c r="D49" s="38" t="s">
        <v>14</v>
      </c>
      <c r="E49" s="48">
        <v>0</v>
      </c>
      <c r="F49" s="50">
        <f t="shared" si="1"/>
        <v>0</v>
      </c>
    </row>
    <row r="50" spans="1:6" ht="25.5" customHeight="1" x14ac:dyDescent="0.3">
      <c r="A50" s="24">
        <f>'[1]CHU PZQ'!B28</f>
        <v>640096</v>
      </c>
      <c r="B50" s="9" t="str">
        <f>'[1]CHU PZQ'!A28</f>
        <v>PRESSOSTAT TYPE DSA46 F001 1-10 bar</v>
      </c>
      <c r="C50" s="7">
        <v>1</v>
      </c>
      <c r="D50" s="38" t="s">
        <v>14</v>
      </c>
      <c r="E50" s="48">
        <v>0</v>
      </c>
      <c r="F50" s="50">
        <f t="shared" si="1"/>
        <v>0</v>
      </c>
    </row>
    <row r="51" spans="1:6" ht="25.5" customHeight="1" x14ac:dyDescent="0.3">
      <c r="A51" s="24" t="str">
        <f>'[1]CHU PZQ'!B29</f>
        <v>WEIS 601027/  LCI 00963</v>
      </c>
      <c r="B51" s="9" t="str">
        <f>'[1]CHU PZQ'!A29</f>
        <v>PRESSE ETOUPE POMPE TA REVISION 2-7</v>
      </c>
      <c r="C51" s="7">
        <v>1</v>
      </c>
      <c r="D51" s="38" t="s">
        <v>14</v>
      </c>
      <c r="E51" s="48">
        <v>0</v>
      </c>
      <c r="F51" s="50">
        <f t="shared" si="1"/>
        <v>0</v>
      </c>
    </row>
    <row r="52" spans="1:6" ht="25.5" customHeight="1" x14ac:dyDescent="0.3">
      <c r="A52" s="24">
        <f>'[1]CHU PZQ'!B30</f>
        <v>601052</v>
      </c>
      <c r="B52" s="9" t="str">
        <f>'[1]CHU PZQ'!A30</f>
        <v>POMPE TA4C 4010-7W (AVEC JOINT VITON)</v>
      </c>
      <c r="C52" s="7">
        <v>1</v>
      </c>
      <c r="D52" s="38" t="s">
        <v>14</v>
      </c>
      <c r="E52" s="48">
        <v>0</v>
      </c>
      <c r="F52" s="50">
        <f t="shared" si="1"/>
        <v>0</v>
      </c>
    </row>
    <row r="53" spans="1:6" ht="25.5" customHeight="1" x14ac:dyDescent="0.3">
      <c r="A53" s="24">
        <f>'[1]CHU PZQ'!B31</f>
        <v>602789</v>
      </c>
      <c r="B53" s="9" t="str">
        <f>'[1]CHU PZQ'!A31</f>
        <v>GICLEUR A RETOUR K3-S1 80kg, 30DEG</v>
      </c>
      <c r="C53" s="7">
        <v>1</v>
      </c>
      <c r="D53" s="38" t="s">
        <v>14</v>
      </c>
      <c r="E53" s="48">
        <v>0</v>
      </c>
      <c r="F53" s="50">
        <f t="shared" si="1"/>
        <v>0</v>
      </c>
    </row>
    <row r="54" spans="1:6" ht="25.5" customHeight="1" x14ac:dyDescent="0.3">
      <c r="A54" s="24">
        <f>'[1]CHU PZQ'!B32</f>
        <v>612213</v>
      </c>
      <c r="B54" s="9" t="str">
        <f>'[1]CHU PZQ'!A32</f>
        <v>GICLEUR S 60 1.65 gph STEINEN</v>
      </c>
      <c r="C54" s="7">
        <v>1</v>
      </c>
      <c r="D54" s="38" t="s">
        <v>14</v>
      </c>
      <c r="E54" s="48">
        <v>0</v>
      </c>
      <c r="F54" s="50">
        <f t="shared" si="1"/>
        <v>0</v>
      </c>
    </row>
    <row r="55" spans="1:6" ht="25.5" customHeight="1" x14ac:dyDescent="0.3">
      <c r="A55" s="24">
        <f>'[1]CHU PZQ'!B33</f>
        <v>612211</v>
      </c>
      <c r="B55" s="9" t="str">
        <f>'[1]CHU PZQ'!A33</f>
        <v>GICLEUR  S 60 1.35 gph STEINEN</v>
      </c>
      <c r="C55" s="7">
        <v>1</v>
      </c>
      <c r="D55" s="38" t="s">
        <v>14</v>
      </c>
      <c r="E55" s="48">
        <v>0</v>
      </c>
      <c r="F55" s="50">
        <f t="shared" si="1"/>
        <v>0</v>
      </c>
    </row>
    <row r="56" spans="1:6" ht="25.5" customHeight="1" x14ac:dyDescent="0.3">
      <c r="A56" s="24">
        <f>'[1]CHU PZQ'!B34</f>
        <v>640701</v>
      </c>
      <c r="B56" s="9" t="str">
        <f>'[1]CHU PZQ'!A34</f>
        <v>CLAPET POUR GICLEUR FIXDRIP PF AVEC FILTRE ET RACCORD A VISSER 3/8"-40" UNS</v>
      </c>
      <c r="C56" s="7">
        <v>1</v>
      </c>
      <c r="D56" s="38" t="s">
        <v>14</v>
      </c>
      <c r="E56" s="48">
        <v>0</v>
      </c>
      <c r="F56" s="50">
        <f t="shared" si="1"/>
        <v>0</v>
      </c>
    </row>
    <row r="57" spans="1:6" ht="25.5" customHeight="1" x14ac:dyDescent="0.3">
      <c r="A57" s="24">
        <f>'[1]CHU PZQ'!B35</f>
        <v>491029</v>
      </c>
      <c r="B57" s="9" t="str">
        <f>'[1]CHU PZQ'!A35</f>
        <v>Flexible fioul DN25 ; 1300 mm</v>
      </c>
      <c r="C57" s="7">
        <v>1</v>
      </c>
      <c r="D57" s="38" t="s">
        <v>14</v>
      </c>
      <c r="E57" s="48">
        <v>0</v>
      </c>
      <c r="F57" s="50">
        <f t="shared" si="1"/>
        <v>0</v>
      </c>
    </row>
    <row r="58" spans="1:6" ht="25.5" customHeight="1" x14ac:dyDescent="0.3">
      <c r="A58" s="24" t="s">
        <v>62</v>
      </c>
      <c r="B58" s="9" t="str">
        <f>'[1]CHU PZQ'!A36</f>
        <v>CONDUIT FIOUL 10X1 RACCORD-FLEXIBLE HAUTE PRESSION DEPART RL50/1-B-3LN</v>
      </c>
      <c r="C58" s="7">
        <v>1</v>
      </c>
      <c r="D58" s="38" t="s">
        <v>14</v>
      </c>
      <c r="E58" s="48">
        <v>0</v>
      </c>
      <c r="F58" s="50">
        <f t="shared" si="1"/>
        <v>0</v>
      </c>
    </row>
    <row r="59" spans="1:6" ht="25.5" customHeight="1" x14ac:dyDescent="0.3">
      <c r="A59" s="24" t="str">
        <f>'[1]CHU PZQ'!B37</f>
        <v>111 552 00 54 2</v>
      </c>
      <c r="B59" s="9" t="str">
        <f>'[1]CHU PZQ'!A37</f>
        <v>Flexible HP DN 10 long. 520 mm acier</v>
      </c>
      <c r="C59" s="7">
        <v>1</v>
      </c>
      <c r="D59" s="38" t="s">
        <v>14</v>
      </c>
      <c r="E59" s="48">
        <v>0</v>
      </c>
      <c r="F59" s="50">
        <f t="shared" si="1"/>
        <v>0</v>
      </c>
    </row>
    <row r="60" spans="1:6" ht="25.5" customHeight="1" x14ac:dyDescent="0.3">
      <c r="A60" s="24">
        <f>'[1]CHU PZQ'!B38</f>
        <v>491239</v>
      </c>
      <c r="B60" s="9" t="str">
        <f>'[1]CHU PZQ'!A38</f>
        <v xml:space="preserve">Flexible HP DN 4, 380 mm, 6-L /M10 x 1 </v>
      </c>
      <c r="C60" s="7">
        <v>1</v>
      </c>
      <c r="D60" s="38" t="s">
        <v>14</v>
      </c>
      <c r="E60" s="48">
        <v>0</v>
      </c>
      <c r="F60" s="50">
        <f t="shared" si="1"/>
        <v>0</v>
      </c>
    </row>
    <row r="61" spans="1:6" ht="25.5" customHeight="1" x14ac:dyDescent="0.3">
      <c r="A61" s="24" t="str">
        <f>'[1]CHU PZQ'!B39</f>
        <v>211 304 14 24 7</v>
      </c>
      <c r="B61" s="9" t="str">
        <f>'[1]CHU PZQ'!A39</f>
        <v>ELECTRODE D'ALLUMAGE DROITE</v>
      </c>
      <c r="C61" s="7">
        <v>1</v>
      </c>
      <c r="D61" s="38" t="s">
        <v>14</v>
      </c>
      <c r="E61" s="48">
        <v>0</v>
      </c>
      <c r="F61" s="50">
        <f t="shared" si="1"/>
        <v>0</v>
      </c>
    </row>
    <row r="62" spans="1:6" ht="25.5" customHeight="1" x14ac:dyDescent="0.3">
      <c r="A62" s="24" t="str">
        <f>'[1]CHU PZQ'!B40</f>
        <v>211 304 14 23 7</v>
      </c>
      <c r="B62" s="9" t="str">
        <f>'[1]CHU PZQ'!A40</f>
        <v>ELECTRODE D'ALLUMAGE GAUCHE</v>
      </c>
      <c r="C62" s="7">
        <v>1</v>
      </c>
      <c r="D62" s="38" t="s">
        <v>14</v>
      </c>
      <c r="E62" s="48">
        <v>0</v>
      </c>
      <c r="F62" s="50">
        <f t="shared" si="1"/>
        <v>0</v>
      </c>
    </row>
    <row r="63" spans="1:6" ht="25.5" customHeight="1" x14ac:dyDescent="0.3">
      <c r="A63" s="24" t="str">
        <f>'[1]CHU PZQ'!B41</f>
        <v>121 362 00 13 2</v>
      </c>
      <c r="B63" s="9" t="str">
        <f>'[1]CHU PZQ'!A41</f>
        <v xml:space="preserve">ARRACHE TURBINE gr. 9-11, gr.50, 60, 70 </v>
      </c>
      <c r="C63" s="7">
        <v>1</v>
      </c>
      <c r="D63" s="38" t="s">
        <v>14</v>
      </c>
      <c r="E63" s="48">
        <v>0</v>
      </c>
      <c r="F63" s="50">
        <f t="shared" si="1"/>
        <v>0</v>
      </c>
    </row>
    <row r="64" spans="1:6" ht="25.5" customHeight="1" x14ac:dyDescent="0.3">
      <c r="A64" s="24">
        <f>'[1]CHU PZQ'!B42</f>
        <v>21851407010</v>
      </c>
      <c r="B64" s="9" t="str">
        <f>'[1]CHU PZQ'!A42</f>
        <v xml:space="preserve">MOTEUR W-D132/170-2/9K0 380-415V 50Hz 400-500V 60Hz CL.F IP55 </v>
      </c>
      <c r="C64" s="7">
        <v>1</v>
      </c>
      <c r="D64" s="38" t="s">
        <v>14</v>
      </c>
      <c r="E64" s="48">
        <v>0</v>
      </c>
      <c r="F64" s="50">
        <f t="shared" si="1"/>
        <v>0</v>
      </c>
    </row>
    <row r="65" spans="1:6" ht="25.5" customHeight="1" x14ac:dyDescent="0.3">
      <c r="A65" s="24">
        <f>'[1]CHU PZQ'!B43</f>
        <v>21150401042</v>
      </c>
      <c r="B65" s="9" t="str">
        <f>'[1]CHU PZQ'!A43</f>
        <v xml:space="preserve">COUVERCLE CARCASSE BRULEUR GR.50 </v>
      </c>
      <c r="C65" s="7">
        <v>1</v>
      </c>
      <c r="D65" s="38" t="s">
        <v>14</v>
      </c>
      <c r="E65" s="48">
        <v>0</v>
      </c>
      <c r="F65" s="50">
        <f t="shared" si="1"/>
        <v>0</v>
      </c>
    </row>
    <row r="66" spans="1:6" ht="25.5" customHeight="1" x14ac:dyDescent="0.3">
      <c r="A66" s="24" t="str">
        <f>'[1]CHU PZQ'!$B$44</f>
        <v>WEIS 460061/   LCI 01455</v>
      </c>
      <c r="B66" s="9" t="str">
        <f>'[1]CHU PZQ'!A44</f>
        <v>ROULEMENT 6206 IE3 D112/132</v>
      </c>
      <c r="C66" s="7">
        <v>1</v>
      </c>
      <c r="D66" s="38" t="s">
        <v>14</v>
      </c>
      <c r="E66" s="48">
        <v>0</v>
      </c>
      <c r="F66" s="50">
        <f t="shared" si="1"/>
        <v>0</v>
      </c>
    </row>
    <row r="67" spans="1:6" ht="25.5" customHeight="1" x14ac:dyDescent="0.3">
      <c r="A67" s="24" t="str">
        <f>'[1]CHU PZQ'!B45</f>
        <v>210 504 14 21 7</v>
      </c>
      <c r="B67" s="9" t="str">
        <f>'[1]CHU PZQ'!A45</f>
        <v>ROULEMENT 54*40*14</v>
      </c>
      <c r="C67" s="7">
        <v>1</v>
      </c>
      <c r="D67" s="38" t="s">
        <v>14</v>
      </c>
      <c r="E67" s="48">
        <v>0</v>
      </c>
      <c r="F67" s="50">
        <f t="shared" si="1"/>
        <v>0</v>
      </c>
    </row>
    <row r="68" spans="1:6" ht="25.5" customHeight="1" x14ac:dyDescent="0.3">
      <c r="A68" s="24" t="str">
        <f>'[1]CHU PZQ'!B46</f>
        <v>210 504 14 22 7</v>
      </c>
      <c r="B68" s="9" t="str">
        <f>'[1]CHU PZQ'!A46</f>
        <v>FOURREAU</v>
      </c>
      <c r="C68" s="7">
        <v>1</v>
      </c>
      <c r="D68" s="38" t="s">
        <v>14</v>
      </c>
      <c r="E68" s="48">
        <v>0</v>
      </c>
      <c r="F68" s="50">
        <f t="shared" si="1"/>
        <v>0</v>
      </c>
    </row>
    <row r="69" spans="1:6" ht="25.5" customHeight="1" x14ac:dyDescent="0.3">
      <c r="A69" s="24" t="s">
        <v>62</v>
      </c>
      <c r="B69" s="9" t="str">
        <f>'[1]CHU PZQ'!A47</f>
        <v>DOUILLE DE PALIER RL50/1-B3LN</v>
      </c>
      <c r="C69" s="7">
        <v>1</v>
      </c>
      <c r="D69" s="38" t="s">
        <v>14</v>
      </c>
      <c r="E69" s="48">
        <v>0</v>
      </c>
      <c r="F69" s="50">
        <f t="shared" si="1"/>
        <v>0</v>
      </c>
    </row>
    <row r="70" spans="1:6" ht="25.5" customHeight="1" x14ac:dyDescent="0.3">
      <c r="A70" s="24" t="str">
        <f>'[1]CHU PZQ'!B48</f>
        <v>210 304 00 01 2</v>
      </c>
      <c r="B70" s="9" t="str">
        <f>'[1]CHU PZQ'!A48</f>
        <v>ENS TRANSF CHAMBRE MEL RL30/3LN</v>
      </c>
      <c r="C70" s="7">
        <v>1</v>
      </c>
      <c r="D70" s="38" t="s">
        <v>14</v>
      </c>
      <c r="E70" s="48">
        <v>0</v>
      </c>
      <c r="F70" s="50">
        <f t="shared" si="1"/>
        <v>0</v>
      </c>
    </row>
    <row r="71" spans="1:6" ht="25.5" customHeight="1" x14ac:dyDescent="0.3">
      <c r="A71" s="24" t="str">
        <f>'[1]CHU PZQ'!B49</f>
        <v xml:space="preserve"> 110 574 02 04 7</v>
      </c>
      <c r="B71" s="9" t="str">
        <f>'[1]CHU PZQ'!A49</f>
        <v>Goujon M6/M8 x 1 x 32</v>
      </c>
      <c r="C71" s="7">
        <v>1</v>
      </c>
      <c r="D71" s="38" t="s">
        <v>14</v>
      </c>
      <c r="E71" s="48">
        <v>0</v>
      </c>
      <c r="F71" s="50">
        <f t="shared" si="1"/>
        <v>0</v>
      </c>
    </row>
    <row r="72" spans="1:6" ht="25.5" customHeight="1" x14ac:dyDescent="0.3">
      <c r="A72" s="24" t="str">
        <f>'[1]CHU PZQ'!B50</f>
        <v>210 504 04 02 2</v>
      </c>
      <c r="B72" s="9" t="str">
        <f>'[1]CHU PZQ'!A50</f>
        <v>AXE DE CLAPET D'AIR 12X98X10° DEG REGUL D'AIR GR.50</v>
      </c>
      <c r="C72" s="7">
        <v>1</v>
      </c>
      <c r="D72" s="38" t="s">
        <v>14</v>
      </c>
      <c r="E72" s="48">
        <v>0</v>
      </c>
      <c r="F72" s="50">
        <f t="shared" si="1"/>
        <v>0</v>
      </c>
    </row>
    <row r="73" spans="1:6" ht="25.5" customHeight="1" x14ac:dyDescent="0.3">
      <c r="A73" s="24" t="str">
        <f>'[1]CHU PZQ'!B51</f>
        <v>210 504 04 04 2</v>
      </c>
      <c r="B73" s="9" t="str">
        <f>'[1]CHU PZQ'!A51</f>
        <v>AXE DE CLAPET D'AIR 12X98X10° DEG REGUL D'AIR GR.50</v>
      </c>
      <c r="C73" s="7">
        <v>1</v>
      </c>
      <c r="D73" s="38" t="s">
        <v>14</v>
      </c>
      <c r="E73" s="48">
        <v>0</v>
      </c>
      <c r="F73" s="50">
        <f t="shared" si="1"/>
        <v>0</v>
      </c>
    </row>
    <row r="74" spans="1:6" ht="25.5" customHeight="1" x14ac:dyDescent="0.3">
      <c r="A74" s="24" t="str">
        <f>'[1]CHU PZQ'!B52</f>
        <v>217 504 02 01 7</v>
      </c>
      <c r="B74" s="9" t="str">
        <f>'[1]CHU PZQ'!A52</f>
        <v>AXE DE CLAPET D'AIR W-FM Gr.50</v>
      </c>
      <c r="C74" s="7">
        <v>1</v>
      </c>
      <c r="D74" s="38" t="s">
        <v>14</v>
      </c>
      <c r="E74" s="48">
        <v>0</v>
      </c>
      <c r="F74" s="50">
        <f t="shared" si="1"/>
        <v>0</v>
      </c>
    </row>
    <row r="75" spans="1:6" ht="25.5" customHeight="1" x14ac:dyDescent="0.3">
      <c r="A75" s="24" t="str">
        <f>'[1]CHU PZQ'!B53</f>
        <v>211 504 02 28 2</v>
      </c>
      <c r="B75" s="9" t="str">
        <f>'[1]CHU PZQ'!A53</f>
        <v>AXE DE CLAPET D'AIR 12X86 GRANDEUR BRUL.50</v>
      </c>
      <c r="C75" s="7">
        <v>1</v>
      </c>
      <c r="D75" s="38" t="s">
        <v>14</v>
      </c>
      <c r="E75" s="48">
        <v>0</v>
      </c>
      <c r="F75" s="50">
        <f t="shared" si="1"/>
        <v>0</v>
      </c>
    </row>
    <row r="76" spans="1:6" ht="25.5" customHeight="1" x14ac:dyDescent="0.3">
      <c r="A76" s="24" t="str">
        <f>'[1]CHU PZQ'!B54</f>
        <v>217 704 02 03 7</v>
      </c>
      <c r="B76" s="9" t="str">
        <f>'[1]CHU PZQ'!A54</f>
        <v xml:space="preserve">Douille </v>
      </c>
      <c r="C76" s="7">
        <v>1</v>
      </c>
      <c r="D76" s="38" t="s">
        <v>14</v>
      </c>
      <c r="E76" s="48">
        <v>0</v>
      </c>
      <c r="F76" s="50">
        <f t="shared" si="1"/>
        <v>0</v>
      </c>
    </row>
    <row r="77" spans="1:6" ht="25.5" customHeight="1" x14ac:dyDescent="0.3">
      <c r="A77" s="24" t="str">
        <f>'[1]CHU PZQ'!B55</f>
        <v>211 504 02 30 2</v>
      </c>
      <c r="B77" s="9" t="str">
        <f>'[1]CHU PZQ'!A55</f>
        <v xml:space="preserve">Coussinet complet </v>
      </c>
      <c r="C77" s="7">
        <v>1</v>
      </c>
      <c r="D77" s="38" t="s">
        <v>14</v>
      </c>
      <c r="E77" s="48">
        <v>0</v>
      </c>
      <c r="F77" s="50">
        <f t="shared" si="1"/>
        <v>0</v>
      </c>
    </row>
    <row r="78" spans="1:6" ht="25.5" customHeight="1" x14ac:dyDescent="0.3">
      <c r="A78" s="24">
        <f>'[1]CHU PZQ'!B56</f>
        <v>435405</v>
      </c>
      <c r="B78" s="9" t="str">
        <f>'[1]CHU PZQ'!A56</f>
        <v>CIRCLIPS 471 A 12 X 1 DIN ACIER</v>
      </c>
      <c r="C78" s="7">
        <v>1</v>
      </c>
      <c r="D78" s="38" t="s">
        <v>14</v>
      </c>
      <c r="E78" s="48">
        <v>0</v>
      </c>
      <c r="F78" s="50">
        <f t="shared" si="1"/>
        <v>0</v>
      </c>
    </row>
    <row r="79" spans="1:6" ht="25.5" customHeight="1" x14ac:dyDescent="0.3">
      <c r="A79" s="24" t="str">
        <f>'[1]CHU PZQ'!B57</f>
        <v>211 304 15 07 2</v>
      </c>
      <c r="B79" s="9" t="str">
        <f>'[1]CHU PZQ'!A57</f>
        <v>TIGE DE REGLAGE M8X450 RL/50/1-B-3LN</v>
      </c>
      <c r="C79" s="7">
        <v>1</v>
      </c>
      <c r="D79" s="38" t="s">
        <v>14</v>
      </c>
      <c r="E79" s="48">
        <v>0</v>
      </c>
      <c r="F79" s="50">
        <f t="shared" si="1"/>
        <v>0</v>
      </c>
    </row>
    <row r="80" spans="1:6" ht="25.5" customHeight="1" x14ac:dyDescent="0.3">
      <c r="A80" s="24" t="str">
        <f>'[1]CHU PZQ'!B58</f>
        <v>210 504 04 05 2</v>
      </c>
      <c r="B80" s="9" t="str">
        <f>'[1]CHU PZQ'!A58</f>
        <v>TIGE DE REGLAGE M6X96 REGULATEUR D'AIR GR.50</v>
      </c>
      <c r="C80" s="7">
        <v>1</v>
      </c>
      <c r="D80" s="38" t="s">
        <v>14</v>
      </c>
      <c r="E80" s="48">
        <v>0</v>
      </c>
      <c r="F80" s="50">
        <f t="shared" si="1"/>
        <v>0</v>
      </c>
    </row>
    <row r="81" spans="1:6" ht="25.5" customHeight="1" x14ac:dyDescent="0.3">
      <c r="A81" s="24" t="str">
        <f>'[1]CHU PZQ'!B59</f>
        <v>181 274 02 35 7</v>
      </c>
      <c r="B81" s="9" t="str">
        <f>'[1]CHU PZQ'!A59</f>
        <v xml:space="preserve">Rotule à boule SW13 x 35 </v>
      </c>
      <c r="C81" s="7">
        <v>1</v>
      </c>
      <c r="D81" s="38" t="s">
        <v>14</v>
      </c>
      <c r="E81" s="48">
        <v>0</v>
      </c>
      <c r="F81" s="50">
        <f t="shared" si="1"/>
        <v>0</v>
      </c>
    </row>
    <row r="82" spans="1:6" ht="25.5" customHeight="1" x14ac:dyDescent="0.3">
      <c r="A82" s="24">
        <f>'[1]CHU PZQ'!B60</f>
        <v>499276</v>
      </c>
      <c r="B82" s="9" t="str">
        <f>'[1]CHU PZQ'!A60</f>
        <v xml:space="preserve">ROTULE GISM 8K </v>
      </c>
      <c r="C82" s="7">
        <v>1</v>
      </c>
      <c r="D82" s="38" t="s">
        <v>14</v>
      </c>
      <c r="E82" s="48">
        <v>0</v>
      </c>
      <c r="F82" s="50">
        <f t="shared" si="1"/>
        <v>0</v>
      </c>
    </row>
    <row r="83" spans="1:6" ht="25.5" customHeight="1" x14ac:dyDescent="0.3">
      <c r="A83" s="24" t="str">
        <f>'[1]CHU PZQ'!B61</f>
        <v>211 704 15 20 2</v>
      </c>
      <c r="B83" s="9" t="str">
        <f>'[1]CHU PZQ'!A61</f>
        <v>REGULATEUR FIOUL WEISHAUPT POUR W-FM SERIE 4</v>
      </c>
      <c r="C83" s="7">
        <v>1</v>
      </c>
      <c r="D83" s="38" t="s">
        <v>14</v>
      </c>
      <c r="E83" s="48">
        <v>0</v>
      </c>
      <c r="F83" s="50">
        <f t="shared" si="1"/>
        <v>0</v>
      </c>
    </row>
    <row r="84" spans="1:6" ht="25.5" customHeight="1" x14ac:dyDescent="0.3">
      <c r="A84" s="24">
        <f>'[1]CHU PZQ'!B62</f>
        <v>21050410142</v>
      </c>
      <c r="B84" s="9" t="str">
        <f>'[1]CHU PZQ'!A62</f>
        <v>LIGNE DE GICLEUR PRIMAIRE RL50/1-B-3LN</v>
      </c>
      <c r="C84" s="7">
        <v>1</v>
      </c>
      <c r="D84" s="38" t="s">
        <v>14</v>
      </c>
      <c r="E84" s="48">
        <v>0</v>
      </c>
      <c r="F84" s="50">
        <f t="shared" si="1"/>
        <v>0</v>
      </c>
    </row>
    <row r="85" spans="1:6" ht="25.5" customHeight="1" x14ac:dyDescent="0.3">
      <c r="A85" s="24">
        <f>'[1]CHU PZQ'!B63</f>
        <v>403203</v>
      </c>
      <c r="B85" s="9" t="str">
        <f>'[1]CHU PZQ'!A63</f>
        <v>RONDELLE A 4,3 DIN 125</v>
      </c>
      <c r="C85" s="7">
        <v>1</v>
      </c>
      <c r="D85" s="38" t="s">
        <v>14</v>
      </c>
      <c r="E85" s="48">
        <v>0</v>
      </c>
      <c r="F85" s="50">
        <f t="shared" si="1"/>
        <v>0</v>
      </c>
    </row>
    <row r="86" spans="1:6" ht="25.5" customHeight="1" x14ac:dyDescent="0.3">
      <c r="A86" s="24">
        <f>'[1]CHU PZQ'!B64</f>
        <v>402127</v>
      </c>
      <c r="B86" s="9" t="str">
        <f>'[1]CHU PZQ'!A64</f>
        <v>VIS M4*65 DIN84</v>
      </c>
      <c r="C86" s="7">
        <v>1</v>
      </c>
      <c r="D86" s="38" t="s">
        <v>14</v>
      </c>
      <c r="E86" s="48">
        <v>0</v>
      </c>
      <c r="F86" s="50">
        <f t="shared" si="1"/>
        <v>0</v>
      </c>
    </row>
    <row r="87" spans="1:6" ht="25.5" customHeight="1" x14ac:dyDescent="0.3">
      <c r="A87" s="24">
        <f>'[1]CHU PZQ'!B65</f>
        <v>411101</v>
      </c>
      <c r="B87" s="9" t="str">
        <f>'[1]CHU PZQ'!A65</f>
        <v>ECROU M4 DIN 934-8</v>
      </c>
      <c r="C87" s="7">
        <v>1</v>
      </c>
      <c r="D87" s="38" t="s">
        <v>14</v>
      </c>
      <c r="E87" s="48">
        <v>0</v>
      </c>
      <c r="F87" s="50">
        <f t="shared" si="1"/>
        <v>0</v>
      </c>
    </row>
    <row r="88" spans="1:6" ht="25.5" customHeight="1" x14ac:dyDescent="0.3">
      <c r="A88" s="24">
        <f>'[1]CHU PZQ'!B66</f>
        <v>21050414177</v>
      </c>
      <c r="B88" s="9" t="str">
        <f>'[1]CHU PZQ'!A66</f>
        <v>COUSSINET OU ROULEMENT 9*3,9*17,5</v>
      </c>
      <c r="C88" s="7">
        <v>1</v>
      </c>
      <c r="D88" s="38" t="s">
        <v>14</v>
      </c>
      <c r="E88" s="48">
        <v>0</v>
      </c>
      <c r="F88" s="50">
        <f t="shared" si="1"/>
        <v>0</v>
      </c>
    </row>
    <row r="89" spans="1:6" ht="25.5" customHeight="1" x14ac:dyDescent="0.3">
      <c r="A89" s="24">
        <f>'[1]CHU PZQ'!B67</f>
        <v>21050410152</v>
      </c>
      <c r="B89" s="9" t="str">
        <f>'[1]CHU PZQ'!A67</f>
        <v>LIGNE DE GICLEUR SECONDAIRE COMPLETE RL50/1-B-3LN</v>
      </c>
      <c r="C89" s="7">
        <v>1</v>
      </c>
      <c r="D89" s="38" t="s">
        <v>14</v>
      </c>
      <c r="E89" s="48">
        <v>0</v>
      </c>
      <c r="F89" s="50">
        <f t="shared" si="1"/>
        <v>0</v>
      </c>
    </row>
    <row r="90" spans="1:6" ht="25.5" customHeight="1" x14ac:dyDescent="0.3">
      <c r="A90" s="24">
        <f>'[1]CHU PZQ'!B68</f>
        <v>490314</v>
      </c>
      <c r="B90" s="9" t="str">
        <f>'[1]CHU PZQ'!A68</f>
        <v>CLAVETTE 5X3X28 DIN 6885 C45K</v>
      </c>
      <c r="C90" s="7">
        <v>1</v>
      </c>
      <c r="D90" s="38" t="s">
        <v>14</v>
      </c>
      <c r="E90" s="48">
        <v>0</v>
      </c>
      <c r="F90" s="50">
        <f t="shared" si="1"/>
        <v>0</v>
      </c>
    </row>
    <row r="91" spans="1:6" ht="25.5" customHeight="1" x14ac:dyDescent="0.3">
      <c r="A91" s="24">
        <f>'[1]CHU PZQ'!B69</f>
        <v>21050414227</v>
      </c>
      <c r="B91" s="9" t="str">
        <f>'[1]CHU PZQ'!A69</f>
        <v>DOUILLE DE PALIER RL50/1-B3LN</v>
      </c>
      <c r="C91" s="7">
        <v>1</v>
      </c>
      <c r="D91" s="38" t="s">
        <v>14</v>
      </c>
      <c r="E91" s="48">
        <v>0</v>
      </c>
      <c r="F91" s="50">
        <f t="shared" si="1"/>
        <v>0</v>
      </c>
    </row>
    <row r="92" spans="1:6" ht="25.5" customHeight="1" x14ac:dyDescent="0.3">
      <c r="A92" s="24">
        <f>'[1]CHU PZQ'!B70</f>
        <v>600331</v>
      </c>
      <c r="B92" s="9" t="str">
        <f>'[1]CHU PZQ'!A70</f>
        <v>TRANSFO POUR W-FM 100/200 AGG 5.220 230V</v>
      </c>
      <c r="C92" s="7">
        <v>1</v>
      </c>
      <c r="D92" s="38" t="s">
        <v>14</v>
      </c>
      <c r="E92" s="48">
        <v>0</v>
      </c>
      <c r="F92" s="50">
        <f t="shared" si="1"/>
        <v>0</v>
      </c>
    </row>
    <row r="93" spans="1:6" ht="25.5" customHeight="1" x14ac:dyDescent="0.3">
      <c r="A93" s="24">
        <f>'[1]CHU PZQ'!B71</f>
        <v>603218</v>
      </c>
      <c r="B93" s="9" t="str">
        <f>'[1]CHU PZQ'!A71</f>
        <v>Câble d'allumage complet</v>
      </c>
      <c r="C93" s="7">
        <v>1</v>
      </c>
      <c r="D93" s="38" t="s">
        <v>14</v>
      </c>
      <c r="E93" s="48">
        <v>0</v>
      </c>
      <c r="F93" s="50">
        <f t="shared" si="1"/>
        <v>0</v>
      </c>
    </row>
    <row r="94" spans="1:6" ht="25.5" customHeight="1" x14ac:dyDescent="0.3">
      <c r="A94" s="24">
        <f>'[1]CHU PZQ'!B72</f>
        <v>603158</v>
      </c>
      <c r="B94" s="9" t="str">
        <f>'[1]CHU PZQ'!A72</f>
        <v>CABLE ALLUMAGE SIMPLE</v>
      </c>
      <c r="C94" s="7">
        <v>1</v>
      </c>
      <c r="D94" s="38" t="s">
        <v>14</v>
      </c>
      <c r="E94" s="48">
        <v>0</v>
      </c>
      <c r="F94" s="50">
        <f t="shared" si="1"/>
        <v>0</v>
      </c>
    </row>
    <row r="95" spans="1:6" ht="25.5" customHeight="1" x14ac:dyDescent="0.3">
      <c r="A95" s="24">
        <f>'[1]CHU PZQ'!B73</f>
        <v>716501</v>
      </c>
      <c r="B95" s="9" t="str">
        <f>'[1]CHU PZQ'!A73</f>
        <v xml:space="preserve">FICHES FEMELLE CABLE ALLUMAGE </v>
      </c>
      <c r="C95" s="7">
        <v>1</v>
      </c>
      <c r="D95" s="38" t="s">
        <v>14</v>
      </c>
      <c r="E95" s="48">
        <v>0</v>
      </c>
      <c r="F95" s="50">
        <f t="shared" si="1"/>
        <v>0</v>
      </c>
    </row>
    <row r="96" spans="1:6" ht="25.5" customHeight="1" x14ac:dyDescent="0.3">
      <c r="A96" s="24">
        <f>'[1]CHU PZQ'!B74</f>
        <v>795702</v>
      </c>
      <c r="B96" s="9" t="str">
        <f>'[1]CHU PZQ'!A74</f>
        <v xml:space="preserve">Capteur d'induction moteur </v>
      </c>
      <c r="C96" s="7">
        <v>1</v>
      </c>
      <c r="D96" s="38" t="s">
        <v>14</v>
      </c>
      <c r="E96" s="48">
        <v>0</v>
      </c>
      <c r="F96" s="50">
        <f t="shared" si="1"/>
        <v>0</v>
      </c>
    </row>
    <row r="97" spans="1:7" ht="25.5" customHeight="1" x14ac:dyDescent="0.3">
      <c r="A97" s="24">
        <f>'[1]CHU PZQ'!B75</f>
        <v>600651</v>
      </c>
      <c r="B97" s="9" t="str">
        <f>'[1]CHU PZQ'!A75</f>
        <v>CELLULE QRI 2B2.B180B  15Vdc</v>
      </c>
      <c r="C97" s="7">
        <v>1</v>
      </c>
      <c r="D97" s="38" t="s">
        <v>14</v>
      </c>
      <c r="E97" s="48">
        <v>0</v>
      </c>
      <c r="F97" s="50">
        <f t="shared" ref="F97:F103" si="2">C97*E97</f>
        <v>0</v>
      </c>
    </row>
    <row r="98" spans="1:7" ht="25.5" customHeight="1" x14ac:dyDescent="0.3">
      <c r="A98" s="24" t="str">
        <f>'[1]CHU PZQ'!B76</f>
        <v>LCI00038</v>
      </c>
      <c r="B98" s="9" t="str">
        <f>'[1]CHU PZQ'!A76</f>
        <v xml:space="preserve">RELAIS 24V </v>
      </c>
      <c r="C98" s="7">
        <v>1</v>
      </c>
      <c r="D98" s="38" t="s">
        <v>14</v>
      </c>
      <c r="E98" s="48">
        <v>0</v>
      </c>
      <c r="F98" s="50">
        <f t="shared" si="2"/>
        <v>0</v>
      </c>
    </row>
    <row r="99" spans="1:7" ht="25.5" customHeight="1" x14ac:dyDescent="0.3">
      <c r="A99" s="24">
        <f>'[1]CHU PZQ'!B77</f>
        <v>730720</v>
      </c>
      <c r="B99" s="9" t="str">
        <f>'[1]CHU PZQ'!A77</f>
        <v>COLLIER DE SERRAGE NOIR</v>
      </c>
      <c r="C99" s="7">
        <v>1</v>
      </c>
      <c r="D99" s="38" t="s">
        <v>14</v>
      </c>
      <c r="E99" s="48">
        <v>0</v>
      </c>
      <c r="F99" s="50">
        <f t="shared" si="2"/>
        <v>0</v>
      </c>
    </row>
    <row r="100" spans="1:7" ht="25.5" customHeight="1" x14ac:dyDescent="0.3">
      <c r="A100" s="24" t="str">
        <f>'[1]CHU PZQ'!B78</f>
        <v>LCI00041</v>
      </c>
      <c r="B100" s="9" t="str">
        <f>'[1]CHU PZQ'!A78</f>
        <v xml:space="preserve">RELAI 230V </v>
      </c>
      <c r="C100" s="7">
        <v>1</v>
      </c>
      <c r="D100" s="38" t="s">
        <v>14</v>
      </c>
      <c r="E100" s="48">
        <v>0</v>
      </c>
      <c r="F100" s="50">
        <f t="shared" si="2"/>
        <v>0</v>
      </c>
    </row>
    <row r="101" spans="1:7" ht="25.5" customHeight="1" x14ac:dyDescent="0.3">
      <c r="A101" s="24" t="str">
        <f>'[1]CHU PZQ'!B79</f>
        <v>LCI 01286</v>
      </c>
      <c r="B101" s="9" t="str">
        <f>'[1]CHU PZQ'!A79</f>
        <v>PURGEUR D'AIR 1/2</v>
      </c>
      <c r="C101" s="7">
        <v>1</v>
      </c>
      <c r="D101" s="38" t="s">
        <v>14</v>
      </c>
      <c r="E101" s="48">
        <v>0</v>
      </c>
      <c r="F101" s="50">
        <f t="shared" si="2"/>
        <v>0</v>
      </c>
    </row>
    <row r="102" spans="1:7" ht="25.5" customHeight="1" x14ac:dyDescent="0.3">
      <c r="A102" s="24" t="str">
        <f>'[1]CHU PZQ'!B80</f>
        <v>LCI 00371</v>
      </c>
      <c r="B102" s="9" t="str">
        <f>'[1]CHU PZQ'!A80</f>
        <v>ABE pour W-FM 100/200</v>
      </c>
      <c r="C102" s="7">
        <v>1</v>
      </c>
      <c r="D102" s="38" t="s">
        <v>14</v>
      </c>
      <c r="E102" s="48">
        <v>0</v>
      </c>
      <c r="F102" s="51">
        <f>C102*E102</f>
        <v>0</v>
      </c>
    </row>
    <row r="103" spans="1:7" ht="25.5" customHeight="1" x14ac:dyDescent="0.3">
      <c r="A103" s="24">
        <f>'[1]CHU PZQ'!B81</f>
        <v>600463</v>
      </c>
      <c r="B103" s="9" t="str">
        <f>'[1]CHU PZQ'!A81</f>
        <v>MANAGER W-FM 200 230V 50-60Hz AVEC REGUL.PUISSANCE  + MODULE V05.20</v>
      </c>
      <c r="C103" s="7">
        <v>1</v>
      </c>
      <c r="D103" s="38" t="s">
        <v>14</v>
      </c>
      <c r="E103" s="48">
        <v>0</v>
      </c>
      <c r="F103" s="50">
        <f t="shared" si="2"/>
        <v>0</v>
      </c>
    </row>
    <row r="104" spans="1:7" ht="25.5" customHeight="1" x14ac:dyDescent="0.3">
      <c r="A104" s="24" t="str">
        <f>'[1]CHU PZQ'!B82</f>
        <v>LCI01614</v>
      </c>
      <c r="B104" s="9" t="str">
        <f>'[1]CHU PZQ'!A82</f>
        <v>FUSIBLE T 6,3A 250V</v>
      </c>
      <c r="C104" s="7">
        <v>1</v>
      </c>
      <c r="D104" s="38" t="s">
        <v>14</v>
      </c>
      <c r="E104" s="48">
        <v>0</v>
      </c>
      <c r="F104" s="50">
        <f>C104*E104</f>
        <v>0</v>
      </c>
    </row>
    <row r="105" spans="1:7" ht="25.5" customHeight="1" x14ac:dyDescent="0.3">
      <c r="A105" s="89" t="s">
        <v>59</v>
      </c>
      <c r="B105" s="90"/>
      <c r="C105" s="90"/>
      <c r="D105" s="90"/>
      <c r="E105" s="93"/>
      <c r="F105" s="94"/>
      <c r="G105" s="46">
        <f>SUM(F106:F187)</f>
        <v>0</v>
      </c>
    </row>
    <row r="106" spans="1:7" ht="25.5" customHeight="1" x14ac:dyDescent="0.3">
      <c r="A106" s="24">
        <f>'[1]CHU PZQ'!B87</f>
        <v>14272.1</v>
      </c>
      <c r="B106" s="9" t="str">
        <f>'[1]CHU PZQ'!A87</f>
        <v>ELECTROVANNE 82540 (25) 1" 16 bar G1lWASTG</v>
      </c>
      <c r="C106" s="7">
        <v>1</v>
      </c>
      <c r="D106" s="38" t="s">
        <v>14</v>
      </c>
      <c r="E106" s="44">
        <v>0</v>
      </c>
      <c r="F106" s="50">
        <f>C106*E106</f>
        <v>0</v>
      </c>
    </row>
    <row r="107" spans="1:7" ht="25.5" customHeight="1" x14ac:dyDescent="0.3">
      <c r="A107" s="24">
        <f>'[1]CHU PZQ'!B88</f>
        <v>14274.1</v>
      </c>
      <c r="B107" s="9" t="str">
        <f>'[1]CHU PZQ'!A88</f>
        <v xml:space="preserve"> Electrovanne 82540 (40) G1 1/2IG</v>
      </c>
      <c r="C107" s="7">
        <v>1</v>
      </c>
      <c r="D107" s="38" t="s">
        <v>14</v>
      </c>
      <c r="E107" s="44">
        <v>0</v>
      </c>
      <c r="F107" s="50">
        <f t="shared" ref="F107:F170" si="3">C107*E107</f>
        <v>0</v>
      </c>
    </row>
    <row r="108" spans="1:7" ht="25.5" customHeight="1" x14ac:dyDescent="0.3">
      <c r="A108" s="24" t="str">
        <f>'[1]CHU PZQ'!B89</f>
        <v xml:space="preserve">STK1750 </v>
      </c>
      <c r="B108" s="9" t="str">
        <f>'[1]CHU PZQ'!A89</f>
        <v>VENTILATEUR ARMOIRE 30/160M3 230VAC 18W 150X150 -38840 LEGRAND</v>
      </c>
      <c r="C108" s="7">
        <v>1</v>
      </c>
      <c r="D108" s="38" t="s">
        <v>14</v>
      </c>
      <c r="E108" s="44">
        <v>0</v>
      </c>
      <c r="F108" s="50">
        <f t="shared" si="3"/>
        <v>0</v>
      </c>
    </row>
    <row r="109" spans="1:7" ht="25.5" customHeight="1" x14ac:dyDescent="0.3">
      <c r="A109" s="24" t="s">
        <v>62</v>
      </c>
      <c r="B109" s="9" t="str">
        <f>'[1]CHU PZQ'!A90</f>
        <v xml:space="preserve">CLAPET ANT RETOUR DCV3 DN 15 </v>
      </c>
      <c r="C109" s="7">
        <v>1</v>
      </c>
      <c r="D109" s="38" t="s">
        <v>14</v>
      </c>
      <c r="E109" s="44">
        <v>0</v>
      </c>
      <c r="F109" s="50">
        <f t="shared" si="3"/>
        <v>0</v>
      </c>
    </row>
    <row r="110" spans="1:7" ht="25.5" customHeight="1" x14ac:dyDescent="0.3">
      <c r="A110" s="24" t="str">
        <f>'[1]CHU PZQ'!B91</f>
        <v>000648.1</v>
      </c>
      <c r="B110" s="9" t="str">
        <f>'[1]CHU PZQ'!A91</f>
        <v>CLAPET ANTI RETOUR RK76 DN20 PN40 M.F</v>
      </c>
      <c r="C110" s="7">
        <v>1</v>
      </c>
      <c r="D110" s="38" t="s">
        <v>14</v>
      </c>
      <c r="E110" s="44">
        <v>0</v>
      </c>
      <c r="F110" s="50">
        <f t="shared" si="3"/>
        <v>0</v>
      </c>
    </row>
    <row r="111" spans="1:7" ht="25.5" customHeight="1" x14ac:dyDescent="0.3">
      <c r="A111" s="24" t="s">
        <v>62</v>
      </c>
      <c r="B111" s="9" t="str">
        <f>'[1]CHU PZQ'!A92</f>
        <v xml:space="preserve">CLAPET ANTI RETOUR DCV3 DN 32 </v>
      </c>
      <c r="C111" s="7">
        <v>1</v>
      </c>
      <c r="D111" s="38" t="s">
        <v>14</v>
      </c>
      <c r="E111" s="44">
        <v>0</v>
      </c>
      <c r="F111" s="50">
        <f t="shared" si="3"/>
        <v>0</v>
      </c>
    </row>
    <row r="112" spans="1:7" ht="25.5" customHeight="1" x14ac:dyDescent="0.3">
      <c r="A112" s="24" t="str">
        <f>'[1]CHU PZQ'!B93</f>
        <v>000650.2</v>
      </c>
      <c r="B112" s="9" t="str">
        <f>'[1]CHU PZQ'!A93</f>
        <v>CLAPET ANTI RETOUR A DISQUE DN40 PN40</v>
      </c>
      <c r="C112" s="7">
        <v>1</v>
      </c>
      <c r="D112" s="38" t="s">
        <v>14</v>
      </c>
      <c r="E112" s="44">
        <v>0</v>
      </c>
      <c r="F112" s="50">
        <f t="shared" si="3"/>
        <v>0</v>
      </c>
    </row>
    <row r="113" spans="1:6" ht="25.5" customHeight="1" x14ac:dyDescent="0.3">
      <c r="A113" s="24" t="s">
        <v>62</v>
      </c>
      <c r="B113" s="9" t="str">
        <f>'[1]CHU PZQ'!A94</f>
        <v>CLAPET ANTI RETOUR RK86 A DISQUE DN50 PN40</v>
      </c>
      <c r="C113" s="7">
        <v>1</v>
      </c>
      <c r="D113" s="38" t="s">
        <v>14</v>
      </c>
      <c r="E113" s="44">
        <v>0</v>
      </c>
      <c r="F113" s="50">
        <f t="shared" si="3"/>
        <v>0</v>
      </c>
    </row>
    <row r="114" spans="1:6" ht="25.5" customHeight="1" x14ac:dyDescent="0.3">
      <c r="A114" s="24" t="s">
        <v>62</v>
      </c>
      <c r="B114" s="9" t="str">
        <f>'[1]CHU PZQ'!A95</f>
        <v>CLAPET ANT RETOUR DCV3 DN 100</v>
      </c>
      <c r="C114" s="7">
        <v>1</v>
      </c>
      <c r="D114" s="38" t="s">
        <v>14</v>
      </c>
      <c r="E114" s="44">
        <v>0</v>
      </c>
      <c r="F114" s="50">
        <f t="shared" si="3"/>
        <v>0</v>
      </c>
    </row>
    <row r="115" spans="1:6" ht="25.5" customHeight="1" x14ac:dyDescent="0.3">
      <c r="A115" s="24" t="str">
        <f>'[1]CHU PZQ'!B96</f>
        <v xml:space="preserve">STK1257 </v>
      </c>
      <c r="B115" s="9" t="str">
        <f>'[1]CHU PZQ'!A96</f>
        <v>MANOMETRE D100-MBAR 0- 600mb-1/2BAS</v>
      </c>
      <c r="C115" s="7">
        <v>1</v>
      </c>
      <c r="D115" s="38" t="s">
        <v>14</v>
      </c>
      <c r="E115" s="44">
        <v>0</v>
      </c>
      <c r="F115" s="50">
        <f t="shared" si="3"/>
        <v>0</v>
      </c>
    </row>
    <row r="116" spans="1:6" ht="25.5" customHeight="1" x14ac:dyDescent="0.3">
      <c r="A116" s="24" t="str">
        <f>'[1]CHU PZQ'!B97</f>
        <v>STK4217</v>
      </c>
      <c r="B116" s="9" t="str">
        <f>'[1]CHU PZQ'!A97</f>
        <v>BATTERIE POUR AUTOMATE SIMATIC C7-633P</v>
      </c>
      <c r="C116" s="7">
        <v>1</v>
      </c>
      <c r="D116" s="38" t="s">
        <v>14</v>
      </c>
      <c r="E116" s="44">
        <v>0</v>
      </c>
      <c r="F116" s="50">
        <f t="shared" si="3"/>
        <v>0</v>
      </c>
    </row>
    <row r="117" spans="1:6" ht="25.5" customHeight="1" x14ac:dyDescent="0.3">
      <c r="A117" s="24" t="str">
        <f>'[1]CHU PZQ'!B98</f>
        <v>085320.2</v>
      </c>
      <c r="B117" s="9" t="str">
        <f>'[1]CHU PZQ'!A98</f>
        <v>ELECTRODE DE NIVEAU TYPE E4B LIMITEUR 1 (+004670.2+001771.1)</v>
      </c>
      <c r="C117" s="7">
        <v>1</v>
      </c>
      <c r="D117" s="38" t="s">
        <v>14</v>
      </c>
      <c r="E117" s="44">
        <v>0</v>
      </c>
      <c r="F117" s="50">
        <f t="shared" si="3"/>
        <v>0</v>
      </c>
    </row>
    <row r="118" spans="1:6" ht="25.5" customHeight="1" x14ac:dyDescent="0.3">
      <c r="A118" s="24" t="str">
        <f>'[1]CHU PZQ'!B99</f>
        <v xml:space="preserve">011661.1 </v>
      </c>
      <c r="B118" s="9" t="str">
        <f>'[1]CHU PZQ'!A99</f>
        <v>Sonde de niveau SER2 R3/4 L=583 H=500 KPL</v>
      </c>
      <c r="C118" s="7">
        <v>1</v>
      </c>
      <c r="D118" s="38" t="s">
        <v>14</v>
      </c>
      <c r="E118" s="44">
        <v>0</v>
      </c>
      <c r="F118" s="50">
        <f t="shared" si="3"/>
        <v>0</v>
      </c>
    </row>
    <row r="119" spans="1:6" ht="25.5" customHeight="1" x14ac:dyDescent="0.3">
      <c r="A119" s="24" t="str">
        <f>'[1]CHU PZQ'!B100</f>
        <v xml:space="preserve">012296.1 </v>
      </c>
      <c r="B119" s="9" t="str">
        <f>'[1]CHU PZQ'!A100</f>
        <v>Sonde de conductivité CST1 EL=400 MB=6000</v>
      </c>
      <c r="C119" s="7">
        <v>1</v>
      </c>
      <c r="D119" s="38" t="s">
        <v>14</v>
      </c>
      <c r="E119" s="44">
        <v>0</v>
      </c>
      <c r="F119" s="50">
        <f t="shared" si="3"/>
        <v>0</v>
      </c>
    </row>
    <row r="120" spans="1:6" ht="25.5" customHeight="1" x14ac:dyDescent="0.3">
      <c r="A120" s="24" t="str">
        <f>'[1]CHU PZQ'!B101</f>
        <v xml:space="preserve">009431.1 </v>
      </c>
      <c r="B120" s="9" t="str">
        <f>'[1]CHU PZQ'!A101</f>
        <v>Convertisseur de pression 4-20mA dTRANS p30-25 bar</v>
      </c>
      <c r="C120" s="7">
        <v>1</v>
      </c>
      <c r="D120" s="38" t="s">
        <v>14</v>
      </c>
      <c r="E120" s="44">
        <v>0</v>
      </c>
      <c r="F120" s="50">
        <f t="shared" si="3"/>
        <v>0</v>
      </c>
    </row>
    <row r="121" spans="1:6" ht="25.5" customHeight="1" x14ac:dyDescent="0.3">
      <c r="A121" s="24" t="s">
        <v>62</v>
      </c>
      <c r="B121" s="9" t="str">
        <f>'[1]CHU PZQ'!A102</f>
        <v>PRESSOSTAT DSB146F931 0-10 BAR</v>
      </c>
      <c r="C121" s="7">
        <v>1</v>
      </c>
      <c r="D121" s="38" t="s">
        <v>14</v>
      </c>
      <c r="E121" s="44">
        <v>0</v>
      </c>
      <c r="F121" s="50">
        <f t="shared" si="3"/>
        <v>0</v>
      </c>
    </row>
    <row r="122" spans="1:6" ht="25.5" customHeight="1" x14ac:dyDescent="0.3">
      <c r="A122" s="24" t="str">
        <f>'[1]CHU PZQ'!B103</f>
        <v>012618.1</v>
      </c>
      <c r="B122" s="9" t="str">
        <f>'[1]CHU PZQ'!A103</f>
        <v xml:space="preserve"> Pressostat contrôleur de pression DSB152F001 - 6-16 bar</v>
      </c>
      <c r="C122" s="7">
        <v>1</v>
      </c>
      <c r="D122" s="38" t="s">
        <v>14</v>
      </c>
      <c r="E122" s="44">
        <v>0</v>
      </c>
      <c r="F122" s="50">
        <f t="shared" si="3"/>
        <v>0</v>
      </c>
    </row>
    <row r="123" spans="1:6" ht="25.5" customHeight="1" x14ac:dyDescent="0.3">
      <c r="A123" s="24" t="str">
        <f>'[1]CHU PZQ'!B104</f>
        <v xml:space="preserve">012248.1 </v>
      </c>
      <c r="B123" s="9" t="str">
        <f>'[1]CHU PZQ'!A104</f>
        <v>Communication Profibus-DP CP342-5</v>
      </c>
      <c r="C123" s="7">
        <v>1</v>
      </c>
      <c r="D123" s="38" t="s">
        <v>14</v>
      </c>
      <c r="E123" s="44">
        <v>0</v>
      </c>
      <c r="F123" s="50">
        <f t="shared" si="3"/>
        <v>0</v>
      </c>
    </row>
    <row r="124" spans="1:6" ht="25.5" customHeight="1" x14ac:dyDescent="0.3">
      <c r="A124" s="24" t="str">
        <f>'[1]CHU PZQ'!B105</f>
        <v xml:space="preserve">801228.2 </v>
      </c>
      <c r="B124" s="9" t="str">
        <f>'[1]CHU PZQ'!A105</f>
        <v>Carte de niveau contrôleur électrode type B3</v>
      </c>
      <c r="C124" s="7">
        <v>1</v>
      </c>
      <c r="D124" s="38" t="s">
        <v>14</v>
      </c>
      <c r="E124" s="44">
        <v>0</v>
      </c>
      <c r="F124" s="50">
        <f t="shared" si="3"/>
        <v>0</v>
      </c>
    </row>
    <row r="125" spans="1:6" ht="25.5" customHeight="1" x14ac:dyDescent="0.3">
      <c r="A125" s="24" t="str">
        <f>'[1]CHU PZQ'!B106</f>
        <v xml:space="preserve">013344.1 </v>
      </c>
      <c r="B125" s="9" t="str">
        <f>'[1]CHU PZQ'!A106</f>
        <v>Electrode de dûreté TH</v>
      </c>
      <c r="C125" s="7">
        <v>1</v>
      </c>
      <c r="D125" s="38" t="s">
        <v>14</v>
      </c>
      <c r="E125" s="44">
        <v>0</v>
      </c>
      <c r="F125" s="50">
        <f t="shared" si="3"/>
        <v>0</v>
      </c>
    </row>
    <row r="126" spans="1:6" ht="25.5" customHeight="1" x14ac:dyDescent="0.3">
      <c r="A126" s="24" t="str">
        <f>'[1]CHU PZQ'!B107</f>
        <v>013345.1</v>
      </c>
      <c r="B126" s="9" t="str">
        <f>'[1]CHU PZQ'!A107</f>
        <v xml:space="preserve"> Electrode d'oxygène O2</v>
      </c>
      <c r="C126" s="7">
        <v>1</v>
      </c>
      <c r="D126" s="38" t="s">
        <v>14</v>
      </c>
      <c r="E126" s="44">
        <v>0</v>
      </c>
      <c r="F126" s="50">
        <f t="shared" si="3"/>
        <v>0</v>
      </c>
    </row>
    <row r="127" spans="1:6" ht="25.5" customHeight="1" x14ac:dyDescent="0.3">
      <c r="A127" s="24" t="str">
        <f>'[1]CHU PZQ'!B108</f>
        <v xml:space="preserve">013346.1 </v>
      </c>
      <c r="B127" s="9" t="str">
        <f>'[1]CHU PZQ'!A108</f>
        <v>Electrode pour LWA-PH</v>
      </c>
      <c r="C127" s="7">
        <v>1</v>
      </c>
      <c r="D127" s="38" t="s">
        <v>14</v>
      </c>
      <c r="E127" s="44">
        <v>0</v>
      </c>
      <c r="F127" s="50">
        <f t="shared" si="3"/>
        <v>0</v>
      </c>
    </row>
    <row r="128" spans="1:6" ht="25.5" customHeight="1" x14ac:dyDescent="0.3">
      <c r="A128" s="24" t="str">
        <f>'[1]CHU PZQ'!B109</f>
        <v>10006832</v>
      </c>
      <c r="B128" s="9" t="str">
        <f>'[1]CHU PZQ'!A109</f>
        <v xml:space="preserve"> Vanne de régulation DN65 PN16 avec servomoteur 5kN inclus</v>
      </c>
      <c r="C128" s="7">
        <v>1</v>
      </c>
      <c r="D128" s="38" t="s">
        <v>14</v>
      </c>
      <c r="E128" s="44">
        <v>0</v>
      </c>
      <c r="F128" s="50">
        <f t="shared" si="3"/>
        <v>0</v>
      </c>
    </row>
    <row r="129" spans="1:6" ht="25.5" customHeight="1" x14ac:dyDescent="0.3">
      <c r="A129" s="24" t="str">
        <f>'[1]CHU PZQ'!B110</f>
        <v>10006706</v>
      </c>
      <c r="B129" s="9" t="str">
        <f>'[1]CHU PZQ'!A110</f>
        <v xml:space="preserve"> Sonde O2 QGO020.000D27</v>
      </c>
      <c r="C129" s="7">
        <v>1</v>
      </c>
      <c r="D129" s="38" t="s">
        <v>14</v>
      </c>
      <c r="E129" s="44">
        <v>0</v>
      </c>
      <c r="F129" s="50">
        <f t="shared" si="3"/>
        <v>0</v>
      </c>
    </row>
    <row r="130" spans="1:6" ht="25.5" customHeight="1" x14ac:dyDescent="0.3">
      <c r="A130" s="24" t="str">
        <f>'[1]CHU PZQ'!B111</f>
        <v xml:space="preserve">008640.1 </v>
      </c>
      <c r="B130" s="9" t="str">
        <f>'[1]CHU PZQ'!A111</f>
        <v>Electrovanne pilote pour vanne de débourbage 340-C-8B G1/4 DN83/2-W</v>
      </c>
      <c r="C130" s="7">
        <v>1</v>
      </c>
      <c r="D130" s="38" t="s">
        <v>14</v>
      </c>
      <c r="E130" s="44">
        <v>0</v>
      </c>
      <c r="F130" s="50">
        <f t="shared" si="3"/>
        <v>0</v>
      </c>
    </row>
    <row r="131" spans="1:6" ht="25.5" customHeight="1" x14ac:dyDescent="0.3">
      <c r="A131" s="24" t="str">
        <f>'[1]CHU PZQ'!B112</f>
        <v xml:space="preserve">014884.1 </v>
      </c>
      <c r="B131" s="9" t="str">
        <f>'[1]CHU PZQ'!A112</f>
        <v>Vanne de déconcentration auto BAE46 DN25 PN40 (avec servo + fiche)</v>
      </c>
      <c r="C131" s="7">
        <v>1</v>
      </c>
      <c r="D131" s="38" t="s">
        <v>14</v>
      </c>
      <c r="E131" s="44">
        <v>0</v>
      </c>
      <c r="F131" s="50">
        <f t="shared" si="3"/>
        <v>0</v>
      </c>
    </row>
    <row r="132" spans="1:6" ht="25.5" customHeight="1" x14ac:dyDescent="0.3">
      <c r="A132" s="24" t="str">
        <f>'[1]CHU PZQ'!B113</f>
        <v>006189.1</v>
      </c>
      <c r="B132" s="9" t="str">
        <f>'[1]CHU PZQ'!A113</f>
        <v>Robinet à soupape d'arrêt corps équerre Fig.23.047DN25 PN25</v>
      </c>
      <c r="C132" s="7">
        <v>1</v>
      </c>
      <c r="D132" s="38" t="s">
        <v>14</v>
      </c>
      <c r="E132" s="44">
        <v>0</v>
      </c>
      <c r="F132" s="50">
        <f t="shared" si="3"/>
        <v>0</v>
      </c>
    </row>
    <row r="133" spans="1:6" ht="25.5" customHeight="1" x14ac:dyDescent="0.3">
      <c r="A133" s="24" t="str">
        <f>'[1]CHU PZQ'!B114</f>
        <v>004341.1</v>
      </c>
      <c r="B133" s="9" t="str">
        <f>'[1]CHU PZQ'!A114</f>
        <v>ECOUVILLON ACIER D55 GEW 1/2"</v>
      </c>
      <c r="C133" s="7">
        <v>1</v>
      </c>
      <c r="D133" s="38" t="s">
        <v>14</v>
      </c>
      <c r="E133" s="44">
        <v>0</v>
      </c>
      <c r="F133" s="50">
        <f t="shared" si="3"/>
        <v>0</v>
      </c>
    </row>
    <row r="134" spans="1:6" ht="25.5" customHeight="1" x14ac:dyDescent="0.3">
      <c r="A134" s="24" t="str">
        <f>'[1]CHU PZQ'!B115</f>
        <v>006441.1</v>
      </c>
      <c r="B134" s="9" t="str">
        <f>'[1]CHU PZQ'!A115</f>
        <v xml:space="preserve">ROBINET D'ARRET DN80 PN25 </v>
      </c>
      <c r="C134" s="7">
        <v>1</v>
      </c>
      <c r="D134" s="38" t="s">
        <v>14</v>
      </c>
      <c r="E134" s="44">
        <v>0</v>
      </c>
      <c r="F134" s="50">
        <f t="shared" si="3"/>
        <v>0</v>
      </c>
    </row>
    <row r="135" spans="1:6" ht="25.5" customHeight="1" x14ac:dyDescent="0.3">
      <c r="A135" s="24" t="str">
        <f>'[1]CHU PZQ'!B116</f>
        <v>003847.1</v>
      </c>
      <c r="B135" s="9" t="str">
        <f>'[1]CHU PZQ'!A116</f>
        <v>Tresse fibre de verre 20x20 ( le mètre)</v>
      </c>
      <c r="C135" s="7">
        <v>1</v>
      </c>
      <c r="D135" s="38" t="s">
        <v>14</v>
      </c>
      <c r="E135" s="44">
        <v>0</v>
      </c>
      <c r="F135" s="50">
        <f t="shared" si="3"/>
        <v>0</v>
      </c>
    </row>
    <row r="136" spans="1:6" ht="25.5" customHeight="1" x14ac:dyDescent="0.3">
      <c r="A136" s="24" t="s">
        <v>62</v>
      </c>
      <c r="B136" s="9" t="str">
        <f>'[1]CHU PZQ'!A117</f>
        <v>Tresse fibre de verre 15*20 (le mètre)</v>
      </c>
      <c r="C136" s="7">
        <v>1</v>
      </c>
      <c r="D136" s="38" t="s">
        <v>14</v>
      </c>
      <c r="E136" s="44">
        <v>0</v>
      </c>
      <c r="F136" s="50">
        <f t="shared" si="3"/>
        <v>0</v>
      </c>
    </row>
    <row r="137" spans="1:6" ht="25.5" customHeight="1" x14ac:dyDescent="0.3">
      <c r="A137" s="24" t="s">
        <v>62</v>
      </c>
      <c r="B137" s="9" t="str">
        <f>'[1]CHU PZQ'!A118</f>
        <v>Tresse fibre de verre 10x20 (le mètre)</v>
      </c>
      <c r="C137" s="7">
        <v>1</v>
      </c>
      <c r="D137" s="38" t="s">
        <v>14</v>
      </c>
      <c r="E137" s="44">
        <v>0</v>
      </c>
      <c r="F137" s="50">
        <f t="shared" si="3"/>
        <v>0</v>
      </c>
    </row>
    <row r="138" spans="1:6" ht="25.5" customHeight="1" x14ac:dyDescent="0.3">
      <c r="A138" s="24" t="str">
        <f>'[1]CHU PZQ'!B119</f>
        <v>003843.1</v>
      </c>
      <c r="B138" s="9" t="str">
        <f>'[1]CHU PZQ'!A119</f>
        <v xml:space="preserve"> Tresse fibre de verre 10x10 (le mètre)</v>
      </c>
      <c r="C138" s="7">
        <v>1</v>
      </c>
      <c r="D138" s="38" t="s">
        <v>14</v>
      </c>
      <c r="E138" s="44">
        <v>0</v>
      </c>
      <c r="F138" s="50">
        <f t="shared" si="3"/>
        <v>0</v>
      </c>
    </row>
    <row r="139" spans="1:6" ht="25.5" customHeight="1" x14ac:dyDescent="0.3">
      <c r="A139" s="24" t="str">
        <f>'[1]CHU PZQ'!B120</f>
        <v>STK3948</v>
      </c>
      <c r="B139" s="9" t="str">
        <f>'[1]CHU PZQ'!A120</f>
        <v xml:space="preserve">BOMBE DE COLLE EN SPRAY </v>
      </c>
      <c r="C139" s="7">
        <v>1</v>
      </c>
      <c r="D139" s="38" t="s">
        <v>14</v>
      </c>
      <c r="E139" s="44">
        <v>0</v>
      </c>
      <c r="F139" s="50">
        <f t="shared" si="3"/>
        <v>0</v>
      </c>
    </row>
    <row r="140" spans="1:6" ht="25.5" customHeight="1" x14ac:dyDescent="0.3">
      <c r="A140" s="24" t="str">
        <f>'[1]CHU PZQ'!B121</f>
        <v>002265.1</v>
      </c>
      <c r="B140" s="9" t="str">
        <f>'[1]CHU PZQ'!A121</f>
        <v>JOINT TROU D'HOMME 320X420X25X10</v>
      </c>
      <c r="C140" s="7">
        <v>1</v>
      </c>
      <c r="D140" s="38" t="s">
        <v>14</v>
      </c>
      <c r="E140" s="44">
        <v>0</v>
      </c>
      <c r="F140" s="50">
        <f t="shared" si="3"/>
        <v>0</v>
      </c>
    </row>
    <row r="141" spans="1:6" ht="25.5" customHeight="1" x14ac:dyDescent="0.3">
      <c r="A141" s="24" t="str">
        <f>'[1]CHU PZQ'!B122</f>
        <v>002264.1</v>
      </c>
      <c r="B141" s="9" t="str">
        <f>'[1]CHU PZQ'!A122</f>
        <v xml:space="preserve"> Joint trou d'homme 300x400x25x10</v>
      </c>
      <c r="C141" s="7">
        <v>1</v>
      </c>
      <c r="D141" s="38" t="s">
        <v>14</v>
      </c>
      <c r="E141" s="44">
        <v>0</v>
      </c>
      <c r="F141" s="50">
        <f t="shared" si="3"/>
        <v>0</v>
      </c>
    </row>
    <row r="142" spans="1:6" ht="25.5" customHeight="1" x14ac:dyDescent="0.3">
      <c r="A142" s="24" t="str">
        <f>'[1]CHU PZQ'!B123</f>
        <v>002262.1</v>
      </c>
      <c r="B142" s="9" t="str">
        <f>'[1]CHU PZQ'!A123</f>
        <v>JOINT TROU DE TETE 220X320X25X10</v>
      </c>
      <c r="C142" s="7">
        <v>1</v>
      </c>
      <c r="D142" s="38" t="s">
        <v>14</v>
      </c>
      <c r="E142" s="44">
        <v>0</v>
      </c>
      <c r="F142" s="50">
        <f t="shared" si="3"/>
        <v>0</v>
      </c>
    </row>
    <row r="143" spans="1:6" ht="25.5" customHeight="1" x14ac:dyDescent="0.3">
      <c r="A143" s="24" t="str">
        <f>'[1]CHU PZQ'!B124</f>
        <v xml:space="preserve">002258.1 </v>
      </c>
      <c r="B143" s="9" t="str">
        <f>'[1]CHU PZQ'!A124</f>
        <v>Joint trou de poing 115x165x15x8</v>
      </c>
      <c r="C143" s="7">
        <v>1</v>
      </c>
      <c r="D143" s="38" t="s">
        <v>14</v>
      </c>
      <c r="E143" s="44">
        <v>0</v>
      </c>
      <c r="F143" s="50">
        <f t="shared" si="3"/>
        <v>0</v>
      </c>
    </row>
    <row r="144" spans="1:6" ht="25.5" customHeight="1" x14ac:dyDescent="0.3">
      <c r="A144" s="24" t="str">
        <f>'[1]CHU PZQ'!B125</f>
        <v>STK3524</v>
      </c>
      <c r="B144" s="9" t="str">
        <f>'[1]CHU PZQ'!A125</f>
        <v xml:space="preserve"> JOINT D'EPREUVE CAOUTCHOUC EP4MM DN20</v>
      </c>
      <c r="C144" s="7">
        <v>1</v>
      </c>
      <c r="D144" s="38" t="s">
        <v>14</v>
      </c>
      <c r="E144" s="44">
        <v>0</v>
      </c>
      <c r="F144" s="50">
        <f t="shared" si="3"/>
        <v>0</v>
      </c>
    </row>
    <row r="145" spans="1:6" ht="25.5" customHeight="1" x14ac:dyDescent="0.3">
      <c r="A145" s="24" t="str">
        <f>'[1]CHU PZQ'!B126</f>
        <v>STK3525</v>
      </c>
      <c r="B145" s="9" t="str">
        <f>'[1]CHU PZQ'!A126</f>
        <v xml:space="preserve"> JOINT D'EPREUVE CAOUTCHOUC EP4MM DN25</v>
      </c>
      <c r="C145" s="7">
        <v>1</v>
      </c>
      <c r="D145" s="38" t="s">
        <v>14</v>
      </c>
      <c r="E145" s="44">
        <v>0</v>
      </c>
      <c r="F145" s="50">
        <f t="shared" si="3"/>
        <v>0</v>
      </c>
    </row>
    <row r="146" spans="1:6" ht="25.5" customHeight="1" x14ac:dyDescent="0.3">
      <c r="A146" s="24" t="str">
        <f>'[1]CHU PZQ'!B127</f>
        <v>STK3526</v>
      </c>
      <c r="B146" s="9" t="str">
        <f>'[1]CHU PZQ'!A127</f>
        <v xml:space="preserve"> JOINT D'EPREUVE CAOUTCHOUC EP4MM DN32</v>
      </c>
      <c r="C146" s="7">
        <v>1</v>
      </c>
      <c r="D146" s="38" t="s">
        <v>14</v>
      </c>
      <c r="E146" s="44">
        <v>0</v>
      </c>
      <c r="F146" s="50">
        <f t="shared" si="3"/>
        <v>0</v>
      </c>
    </row>
    <row r="147" spans="1:6" ht="25.5" customHeight="1" x14ac:dyDescent="0.3">
      <c r="A147" s="24" t="str">
        <f>'[1]CHU PZQ'!B128</f>
        <v>STK3527</v>
      </c>
      <c r="B147" s="9" t="str">
        <f>'[1]CHU PZQ'!A128</f>
        <v xml:space="preserve"> JOINT D'EPREUVE CAOUTCHOUC EP4MM DN40</v>
      </c>
      <c r="C147" s="7">
        <v>1</v>
      </c>
      <c r="D147" s="38" t="s">
        <v>14</v>
      </c>
      <c r="E147" s="44">
        <v>0</v>
      </c>
      <c r="F147" s="50">
        <f t="shared" si="3"/>
        <v>0</v>
      </c>
    </row>
    <row r="148" spans="1:6" ht="25.5" customHeight="1" x14ac:dyDescent="0.3">
      <c r="A148" s="24" t="str">
        <f>'[1]CHU PZQ'!B129</f>
        <v>STK3483</v>
      </c>
      <c r="B148" s="9" t="str">
        <f>'[1]CHU PZQ'!A129</f>
        <v xml:space="preserve"> JOINT D'EPREUVE CAOUTCHOUC EP4MM DN80</v>
      </c>
      <c r="C148" s="7">
        <v>1</v>
      </c>
      <c r="D148" s="38" t="s">
        <v>14</v>
      </c>
      <c r="E148" s="44">
        <v>0</v>
      </c>
      <c r="F148" s="50">
        <f t="shared" si="3"/>
        <v>0</v>
      </c>
    </row>
    <row r="149" spans="1:6" ht="25.5" customHeight="1" x14ac:dyDescent="0.3">
      <c r="A149" s="24" t="str">
        <f>'[1]CHU PZQ'!B130</f>
        <v>002271.1</v>
      </c>
      <c r="B149" s="9" t="str">
        <f>'[1]CHU PZQ'!A130</f>
        <v>Joint trou d'homme 320x420x25x10 =&gt; caoutchouc</v>
      </c>
      <c r="C149" s="7">
        <v>1</v>
      </c>
      <c r="D149" s="38" t="s">
        <v>14</v>
      </c>
      <c r="E149" s="44">
        <v>0</v>
      </c>
      <c r="F149" s="50">
        <f t="shared" si="3"/>
        <v>0</v>
      </c>
    </row>
    <row r="150" spans="1:6" ht="25.5" customHeight="1" x14ac:dyDescent="0.3">
      <c r="A150" s="24" t="str">
        <f>'[1]CHU PZQ'!B131</f>
        <v>004341.1</v>
      </c>
      <c r="B150" s="9" t="str">
        <f>'[1]CHU PZQ'!A131</f>
        <v>JOINT TROU D'HOMME 300*400*25*10 CAOUTCHOUC</v>
      </c>
      <c r="C150" s="7">
        <v>1</v>
      </c>
      <c r="D150" s="38" t="s">
        <v>14</v>
      </c>
      <c r="E150" s="44">
        <v>0</v>
      </c>
      <c r="F150" s="50">
        <f t="shared" si="3"/>
        <v>0</v>
      </c>
    </row>
    <row r="151" spans="1:6" ht="25.5" customHeight="1" x14ac:dyDescent="0.3">
      <c r="A151" s="24" t="str">
        <f>'[1]CHU PZQ'!B132</f>
        <v>STK4399</v>
      </c>
      <c r="B151" s="9" t="str">
        <f>'[1]CHU PZQ'!A132</f>
        <v>Joint trou de tête 220x320x25x10 =&gt; caoutchouc</v>
      </c>
      <c r="C151" s="7">
        <v>1</v>
      </c>
      <c r="D151" s="38" t="s">
        <v>14</v>
      </c>
      <c r="E151" s="44">
        <v>0</v>
      </c>
      <c r="F151" s="50">
        <f t="shared" si="3"/>
        <v>0</v>
      </c>
    </row>
    <row r="152" spans="1:6" ht="25.5" customHeight="1" x14ac:dyDescent="0.3">
      <c r="A152" s="24" t="str">
        <f>'[1]CHU PZQ'!B133</f>
        <v>002268.1</v>
      </c>
      <c r="B152" s="9" t="str">
        <f>'[1]CHU PZQ'!A133</f>
        <v>Joint trou de poing 115x165x15x8  =&gt; caoutchouc</v>
      </c>
      <c r="C152" s="7">
        <v>1</v>
      </c>
      <c r="D152" s="38" t="s">
        <v>14</v>
      </c>
      <c r="E152" s="44">
        <v>0</v>
      </c>
      <c r="F152" s="50">
        <f t="shared" si="3"/>
        <v>0</v>
      </c>
    </row>
    <row r="153" spans="1:6" ht="25.5" customHeight="1" x14ac:dyDescent="0.3">
      <c r="A153" s="24" t="s">
        <v>62</v>
      </c>
      <c r="B153" s="9" t="str">
        <f>'[1]CHU PZQ'!A134</f>
        <v>Joint trou de poing BEM 100x150x15x7 =&gt; caoutchouc</v>
      </c>
      <c r="C153" s="7">
        <v>1</v>
      </c>
      <c r="D153" s="38" t="s">
        <v>14</v>
      </c>
      <c r="E153" s="44">
        <v>0</v>
      </c>
      <c r="F153" s="50">
        <f t="shared" si="3"/>
        <v>0</v>
      </c>
    </row>
    <row r="154" spans="1:6" ht="25.5" customHeight="1" x14ac:dyDescent="0.3">
      <c r="A154" s="24" t="str">
        <f>'[1]CHU PZQ'!B135</f>
        <v>LCI 00002</v>
      </c>
      <c r="B154" s="9" t="str">
        <f>'[1]CHU PZQ'!A135</f>
        <v>POCHETTE JOINTS INSTRUMENTATION DIVERS</v>
      </c>
      <c r="C154" s="7">
        <v>1</v>
      </c>
      <c r="D154" s="38" t="s">
        <v>14</v>
      </c>
      <c r="E154" s="44">
        <v>0</v>
      </c>
      <c r="F154" s="50">
        <f t="shared" si="3"/>
        <v>0</v>
      </c>
    </row>
    <row r="155" spans="1:6" ht="25.5" customHeight="1" x14ac:dyDescent="0.3">
      <c r="A155" s="24" t="s">
        <v>62</v>
      </c>
      <c r="B155" s="9" t="str">
        <f>'[1]CHU PZQ'!A136</f>
        <v>JOINT DE BRIDE DN15 PN10-40 (DIM.x60X2)</v>
      </c>
      <c r="C155" s="7">
        <v>1</v>
      </c>
      <c r="D155" s="38" t="s">
        <v>14</v>
      </c>
      <c r="E155" s="44">
        <v>0</v>
      </c>
      <c r="F155" s="50">
        <f t="shared" si="3"/>
        <v>0</v>
      </c>
    </row>
    <row r="156" spans="1:6" ht="25.5" customHeight="1" x14ac:dyDescent="0.3">
      <c r="A156" s="24" t="str">
        <f>'[1]CHU PZQ'!B137</f>
        <v>000769.1</v>
      </c>
      <c r="B156" s="9" t="str">
        <f>'[1]CHU PZQ'!A137</f>
        <v>JOINT DE BRIDE DN20 PN10-40 (DIM.28x60X2)</v>
      </c>
      <c r="C156" s="7">
        <v>1</v>
      </c>
      <c r="D156" s="38" t="s">
        <v>14</v>
      </c>
      <c r="E156" s="44">
        <v>0</v>
      </c>
      <c r="F156" s="50">
        <f t="shared" si="3"/>
        <v>0</v>
      </c>
    </row>
    <row r="157" spans="1:6" ht="25.5" customHeight="1" x14ac:dyDescent="0.3">
      <c r="A157" s="24" t="str">
        <f>'[1]CHU PZQ'!B138</f>
        <v>000770.1</v>
      </c>
      <c r="B157" s="9" t="str">
        <f>'[1]CHU PZQ'!A138</f>
        <v>JOIN DE BRIDE DN25 PN10-40 (DIM.35X70X2)</v>
      </c>
      <c r="C157" s="7">
        <v>1</v>
      </c>
      <c r="D157" s="38" t="s">
        <v>14</v>
      </c>
      <c r="E157" s="44">
        <v>0</v>
      </c>
      <c r="F157" s="50">
        <f t="shared" si="3"/>
        <v>0</v>
      </c>
    </row>
    <row r="158" spans="1:6" ht="25.5" customHeight="1" x14ac:dyDescent="0.3">
      <c r="A158" s="24" t="str">
        <f>'[1]CHU PZQ'!B139</f>
        <v>000771.1</v>
      </c>
      <c r="B158" s="9" t="str">
        <f>'[1]CHU PZQ'!A139</f>
        <v>JOIN DE BRIDE DN 32 PN10-40 (DIM.43X82X2)</v>
      </c>
      <c r="C158" s="7">
        <v>1</v>
      </c>
      <c r="D158" s="38" t="s">
        <v>14</v>
      </c>
      <c r="E158" s="44">
        <v>0</v>
      </c>
      <c r="F158" s="50">
        <f t="shared" si="3"/>
        <v>0</v>
      </c>
    </row>
    <row r="159" spans="1:6" ht="25.5" customHeight="1" x14ac:dyDescent="0.3">
      <c r="A159" s="24" t="str">
        <f>'[1]CHU PZQ'!B140</f>
        <v>000772.1</v>
      </c>
      <c r="B159" s="9" t="str">
        <f>'[1]CHU PZQ'!A140</f>
        <v>JOINT DE BRIDE DN40 PN10-40 (DIM.49X92X2)</v>
      </c>
      <c r="C159" s="7">
        <v>1</v>
      </c>
      <c r="D159" s="38" t="s">
        <v>14</v>
      </c>
      <c r="E159" s="44">
        <v>0</v>
      </c>
      <c r="F159" s="50">
        <f t="shared" si="3"/>
        <v>0</v>
      </c>
    </row>
    <row r="160" spans="1:6" ht="25.5" customHeight="1" x14ac:dyDescent="0.3">
      <c r="A160" s="24" t="s">
        <v>62</v>
      </c>
      <c r="B160" s="9" t="str">
        <f>'[1]CHU PZQ'!A141</f>
        <v>JOINT DE BRIDE DN50 PN10-40 (DIM.X92X2)</v>
      </c>
      <c r="C160" s="7">
        <v>1</v>
      </c>
      <c r="D160" s="38" t="s">
        <v>14</v>
      </c>
      <c r="E160" s="44">
        <v>0</v>
      </c>
      <c r="F160" s="50">
        <f t="shared" si="3"/>
        <v>0</v>
      </c>
    </row>
    <row r="161" spans="1:6" ht="25.5" customHeight="1" x14ac:dyDescent="0.3">
      <c r="A161" s="24" t="s">
        <v>62</v>
      </c>
      <c r="B161" s="9" t="str">
        <f>'[1]CHU PZQ'!A142</f>
        <v>JOINT BRIDE A TROUS DN55</v>
      </c>
      <c r="C161" s="7">
        <v>1</v>
      </c>
      <c r="D161" s="38" t="s">
        <v>14</v>
      </c>
      <c r="E161" s="44">
        <v>0</v>
      </c>
      <c r="F161" s="50">
        <f t="shared" si="3"/>
        <v>0</v>
      </c>
    </row>
    <row r="162" spans="1:6" ht="25.5" customHeight="1" x14ac:dyDescent="0.3">
      <c r="A162" s="24" t="str">
        <f>'[1]CHU PZQ'!B143</f>
        <v>000774.1</v>
      </c>
      <c r="B162" s="9" t="str">
        <f>'[1]CHU PZQ'!A143</f>
        <v>JOINT DE BRIDE DN65 PN10-40 (DIM.77X127X2)</v>
      </c>
      <c r="C162" s="7">
        <v>1</v>
      </c>
      <c r="D162" s="38" t="s">
        <v>14</v>
      </c>
      <c r="E162" s="44">
        <v>0</v>
      </c>
      <c r="F162" s="50">
        <f t="shared" si="3"/>
        <v>0</v>
      </c>
    </row>
    <row r="163" spans="1:6" ht="25.5" customHeight="1" x14ac:dyDescent="0.3">
      <c r="A163" s="24" t="str">
        <f>'[1]CHU PZQ'!B144</f>
        <v>000775.1</v>
      </c>
      <c r="B163" s="9" t="str">
        <f>'[1]CHU PZQ'!A144</f>
        <v>JOINT DE BRIDE DN80 PN10-40 (DIM95.X142X2)</v>
      </c>
      <c r="C163" s="7">
        <v>1</v>
      </c>
      <c r="D163" s="38" t="s">
        <v>14</v>
      </c>
      <c r="E163" s="44">
        <v>0</v>
      </c>
      <c r="F163" s="50">
        <f t="shared" si="3"/>
        <v>0</v>
      </c>
    </row>
    <row r="164" spans="1:6" ht="25.5" customHeight="1" x14ac:dyDescent="0.3">
      <c r="A164" s="24" t="s">
        <v>62</v>
      </c>
      <c r="B164" s="9" t="str">
        <f>'[1]CHU PZQ'!A145</f>
        <v>JOINT DE BRIDE DN100 PN10-40 (DIM.)</v>
      </c>
      <c r="C164" s="7">
        <v>1</v>
      </c>
      <c r="D164" s="38" t="s">
        <v>14</v>
      </c>
      <c r="E164" s="44">
        <v>0</v>
      </c>
      <c r="F164" s="50">
        <f t="shared" si="3"/>
        <v>0</v>
      </c>
    </row>
    <row r="165" spans="1:6" ht="25.5" customHeight="1" x14ac:dyDescent="0.3">
      <c r="A165" s="24" t="s">
        <v>62</v>
      </c>
      <c r="B165" s="9" t="str">
        <f>'[1]CHU PZQ'!A146</f>
        <v>JOINT DE BRIDE DN125 PN10-40 (DIM.)</v>
      </c>
      <c r="C165" s="7">
        <v>1</v>
      </c>
      <c r="D165" s="38" t="s">
        <v>14</v>
      </c>
      <c r="E165" s="44">
        <v>0</v>
      </c>
      <c r="F165" s="50">
        <f t="shared" si="3"/>
        <v>0</v>
      </c>
    </row>
    <row r="166" spans="1:6" ht="25.5" customHeight="1" x14ac:dyDescent="0.3">
      <c r="A166" s="24" t="s">
        <v>62</v>
      </c>
      <c r="B166" s="9" t="str">
        <f>'[1]CHU PZQ'!A147</f>
        <v>BRIDE PLEINE DN 100</v>
      </c>
      <c r="C166" s="7">
        <v>1</v>
      </c>
      <c r="D166" s="38" t="s">
        <v>14</v>
      </c>
      <c r="E166" s="44">
        <v>0</v>
      </c>
      <c r="F166" s="50">
        <f t="shared" si="3"/>
        <v>0</v>
      </c>
    </row>
    <row r="167" spans="1:6" ht="25.5" customHeight="1" x14ac:dyDescent="0.3">
      <c r="A167" s="24" t="s">
        <v>62</v>
      </c>
      <c r="B167" s="9" t="str">
        <f>'[1]CHU PZQ'!A148</f>
        <v>BRIDE PLEINE DN 80</v>
      </c>
      <c r="C167" s="7">
        <v>1</v>
      </c>
      <c r="D167" s="38" t="s">
        <v>14</v>
      </c>
      <c r="E167" s="44">
        <v>0</v>
      </c>
      <c r="F167" s="50">
        <f t="shared" si="3"/>
        <v>0</v>
      </c>
    </row>
    <row r="168" spans="1:6" ht="25.5" customHeight="1" x14ac:dyDescent="0.3">
      <c r="A168" s="24" t="s">
        <v>62</v>
      </c>
      <c r="B168" s="9" t="str">
        <f>'[1]CHU PZQ'!A149</f>
        <v>BRIDE PLEINE DN 40</v>
      </c>
      <c r="C168" s="7">
        <v>1</v>
      </c>
      <c r="D168" s="38" t="s">
        <v>14</v>
      </c>
      <c r="E168" s="44">
        <v>0</v>
      </c>
      <c r="F168" s="50">
        <f t="shared" si="3"/>
        <v>0</v>
      </c>
    </row>
    <row r="169" spans="1:6" ht="25.5" customHeight="1" x14ac:dyDescent="0.3">
      <c r="A169" s="24" t="s">
        <v>62</v>
      </c>
      <c r="B169" s="9" t="str">
        <f>'[1]CHU PZQ'!A150</f>
        <v>BRIDE PLEINE DN 32</v>
      </c>
      <c r="C169" s="7">
        <v>1</v>
      </c>
      <c r="D169" s="38" t="s">
        <v>14</v>
      </c>
      <c r="E169" s="44">
        <v>0</v>
      </c>
      <c r="F169" s="50">
        <f t="shared" si="3"/>
        <v>0</v>
      </c>
    </row>
    <row r="170" spans="1:6" ht="25.5" customHeight="1" x14ac:dyDescent="0.3">
      <c r="A170" s="24" t="s">
        <v>62</v>
      </c>
      <c r="B170" s="9" t="str">
        <f>'[1]CHU PZQ'!A151</f>
        <v>BRIDE PLEINE DN 25</v>
      </c>
      <c r="C170" s="7">
        <v>1</v>
      </c>
      <c r="D170" s="38" t="s">
        <v>14</v>
      </c>
      <c r="E170" s="44">
        <v>0</v>
      </c>
      <c r="F170" s="50">
        <f t="shared" si="3"/>
        <v>0</v>
      </c>
    </row>
    <row r="171" spans="1:6" ht="25.5" customHeight="1" x14ac:dyDescent="0.3">
      <c r="A171" s="24" t="s">
        <v>62</v>
      </c>
      <c r="B171" s="9" t="str">
        <f>'[1]CHU PZQ'!A152</f>
        <v>BRIDE PLEINE DN 20</v>
      </c>
      <c r="C171" s="7">
        <v>1</v>
      </c>
      <c r="D171" s="38" t="s">
        <v>14</v>
      </c>
      <c r="E171" s="44">
        <v>0</v>
      </c>
      <c r="F171" s="50">
        <f t="shared" ref="F171:F186" si="4">C171*E171</f>
        <v>0</v>
      </c>
    </row>
    <row r="172" spans="1:6" ht="25.5" customHeight="1" x14ac:dyDescent="0.3">
      <c r="A172" s="24" t="s">
        <v>62</v>
      </c>
      <c r="B172" s="9" t="str">
        <f>'[1]CHU PZQ'!A153</f>
        <v>BRIDE PLEINE DN 15</v>
      </c>
      <c r="C172" s="7">
        <v>1</v>
      </c>
      <c r="D172" s="38" t="s">
        <v>14</v>
      </c>
      <c r="E172" s="44">
        <v>0</v>
      </c>
      <c r="F172" s="50">
        <f t="shared" si="4"/>
        <v>0</v>
      </c>
    </row>
    <row r="173" spans="1:6" ht="25.5" customHeight="1" x14ac:dyDescent="0.3">
      <c r="A173" s="24" t="s">
        <v>62</v>
      </c>
      <c r="B173" s="9" t="str">
        <f>'[1]CHU PZQ'!A154</f>
        <v>BRIDE PLEINE DN 25/1"</v>
      </c>
      <c r="C173" s="7">
        <v>1</v>
      </c>
      <c r="D173" s="38" t="s">
        <v>14</v>
      </c>
      <c r="E173" s="44">
        <v>0</v>
      </c>
      <c r="F173" s="50">
        <f t="shared" si="4"/>
        <v>0</v>
      </c>
    </row>
    <row r="174" spans="1:6" ht="25.5" customHeight="1" x14ac:dyDescent="0.3">
      <c r="A174" s="24" t="s">
        <v>62</v>
      </c>
      <c r="B174" s="9" t="str">
        <f>'[1]CHU PZQ'!A159</f>
        <v>FILTRE VENTILATION m²</v>
      </c>
      <c r="C174" s="7">
        <v>1</v>
      </c>
      <c r="D174" s="38" t="s">
        <v>14</v>
      </c>
      <c r="E174" s="44">
        <v>0</v>
      </c>
      <c r="F174" s="50">
        <f t="shared" si="4"/>
        <v>0</v>
      </c>
    </row>
    <row r="175" spans="1:6" ht="25.5" customHeight="1" x14ac:dyDescent="0.3">
      <c r="A175" s="24" t="str">
        <f>'[1]CHU PZQ'!B160</f>
        <v>LCI 00610</v>
      </c>
      <c r="B175" s="9" t="str">
        <f>'[1]CHU PZQ'!A160</f>
        <v xml:space="preserve">filtre fuel bruleur </v>
      </c>
      <c r="C175" s="7">
        <v>1</v>
      </c>
      <c r="D175" s="38" t="s">
        <v>14</v>
      </c>
      <c r="E175" s="44">
        <v>0</v>
      </c>
      <c r="F175" s="50">
        <f t="shared" si="4"/>
        <v>0</v>
      </c>
    </row>
    <row r="176" spans="1:6" ht="25.5" customHeight="1" x14ac:dyDescent="0.3">
      <c r="A176" s="24" t="str">
        <f>'[1]CHU PZQ'!B161</f>
        <v>LCI01046</v>
      </c>
      <c r="B176" s="9" t="str">
        <f>'[1]CHU PZQ'!A161</f>
        <v>MANOMETRE D 160 25 BAR 1/2" VERTICAL</v>
      </c>
      <c r="C176" s="7">
        <v>1</v>
      </c>
      <c r="D176" s="38" t="s">
        <v>14</v>
      </c>
      <c r="E176" s="44">
        <v>0</v>
      </c>
      <c r="F176" s="50">
        <f t="shared" si="4"/>
        <v>0</v>
      </c>
    </row>
    <row r="177" spans="1:7" ht="25.5" customHeight="1" x14ac:dyDescent="0.3">
      <c r="A177" s="24" t="s">
        <v>62</v>
      </c>
      <c r="B177" s="9" t="str">
        <f>'[1]CHU PZQ'!A162</f>
        <v>MANOMETRE 1/2" 0-600G</v>
      </c>
      <c r="C177" s="7">
        <v>1</v>
      </c>
      <c r="D177" s="38" t="s">
        <v>14</v>
      </c>
      <c r="E177" s="44">
        <v>0</v>
      </c>
      <c r="F177" s="50">
        <f t="shared" si="4"/>
        <v>0</v>
      </c>
    </row>
    <row r="178" spans="1:7" ht="25.5" customHeight="1" x14ac:dyDescent="0.3">
      <c r="A178" s="24" t="s">
        <v>62</v>
      </c>
      <c r="B178" s="9" t="str">
        <f>'[1]CHU PZQ'!A163</f>
        <v>MANOMETRE 1/2" 0-10 BAR</v>
      </c>
      <c r="C178" s="7">
        <v>1</v>
      </c>
      <c r="D178" s="38" t="s">
        <v>14</v>
      </c>
      <c r="E178" s="44">
        <v>0</v>
      </c>
      <c r="F178" s="50">
        <f t="shared" si="4"/>
        <v>0</v>
      </c>
    </row>
    <row r="179" spans="1:7" ht="25.5" customHeight="1" x14ac:dyDescent="0.3">
      <c r="A179" s="24" t="str">
        <f>'[1]CHU PZQ'!B164</f>
        <v xml:space="preserve">005776.1 </v>
      </c>
      <c r="B179" s="9" t="str">
        <f>'[1]CHU PZQ'!A164</f>
        <v>Verre de regard arrière D42 x 3 Ep. 4</v>
      </c>
      <c r="C179" s="7">
        <v>1</v>
      </c>
      <c r="D179" s="38" t="s">
        <v>14</v>
      </c>
      <c r="E179" s="44">
        <v>0</v>
      </c>
      <c r="F179" s="50">
        <f t="shared" si="4"/>
        <v>0</v>
      </c>
    </row>
    <row r="180" spans="1:7" ht="25.5" customHeight="1" x14ac:dyDescent="0.3">
      <c r="A180" s="24" t="str">
        <f>'[1]CHU PZQ'!B165</f>
        <v xml:space="preserve">008436.1 </v>
      </c>
      <c r="B180" s="9" t="str">
        <f>'[1]CHU PZQ'!A165</f>
        <v>Joint AD32 ID44x2 pour verre de regard arrière D42x3</v>
      </c>
      <c r="C180" s="7">
        <v>1</v>
      </c>
      <c r="D180" s="38" t="s">
        <v>14</v>
      </c>
      <c r="E180" s="44">
        <v>0</v>
      </c>
      <c r="F180" s="50">
        <f t="shared" si="4"/>
        <v>0</v>
      </c>
    </row>
    <row r="181" spans="1:7" ht="25.5" customHeight="1" x14ac:dyDescent="0.3">
      <c r="A181" s="24" t="str">
        <f>'[1]CHU PZQ'!B166</f>
        <v>013779.1</v>
      </c>
      <c r="B181" s="9" t="str">
        <f>'[1]CHU PZQ'!A166</f>
        <v>Régulateur verre niveau GNR5 MIE 950 complet (280x34)</v>
      </c>
      <c r="C181" s="7">
        <v>1</v>
      </c>
      <c r="D181" s="38" t="s">
        <v>14</v>
      </c>
      <c r="E181" s="44">
        <v>0</v>
      </c>
      <c r="F181" s="50">
        <f t="shared" si="4"/>
        <v>0</v>
      </c>
    </row>
    <row r="182" spans="1:7" ht="25.5" customHeight="1" x14ac:dyDescent="0.3">
      <c r="A182" s="24">
        <f>'[1]CHU PZQ'!B167</f>
        <v>5395.1</v>
      </c>
      <c r="B182" s="9" t="str">
        <f>'[1]CHU PZQ'!A167</f>
        <v xml:space="preserve"> Verre de visée T7 (280x34x17) pour indicateur de niveau à réflexion</v>
      </c>
      <c r="C182" s="7">
        <v>1</v>
      </c>
      <c r="D182" s="38" t="s">
        <v>14</v>
      </c>
      <c r="E182" s="44">
        <v>0</v>
      </c>
      <c r="F182" s="50">
        <f t="shared" si="4"/>
        <v>0</v>
      </c>
    </row>
    <row r="183" spans="1:7" ht="25.5" customHeight="1" x14ac:dyDescent="0.3">
      <c r="A183" s="24">
        <f>'[1]CHU PZQ'!B168</f>
        <v>11629.1</v>
      </c>
      <c r="B183" s="9" t="str">
        <f>'[1]CHU PZQ'!A168</f>
        <v>MATELAS ISOLANT 25mm*1000mm 10M2</v>
      </c>
      <c r="C183" s="7">
        <v>1</v>
      </c>
      <c r="D183" s="38" t="s">
        <v>14</v>
      </c>
      <c r="E183" s="44">
        <v>0</v>
      </c>
      <c r="F183" s="50">
        <f t="shared" si="4"/>
        <v>0</v>
      </c>
    </row>
    <row r="184" spans="1:7" ht="25.5" customHeight="1" x14ac:dyDescent="0.3">
      <c r="A184" s="24" t="str">
        <f>'[1]CHU PZQ'!B169</f>
        <v>LCI01087</v>
      </c>
      <c r="B184" s="9" t="str">
        <f>'[1]CHU PZQ'!A169</f>
        <v>LAINE DE ROCHE FMI 500 ép 10mm 2.5m2</v>
      </c>
      <c r="C184" s="7">
        <v>1</v>
      </c>
      <c r="D184" s="38" t="s">
        <v>14</v>
      </c>
      <c r="E184" s="44">
        <v>0</v>
      </c>
      <c r="F184" s="50">
        <f t="shared" si="4"/>
        <v>0</v>
      </c>
    </row>
    <row r="185" spans="1:7" ht="25.5" customHeight="1" x14ac:dyDescent="0.3">
      <c r="A185" s="24" t="str">
        <f>'[1]CHU PZQ'!B170</f>
        <v>LCI04188</v>
      </c>
      <c r="B185" s="9" t="str">
        <f>'[1]CHU PZQ'!A170</f>
        <v>TURBINE MOT VENT BRULEUR TS-S 345*104.5 S1</v>
      </c>
      <c r="C185" s="7">
        <v>1</v>
      </c>
      <c r="D185" s="38" t="s">
        <v>14</v>
      </c>
      <c r="E185" s="44">
        <v>0</v>
      </c>
      <c r="F185" s="50">
        <f t="shared" si="4"/>
        <v>0</v>
      </c>
    </row>
    <row r="186" spans="1:7" ht="25.5" customHeight="1" x14ac:dyDescent="0.3">
      <c r="A186" s="24">
        <f>'[1]CHU PZQ'!B171</f>
        <v>11646.1</v>
      </c>
      <c r="B186" s="9" t="str">
        <f>'[1]CHU PZQ'!A171</f>
        <v>AUTOCOLANT LOOS 800*1000</v>
      </c>
      <c r="C186" s="7">
        <v>1</v>
      </c>
      <c r="D186" s="38" t="s">
        <v>14</v>
      </c>
      <c r="E186" s="44">
        <v>0</v>
      </c>
      <c r="F186" s="50">
        <f t="shared" si="4"/>
        <v>0</v>
      </c>
    </row>
    <row r="187" spans="1:7" ht="25.5" customHeight="1" x14ac:dyDescent="0.3">
      <c r="A187" s="24" t="s">
        <v>52</v>
      </c>
      <c r="B187" s="9" t="s">
        <v>53</v>
      </c>
      <c r="C187" s="7">
        <v>1</v>
      </c>
      <c r="D187" s="38" t="s">
        <v>14</v>
      </c>
      <c r="E187" s="44">
        <v>0</v>
      </c>
      <c r="F187" s="50">
        <f>C187*E187</f>
        <v>0</v>
      </c>
    </row>
    <row r="188" spans="1:7" ht="25.5" customHeight="1" x14ac:dyDescent="0.3">
      <c r="A188" s="95" t="s">
        <v>60</v>
      </c>
      <c r="B188" s="96"/>
      <c r="C188" s="96"/>
      <c r="D188" s="96"/>
      <c r="E188" s="97"/>
      <c r="F188" s="98"/>
      <c r="G188" s="46">
        <f>SUM(F189:F192)</f>
        <v>0</v>
      </c>
    </row>
    <row r="189" spans="1:7" ht="25.5" customHeight="1" x14ac:dyDescent="0.3">
      <c r="A189" s="27" t="str">
        <f>'[1]CHU PZQ'!B176</f>
        <v>SV382406</v>
      </c>
      <c r="B189" s="9" t="s">
        <v>54</v>
      </c>
      <c r="C189" s="7">
        <v>1</v>
      </c>
      <c r="D189" s="38" t="s">
        <v>14</v>
      </c>
      <c r="E189" s="44">
        <v>0</v>
      </c>
      <c r="F189" s="50">
        <f>C189*E189</f>
        <v>0</v>
      </c>
    </row>
    <row r="190" spans="1:7" ht="25.5" customHeight="1" x14ac:dyDescent="0.3">
      <c r="A190" s="27" t="str">
        <f>'[1]CHU PZQ'!B177</f>
        <v>23857600</v>
      </c>
      <c r="B190" s="9" t="s">
        <v>55</v>
      </c>
      <c r="C190" s="7">
        <v>1</v>
      </c>
      <c r="D190" s="38" t="s">
        <v>14</v>
      </c>
      <c r="E190" s="44">
        <v>0</v>
      </c>
      <c r="F190" s="50">
        <f t="shared" ref="F190:F192" si="5">C190*E190</f>
        <v>0</v>
      </c>
    </row>
    <row r="191" spans="1:7" ht="25.5" customHeight="1" x14ac:dyDescent="0.3">
      <c r="A191" s="27" t="str">
        <f>'[1]CHU PZQ'!B178</f>
        <v>23849600</v>
      </c>
      <c r="B191" s="9" t="s">
        <v>56</v>
      </c>
      <c r="C191" s="7">
        <v>1</v>
      </c>
      <c r="D191" s="38" t="s">
        <v>14</v>
      </c>
      <c r="E191" s="44">
        <v>0</v>
      </c>
      <c r="F191" s="50">
        <f t="shared" si="5"/>
        <v>0</v>
      </c>
    </row>
    <row r="192" spans="1:7" ht="25.5" customHeight="1" x14ac:dyDescent="0.3">
      <c r="A192" s="27" t="str">
        <f>'[1]CHU PZQ'!B179</f>
        <v xml:space="preserve"> 23031950</v>
      </c>
      <c r="B192" s="9" t="s">
        <v>57</v>
      </c>
      <c r="C192" s="7">
        <v>1</v>
      </c>
      <c r="D192" s="38" t="s">
        <v>14</v>
      </c>
      <c r="E192" s="44">
        <v>0</v>
      </c>
      <c r="F192" s="50">
        <f t="shared" si="5"/>
        <v>0</v>
      </c>
    </row>
    <row r="193" spans="1:7" ht="30" customHeight="1" thickBot="1" x14ac:dyDescent="0.35">
      <c r="A193" s="25" t="s">
        <v>65</v>
      </c>
      <c r="B193" s="83" t="str">
        <f>B29</f>
        <v>Fourniture des pièces détachées (sur devis)</v>
      </c>
      <c r="C193" s="84"/>
      <c r="D193" s="84"/>
      <c r="E193" s="85"/>
      <c r="F193" s="52">
        <f>SUM(F32:F104,F106:F187,F189:F192)</f>
        <v>0</v>
      </c>
      <c r="G193" s="47">
        <f>SUM(G188,G105,G29)</f>
        <v>0</v>
      </c>
    </row>
    <row r="194" spans="1:7" ht="15.6" thickTop="1" thickBot="1" x14ac:dyDescent="0.35">
      <c r="A194" s="12"/>
      <c r="F194" s="13"/>
    </row>
    <row r="195" spans="1:7" ht="30" customHeight="1" thickBot="1" x14ac:dyDescent="0.35">
      <c r="A195" s="86" t="s">
        <v>51</v>
      </c>
      <c r="B195" s="87"/>
      <c r="C195" s="87"/>
      <c r="D195" s="87"/>
      <c r="E195" s="87"/>
      <c r="F195" s="88"/>
    </row>
    <row r="196" spans="1:7" ht="30" customHeight="1" thickTop="1" x14ac:dyDescent="0.3">
      <c r="A196" s="71"/>
      <c r="B196" s="72"/>
      <c r="C196" s="72"/>
      <c r="D196" s="73"/>
      <c r="E196" s="11" t="s">
        <v>3</v>
      </c>
      <c r="F196" s="18" t="s">
        <v>4</v>
      </c>
    </row>
    <row r="197" spans="1:7" ht="30" customHeight="1" thickBot="1" x14ac:dyDescent="0.35">
      <c r="A197" s="74" t="s">
        <v>66</v>
      </c>
      <c r="B197" s="75"/>
      <c r="C197" s="75"/>
      <c r="D197" s="76"/>
      <c r="E197" s="45">
        <f>F28+F193</f>
        <v>0</v>
      </c>
      <c r="F197" s="49">
        <f>E197*1.085</f>
        <v>0</v>
      </c>
    </row>
  </sheetData>
  <mergeCells count="14">
    <mergeCell ref="A196:D196"/>
    <mergeCell ref="A197:D197"/>
    <mergeCell ref="A9:F9"/>
    <mergeCell ref="A3:F3"/>
    <mergeCell ref="A1:F1"/>
    <mergeCell ref="A2:F2"/>
    <mergeCell ref="A5:F6"/>
    <mergeCell ref="A7:F7"/>
    <mergeCell ref="B28:E28"/>
    <mergeCell ref="B193:E193"/>
    <mergeCell ref="A195:F195"/>
    <mergeCell ref="A31:F31"/>
    <mergeCell ref="A105:F105"/>
    <mergeCell ref="A188:F188"/>
  </mergeCells>
  <pageMargins left="0.70866141732283472" right="0.70866141732283472" top="0.74803149606299213" bottom="0.74803149606299213" header="0.31496062992125984" footer="0.31496062992125984"/>
  <pageSetup paperSize="9" scale="64" fitToHeight="0" orientation="portrait" r:id="rId1"/>
  <headerFooter>
    <oddHeader>&amp;LDQE  - MAINTENANCE CHAUFFERIE</oddHeader>
    <oddFooter>&amp;LDQE - MAINTENANCE CHAUFFERIE&amp;R&amp;P/&amp;N</oddFooter>
  </headerFooter>
  <rowBreaks count="5" manualBreakCount="5">
    <brk id="28" max="5" man="1"/>
    <brk id="69" max="5" man="1"/>
    <brk id="104" max="5" man="1"/>
    <brk id="149" max="5" man="1"/>
    <brk id="19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CHUM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Gladys VILLARSIN LOUISOR</dc:creator>
  <cp:lastModifiedBy>Anastasia Komkina</cp:lastModifiedBy>
  <cp:lastPrinted>2024-07-17T12:23:59Z</cp:lastPrinted>
  <dcterms:created xsi:type="dcterms:W3CDTF">2022-10-10T15:14:42Z</dcterms:created>
  <dcterms:modified xsi:type="dcterms:W3CDTF">2024-12-13T07:16:21Z</dcterms:modified>
</cp:coreProperties>
</file>