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CCAP et annexes\"/>
    </mc:Choice>
  </mc:AlternateContent>
  <bookViews>
    <workbookView xWindow="0" yWindow="0" windowWidth="28800" windowHeight="11480" tabRatio="894"/>
  </bookViews>
  <sheets>
    <sheet name="Pénalités" sheetId="18" r:id="rId1"/>
  </sheets>
  <externalReferences>
    <externalReference r:id="rId2"/>
    <externalReference r:id="rId3"/>
  </externalReferences>
  <definedNames>
    <definedName name="_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_xlnm._FilterDatabase" localSheetId="0" hidden="1">Pénalités!$A$4:$G$53</definedName>
    <definedName name="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aeveave">#REF!</definedName>
    <definedName name="aevfev">#REF!</definedName>
    <definedName name="avve">#REF!</definedName>
    <definedName name="azefev">#REF!</definedName>
    <definedName name="_xlnm.Database">'[2]Tranche 250-300'!$F$16:$L$120</definedName>
    <definedName name="bjbkjbk">#REF!</definedName>
    <definedName name="budlpt2">"Bouton 1"</definedName>
    <definedName name="coeff">#REF!</definedName>
    <definedName name="datealpes">#REF!</definedName>
    <definedName name="dateanjou">#REF!</definedName>
    <definedName name="dateaquitaine">#REF!</definedName>
    <definedName name="datecotdaz">#REF!</definedName>
    <definedName name="dateluberon">#REF!</definedName>
    <definedName name="datenormandie">#REF!</definedName>
    <definedName name="dateparis">#REF!</definedName>
    <definedName name="dateprovence">#REF!</definedName>
    <definedName name="dsvfsfz">#REF!</definedName>
    <definedName name="eveazfea">#REF!</definedName>
    <definedName name="ezvv">#REF!</definedName>
    <definedName name="_xlnm.Print_Titles" localSheetId="0">Pénalités!$4:$4</definedName>
    <definedName name="jhgjygjyhgbikjb">#REF!</definedName>
    <definedName name="kjhkjh">#REF!</definedName>
    <definedName name="kjkjnbk">#REF!</definedName>
    <definedName name="RR">#REF!</definedName>
    <definedName name="saisie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STATUT">#REF!</definedName>
    <definedName name="svvzev">#REF!</definedName>
    <definedName name="szfz">#REF!</definedName>
    <definedName name="Z_86B7C514_101E_4A81_9668_DEF1E38F01A1_.wvu.Cols" localSheetId="0" hidden="1">Pénalités!#REF!</definedName>
    <definedName name="Z_86B7C514_101E_4A81_9668_DEF1E38F01A1_.wvu.PrintArea" localSheetId="0" hidden="1">Pénalités!$A$1:$G$55</definedName>
    <definedName name="zev">#REF!</definedName>
    <definedName name="zfazza">#REF!</definedName>
    <definedName name="_xlnm.Print_Area" localSheetId="0">Pénalités!$A$1:$G$55</definedName>
  </definedNames>
  <calcPr calcId="162913"/>
  <customWorkbookViews>
    <customWorkbookView name="Raphael CHAUVET - Affichage personnalisé" guid="{86B7C514-101E-4A81-9668-DEF1E38F01A1}" mergeInterval="0" personalView="1" maximized="1" xWindow="1358" yWindow="-157" windowWidth="1936" windowHeight="1096" tabRatio="894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48" i="18" l="1"/>
  <c r="G25" i="18" l="1"/>
  <c r="G24" i="18"/>
  <c r="G44" i="18" l="1"/>
  <c r="G43" i="18"/>
  <c r="G42" i="18"/>
  <c r="G23" i="18"/>
  <c r="G22" i="18"/>
  <c r="G21" i="18"/>
  <c r="G50" i="18" l="1"/>
  <c r="G51" i="18"/>
  <c r="G8" i="18" l="1"/>
  <c r="G52" i="18"/>
  <c r="G20" i="18" l="1"/>
  <c r="G41" i="18"/>
  <c r="G33" i="18"/>
  <c r="G34" i="18"/>
  <c r="G10" i="18" l="1"/>
  <c r="G49" i="18"/>
  <c r="G5" i="18" l="1"/>
  <c r="G17" i="18" l="1"/>
  <c r="G18" i="18"/>
  <c r="G19" i="18"/>
  <c r="C31" i="18" l="1"/>
  <c r="C32" i="18" s="1"/>
  <c r="G32" i="18" s="1"/>
  <c r="F32" i="18" l="1"/>
  <c r="G6" i="18" l="1"/>
  <c r="G16" i="18" l="1"/>
  <c r="G15" i="18"/>
  <c r="G14" i="18"/>
  <c r="G13" i="18"/>
  <c r="G12" i="18"/>
  <c r="G53" i="18"/>
  <c r="G45" i="18"/>
  <c r="G11" i="18"/>
  <c r="G40" i="18"/>
  <c r="G39" i="18"/>
  <c r="G38" i="18"/>
  <c r="G37" i="18"/>
  <c r="G36" i="18"/>
  <c r="G35" i="18"/>
  <c r="G9" i="18"/>
  <c r="G47" i="18"/>
  <c r="G46" i="18"/>
  <c r="F55" i="18" l="1"/>
  <c r="G7" i="18"/>
  <c r="G55" i="18" s="1"/>
</calcChain>
</file>

<file path=xl/sharedStrings.xml><?xml version="1.0" encoding="utf-8"?>
<sst xmlns="http://schemas.openxmlformats.org/spreadsheetml/2006/main" count="153" uniqueCount="98">
  <si>
    <t>Description défaillance</t>
  </si>
  <si>
    <t xml:space="preserve">Seuil de déclenchement </t>
  </si>
  <si>
    <t>Test d'huile de friture non conforme</t>
  </si>
  <si>
    <t>Par constat des résultats du test</t>
  </si>
  <si>
    <t>Analyse bactériologique de surface non conforme</t>
  </si>
  <si>
    <t>Par constat des résultats d'analyse</t>
  </si>
  <si>
    <t>Analyse bactériologique de produit non conforme</t>
  </si>
  <si>
    <t>Non transmission immédiate des rapports bactériologiques</t>
  </si>
  <si>
    <t>Par constat</t>
  </si>
  <si>
    <t>Par constat et selon les documents supports</t>
  </si>
  <si>
    <t>Comportement du personnel non exemplaire vis-à-vis des convives</t>
  </si>
  <si>
    <t>Par constat et confirmation écrite du convive</t>
  </si>
  <si>
    <t xml:space="preserve">Mauvais entretien du matériel mis à disposition </t>
  </si>
  <si>
    <t>Non remise en état conforme des locaux après utilisation</t>
  </si>
  <si>
    <t>Utilisation des locaux sans autorisation formelle et écrite</t>
  </si>
  <si>
    <t>Nombre de défaillance constatée</t>
  </si>
  <si>
    <t>Total</t>
  </si>
  <si>
    <t xml:space="preserve">Date du contrôle : </t>
  </si>
  <si>
    <t xml:space="preserve">Non suivi des plans de formations du personnel et notamment la formation hygiène, sécurité et services </t>
  </si>
  <si>
    <t>Non-respect des prix de vente</t>
  </si>
  <si>
    <t>Non-respect des grammages</t>
  </si>
  <si>
    <t>Non-respect du planning des animations</t>
  </si>
  <si>
    <t>Non-respect des uniformes</t>
  </si>
  <si>
    <t>Annexe : Fiche d'évaluation des pénalités</t>
  </si>
  <si>
    <t xml:space="preserve">Coût de la pénalité </t>
  </si>
  <si>
    <t>Par constat par rapport aux normes en vigueur (point de règlementation cité comme référence)</t>
  </si>
  <si>
    <t>7 jours de retard par rapport à la date de résultats des prélèvements du laboratoire</t>
  </si>
  <si>
    <t>Par constat par rapport aux fiches techniques</t>
  </si>
  <si>
    <t>TOTAL sur 170%</t>
  </si>
  <si>
    <t>Par jour de retard après mise en demeure restée sans effet.</t>
  </si>
  <si>
    <t>Par jour de retard à compter de la mise en demeure par le représentant du pouvoir adjudicateur.</t>
  </si>
  <si>
    <t>Par heure d’insertion non réalisée.</t>
  </si>
  <si>
    <t>Non-respect par le titulaire des obligations relatives au nombre d’heures d’insertion à réaliser</t>
  </si>
  <si>
    <t>Non-transmission des attestations et des justificatifs propres à permettre le contrôle de l’exécution des actions d’insertion</t>
  </si>
  <si>
    <t>Présence de nuisibles ou de traces évoquant leurs présences (hors insectes volants)</t>
  </si>
  <si>
    <t>Par jour de retard constaté</t>
  </si>
  <si>
    <t>Par manquement constaté</t>
  </si>
  <si>
    <t>Non-respect des ouvertures de stands</t>
  </si>
  <si>
    <t xml:space="preserve">Non-conformité des engagements qualité des denrées utilisées </t>
  </si>
  <si>
    <t>Non-conformité des dispositions règlementaires en vigueur</t>
  </si>
  <si>
    <t>CCTP</t>
  </si>
  <si>
    <t>Par jour ouvré d'absence</t>
  </si>
  <si>
    <t>Par constat sur contrôle visuel</t>
  </si>
  <si>
    <t>Document du marché</t>
  </si>
  <si>
    <t>Par constat, sur chaque prix supérieur</t>
  </si>
  <si>
    <t>annexe 14 du CCTP ou BPU</t>
  </si>
  <si>
    <t>Par constat,  sur chaque plat non conforme</t>
  </si>
  <si>
    <t>annexe 14 du CCTP</t>
  </si>
  <si>
    <t>annexe 5 de l'acte d'engagement</t>
  </si>
  <si>
    <t>Non-respect du menu communiqué au client</t>
  </si>
  <si>
    <t>annexe 2 du CCTP</t>
  </si>
  <si>
    <t>annexe 3 du CCTP</t>
  </si>
  <si>
    <t>Par constat, par stand non ouvert</t>
  </si>
  <si>
    <t>Non-respect de la procédure HACCP (Hygiène et sécurité) 
Principaux points à titre de référence (liste non exaustive) : 
- DLC 
- Traçabilité des produits livrés 
- Respect de la chaîne du froid et de la chaine du chaud
- Traçabilité des températures, froides et chaudes
- Production en chaud et froid dans les normes
- Prélèvement quotidien des plats témoins conformément à la législation en vigueur
- Destruction de tous les produits ayant été exposés à la vente, en fin de service.
- Hygiène corporelle des employés (uniforme, lavage des mains et couvre-tête)
- Entretien des locaux, nettoyage (toutes zones confondues)
- Défaut dans les enregistrements documentaires</t>
  </si>
  <si>
    <t>Non-respect du nombre de caisses ouvertes</t>
  </si>
  <si>
    <t>annexe financière BPU</t>
  </si>
  <si>
    <t>Non-renouvellement périodique des menus</t>
  </si>
  <si>
    <t>Non communication des documents et reportings</t>
  </si>
  <si>
    <t>Non-respect de l'offre de prestations (cafeteria, événementiel et club)</t>
  </si>
  <si>
    <t>Par constat, par plat non conforme</t>
  </si>
  <si>
    <t>Par constat de plus de 3 éléments contrôlés sur 10, par type non conforme</t>
  </si>
  <si>
    <t>annexe 4 de l'acte d'engagement</t>
  </si>
  <si>
    <t>Dépense abusive de fluide : éclairage ou appareil non éteint</t>
  </si>
  <si>
    <t>Dépense abusive de fluide : vanne ou robinet non fermé</t>
  </si>
  <si>
    <t>Non-respect du maintien de l'offre de la cafeteria</t>
  </si>
  <si>
    <t>Non-respect du maintien de l'offre des prestations événementielles</t>
  </si>
  <si>
    <t>Non-respect du maintien de l'offre du club</t>
  </si>
  <si>
    <t>CCAP</t>
  </si>
  <si>
    <t>CCTP
annexe 13 du CCTP</t>
  </si>
  <si>
    <t xml:space="preserve"> = PRORATA sur 100%</t>
  </si>
  <si>
    <t>Non-respect de la gestion des déchets (filières, tri, plan de réduction)</t>
  </si>
  <si>
    <t>SELF</t>
  </si>
  <si>
    <t>CLUB</t>
  </si>
  <si>
    <t>EVENEMENTIEL</t>
  </si>
  <si>
    <t>OBJET</t>
  </si>
  <si>
    <t>CONTRAT</t>
  </si>
  <si>
    <t>CAFETERIA</t>
  </si>
  <si>
    <t>HYGIENE SECURITE</t>
  </si>
  <si>
    <t>TOTAL</t>
  </si>
  <si>
    <t>Non-respect du maintien de l'offre du self selon la tranche de fréquentation</t>
  </si>
  <si>
    <t>Non-respect des catégories de prix du self selon la tranche de fréquentation</t>
  </si>
  <si>
    <t>Mauvais usage du matériel mis à disposition</t>
  </si>
  <si>
    <t>DEVELOPPEMENT DURABLE</t>
  </si>
  <si>
    <t>Tous les constats doivent être faits en présence d'un responsable du Titulaire.</t>
  </si>
  <si>
    <t>Non-respect des affichages du self (menus, origine des denrées, labels, allergènes..) et de la cafeteria (composion des salades, des sandwiches et autres formules)</t>
  </si>
  <si>
    <t xml:space="preserve">Non respect des horaires d'ouverture </t>
  </si>
  <si>
    <t>Réalisation non conforme des prestations évènementielles  (délais de livraison, mode de service, etc.)</t>
  </si>
  <si>
    <t>Nombre de personnel en poste du titulaire inférieur au nombre requis</t>
  </si>
  <si>
    <t>Non respect des clauses du mandat par le mandataire, après une première mise en demeure, et sans qu’aucune suite ne soit donnée dans les deux (2) mois qui suivent</t>
  </si>
  <si>
    <t>Non-respect du plan de lutte contre le gaspillage alimentaire (objectif loi AGEC) : absence de pesées, non réalisation des actions correctives…</t>
  </si>
  <si>
    <t>Montant maximum des pénalités en cas de 
non respect annuel de la loi EGAlim (soit 0% sur les trois critères) :</t>
  </si>
  <si>
    <t>Taux EGAlim (objectif 50%) : constaté annuel</t>
  </si>
  <si>
    <t>Taux du BIO dans la part EGAlim (objectif 20%) : constaté annuel</t>
  </si>
  <si>
    <t>Taux EGAlim viandes et poissons (objectif 100%) : constaté annuel</t>
  </si>
  <si>
    <t>Défaut de propreté de la vaisselle (plateaux, couverts, verres, assiettes etc.)</t>
  </si>
  <si>
    <t>Non-respect des obligations légales en matière de loi Egalim = 
calcul basé sur les tableaux mensuels rempli par le Titulaire</t>
  </si>
  <si>
    <t>Par constat suite aux reportings annuels du titulaire</t>
  </si>
  <si>
    <t>Absence du gérant et/ou de son adjoint non prévue sauf évènement exceptionnel validé par le pouvoir adjudicateur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</si>
</sst>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&quot;€&quot;_-;\-* #,##0\ &quot;€&quot;_-;_-* &quot;-&quot;??\ &quot;€&quot;_-;_-@_-"/>
    <numFmt numFmtId="166" formatCode="[$-F800]dddd\,\ mmmm\ dd\,\ yyyy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1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Marianne"/>
    </font>
    <font>
      <b/>
      <sz val="12"/>
      <color theme="0"/>
      <name val="Marianne"/>
    </font>
    <font>
      <i/>
      <sz val="11"/>
      <color indexed="8"/>
      <name val="Marianne"/>
    </font>
    <font>
      <sz val="11"/>
      <color theme="1"/>
      <name val="Marianne"/>
    </font>
    <font>
      <b/>
      <i/>
      <sz val="12"/>
      <color theme="1"/>
      <name val="Marianne"/>
    </font>
    <font>
      <b/>
      <sz val="11"/>
      <color theme="1"/>
      <name val="Marianne"/>
    </font>
    <font>
      <sz val="11"/>
      <color indexed="8"/>
      <name val="Marianne"/>
    </font>
    <font>
      <i/>
      <sz val="11"/>
      <name val="Marianne"/>
    </font>
    <font>
      <sz val="11"/>
      <name val="Marianne"/>
    </font>
    <font>
      <i/>
      <sz val="11"/>
      <color rgb="FFFF0000"/>
      <name val="Marianne"/>
    </font>
    <font>
      <b/>
      <sz val="14"/>
      <name val="Marianne"/>
    </font>
    <font>
      <sz val="14"/>
      <color theme="1"/>
      <name val="Marianne"/>
    </font>
    <font>
      <sz val="11"/>
      <color rgb="FFFF0000"/>
      <name val="Marianne"/>
    </font>
    <font>
      <b/>
      <sz val="11"/>
      <name val="Marianne"/>
    </font>
    <font>
      <b/>
      <sz val="16"/>
      <color theme="1"/>
      <name val="Marianne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00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2" fillId="0" borderId="0">
      <alignment vertical="top"/>
    </xf>
    <xf numFmtId="164" fontId="1" fillId="0" borderId="0" applyFont="0" applyFill="0" applyBorder="0" applyAlignment="0" applyProtection="0"/>
    <xf numFmtId="0" fontId="5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0" fontId="5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6">
    <xf numFmtId="0" fontId="0" fillId="0" borderId="0" xfId="0"/>
    <xf numFmtId="0" fontId="7" fillId="0" borderId="1" xfId="0" applyFont="1" applyFill="1" applyBorder="1" applyAlignment="1" applyProtection="1">
      <alignment vertical="center" wrapText="1"/>
    </xf>
    <xf numFmtId="0" fontId="6" fillId="2" borderId="0" xfId="0" applyFont="1" applyFill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9" fillId="2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/>
    </xf>
    <xf numFmtId="165" fontId="8" fillId="2" borderId="0" xfId="14" applyNumberFormat="1" applyFont="1" applyFill="1" applyAlignment="1" applyProtection="1">
      <alignment vertical="center"/>
    </xf>
    <xf numFmtId="165" fontId="9" fillId="0" borderId="0" xfId="14" applyNumberFormat="1" applyFont="1" applyAlignment="1" applyProtection="1">
      <alignment vertical="center"/>
    </xf>
    <xf numFmtId="165" fontId="9" fillId="2" borderId="0" xfId="14" applyNumberFormat="1" applyFont="1" applyFill="1" applyAlignment="1" applyProtection="1">
      <alignment vertical="center"/>
    </xf>
    <xf numFmtId="165" fontId="8" fillId="0" borderId="0" xfId="14" applyNumberFormat="1" applyFont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0" fontId="17" fillId="0" borderId="0" xfId="0" applyFont="1" applyAlignment="1" applyProtection="1">
      <alignment vertical="center"/>
    </xf>
    <xf numFmtId="165" fontId="8" fillId="0" borderId="0" xfId="14" applyNumberFormat="1" applyFont="1" applyFill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left" vertical="center" wrapText="1"/>
    </xf>
    <xf numFmtId="0" fontId="18" fillId="2" borderId="0" xfId="0" applyFont="1" applyFill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9" fillId="2" borderId="0" xfId="0" applyFont="1" applyFill="1" applyAlignment="1" applyProtection="1">
      <alignment vertical="center" wrapText="1"/>
    </xf>
    <xf numFmtId="0" fontId="8" fillId="2" borderId="0" xfId="0" applyFont="1" applyFill="1" applyAlignment="1" applyProtection="1">
      <alignment vertical="center" wrapText="1"/>
    </xf>
    <xf numFmtId="0" fontId="8" fillId="0" borderId="0" xfId="0" applyFont="1" applyAlignment="1" applyProtection="1">
      <alignment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165" fontId="10" fillId="3" borderId="3" xfId="14" applyNumberFormat="1" applyFont="1" applyFill="1" applyBorder="1" applyAlignment="1" applyProtection="1">
      <alignment horizontal="center" vertical="center" wrapText="1"/>
    </xf>
    <xf numFmtId="165" fontId="13" fillId="0" borderId="2" xfId="14" applyNumberFormat="1" applyFont="1" applyFill="1" applyBorder="1" applyAlignment="1" applyProtection="1">
      <alignment horizontal="center" vertical="center" wrapText="1"/>
    </xf>
    <xf numFmtId="165" fontId="12" fillId="0" borderId="2" xfId="14" applyNumberFormat="1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left" vertical="center" wrapText="1"/>
    </xf>
    <xf numFmtId="165" fontId="8" fillId="0" borderId="2" xfId="14" applyNumberFormat="1" applyFont="1" applyFill="1" applyBorder="1" applyAlignment="1" applyProtection="1">
      <alignment horizontal="center" vertical="center" wrapText="1"/>
    </xf>
    <xf numFmtId="0" fontId="11" fillId="0" borderId="2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8" fillId="2" borderId="0" xfId="0" applyFont="1" applyFill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 wrapText="1"/>
    </xf>
    <xf numFmtId="165" fontId="13" fillId="0" borderId="2" xfId="14" applyNumberFormat="1" applyFont="1" applyFill="1" applyBorder="1" applyAlignment="1" applyProtection="1">
      <alignment horizontal="center" vertical="center"/>
    </xf>
    <xf numFmtId="10" fontId="15" fillId="0" borderId="0" xfId="0" applyNumberFormat="1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 applyProtection="1">
      <alignment horizontal="left" vertical="center" wrapText="1"/>
    </xf>
    <xf numFmtId="0" fontId="13" fillId="0" borderId="7" xfId="0" applyFont="1" applyFill="1" applyBorder="1" applyAlignment="1" applyProtection="1">
      <alignment horizontal="center" vertical="center" wrapText="1"/>
    </xf>
    <xf numFmtId="165" fontId="8" fillId="0" borderId="7" xfId="14" applyNumberFormat="1" applyFont="1" applyFill="1" applyBorder="1" applyAlignment="1" applyProtection="1">
      <alignment horizontal="center" vertical="center" wrapText="1"/>
    </xf>
    <xf numFmtId="0" fontId="12" fillId="0" borderId="7" xfId="0" applyFont="1" applyFill="1" applyBorder="1" applyAlignment="1" applyProtection="1">
      <alignment horizontal="center" vertical="center" wrapText="1"/>
    </xf>
    <xf numFmtId="165" fontId="12" fillId="0" borderId="8" xfId="14" applyNumberFormat="1" applyFont="1" applyFill="1" applyBorder="1" applyAlignment="1" applyProtection="1">
      <alignment horizontal="center" vertical="center" wrapText="1"/>
    </xf>
    <xf numFmtId="44" fontId="13" fillId="0" borderId="0" xfId="14" applyFont="1" applyFill="1" applyBorder="1" applyAlignment="1" applyProtection="1">
      <alignment horizontal="center" vertical="center" wrapText="1"/>
    </xf>
    <xf numFmtId="165" fontId="12" fillId="0" borderId="6" xfId="14" applyNumberFormat="1" applyFont="1" applyFill="1" applyBorder="1" applyAlignment="1" applyProtection="1">
      <alignment horizontal="center" vertical="center" wrapText="1"/>
    </xf>
    <xf numFmtId="10" fontId="8" fillId="0" borderId="0" xfId="0" applyNumberFormat="1" applyFont="1" applyFill="1" applyBorder="1" applyAlignment="1" applyProtection="1">
      <alignment horizontal="center" vertical="center" wrapText="1"/>
    </xf>
    <xf numFmtId="10" fontId="13" fillId="0" borderId="0" xfId="0" applyNumberFormat="1" applyFont="1" applyFill="1" applyBorder="1" applyAlignment="1" applyProtection="1">
      <alignment horizontal="center" vertical="center" wrapText="1"/>
    </xf>
    <xf numFmtId="10" fontId="13" fillId="0" borderId="9" xfId="15" applyNumberFormat="1" applyFont="1" applyFill="1" applyBorder="1" applyAlignment="1" applyProtection="1">
      <alignment horizontal="center" vertical="center" wrapText="1"/>
    </xf>
    <xf numFmtId="10" fontId="15" fillId="0" borderId="9" xfId="15" applyNumberFormat="1" applyFont="1" applyFill="1" applyBorder="1" applyAlignment="1" applyProtection="1">
      <alignment horizontal="center" vertical="center" wrapText="1"/>
    </xf>
    <xf numFmtId="0" fontId="12" fillId="0" borderId="11" xfId="0" applyFont="1" applyFill="1" applyBorder="1" applyAlignment="1" applyProtection="1">
      <alignment vertical="center" wrapText="1"/>
    </xf>
    <xf numFmtId="0" fontId="14" fillId="0" borderId="11" xfId="0" applyFont="1" applyFill="1" applyBorder="1" applyAlignment="1" applyProtection="1">
      <alignment vertical="center" wrapText="1"/>
    </xf>
    <xf numFmtId="0" fontId="9" fillId="0" borderId="11" xfId="0" applyFont="1" applyFill="1" applyBorder="1" applyAlignment="1" applyProtection="1">
      <alignment vertical="center" wrapText="1"/>
    </xf>
    <xf numFmtId="0" fontId="12" fillId="0" borderId="11" xfId="0" applyFont="1" applyFill="1" applyBorder="1" applyAlignment="1" applyProtection="1">
      <alignment horizontal="left" vertical="center" wrapText="1"/>
    </xf>
    <xf numFmtId="0" fontId="14" fillId="0" borderId="11" xfId="0" applyFont="1" applyFill="1" applyBorder="1" applyAlignment="1" applyProtection="1">
      <alignment horizontal="left" vertical="center" wrapText="1"/>
    </xf>
    <xf numFmtId="0" fontId="16" fillId="3" borderId="0" xfId="0" applyFont="1" applyFill="1" applyBorder="1" applyAlignment="1" applyProtection="1">
      <alignment vertical="center"/>
    </xf>
    <xf numFmtId="0" fontId="15" fillId="2" borderId="0" xfId="0" applyFont="1" applyFill="1" applyBorder="1" applyAlignment="1" applyProtection="1">
      <alignment vertical="center"/>
    </xf>
    <xf numFmtId="0" fontId="16" fillId="3" borderId="0" xfId="0" applyFont="1" applyFill="1" applyBorder="1" applyAlignment="1" applyProtection="1">
      <alignment horizontal="left" vertical="center" wrapText="1"/>
    </xf>
    <xf numFmtId="0" fontId="16" fillId="3" borderId="0" xfId="0" applyFont="1" applyFill="1" applyBorder="1" applyAlignment="1" applyProtection="1">
      <alignment vertical="center" wrapText="1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Border="1" applyAlignment="1" applyProtection="1">
      <alignment horizontal="center" vertical="center" wrapText="1"/>
    </xf>
    <xf numFmtId="165" fontId="8" fillId="2" borderId="0" xfId="14" applyNumberFormat="1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165" fontId="9" fillId="0" borderId="0" xfId="14" applyNumberFormat="1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14" fillId="0" borderId="2" xfId="0" applyFont="1" applyFill="1" applyBorder="1" applyAlignment="1" applyProtection="1">
      <alignment vertical="center" wrapText="1"/>
    </xf>
    <xf numFmtId="0" fontId="12" fillId="0" borderId="13" xfId="0" applyFont="1" applyFill="1" applyBorder="1" applyAlignment="1" applyProtection="1">
      <alignment horizontal="left" vertical="center" wrapText="1"/>
    </xf>
    <xf numFmtId="0" fontId="12" fillId="0" borderId="14" xfId="0" applyFont="1" applyFill="1" applyBorder="1" applyAlignment="1" applyProtection="1">
      <alignment horizontal="right" vertical="center" wrapText="1"/>
    </xf>
    <xf numFmtId="0" fontId="14" fillId="0" borderId="14" xfId="0" applyFont="1" applyFill="1" applyBorder="1" applyAlignment="1" applyProtection="1">
      <alignment horizontal="right" vertical="center" wrapText="1"/>
    </xf>
    <xf numFmtId="0" fontId="14" fillId="0" borderId="15" xfId="0" applyFont="1" applyFill="1" applyBorder="1" applyAlignment="1" applyProtection="1">
      <alignment horizontal="right" vertical="center" wrapText="1"/>
    </xf>
    <xf numFmtId="165" fontId="8" fillId="0" borderId="9" xfId="14" applyNumberFormat="1" applyFont="1" applyFill="1" applyBorder="1" applyAlignment="1" applyProtection="1">
      <alignment horizontal="center" vertical="center" wrapText="1"/>
    </xf>
    <xf numFmtId="0" fontId="12" fillId="0" borderId="9" xfId="0" applyFont="1" applyFill="1" applyBorder="1" applyAlignment="1" applyProtection="1">
      <alignment horizontal="center" vertical="center" wrapText="1"/>
    </xf>
    <xf numFmtId="165" fontId="8" fillId="0" borderId="12" xfId="14" applyNumberFormat="1" applyFont="1" applyFill="1" applyBorder="1" applyAlignment="1" applyProtection="1">
      <alignment horizontal="center" vertical="center" wrapText="1"/>
    </xf>
    <xf numFmtId="165" fontId="14" fillId="0" borderId="2" xfId="14" applyNumberFormat="1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left" vertical="center" wrapText="1"/>
    </xf>
    <xf numFmtId="0" fontId="13" fillId="0" borderId="4" xfId="0" applyFont="1" applyFill="1" applyBorder="1" applyAlignment="1" applyProtection="1">
      <alignment horizontal="center" vertical="center" wrapText="1"/>
    </xf>
    <xf numFmtId="165" fontId="13" fillId="0" borderId="4" xfId="14" applyNumberFormat="1" applyFont="1" applyFill="1" applyBorder="1" applyAlignment="1" applyProtection="1">
      <alignment horizontal="center" vertical="center" wrapText="1"/>
    </xf>
    <xf numFmtId="165" fontId="14" fillId="0" borderId="4" xfId="14" applyNumberFormat="1" applyFont="1" applyFill="1" applyBorder="1" applyAlignment="1" applyProtection="1">
      <alignment horizontal="center" vertical="center" wrapText="1"/>
    </xf>
    <xf numFmtId="0" fontId="20" fillId="0" borderId="10" xfId="0" applyFont="1" applyFill="1" applyBorder="1" applyAlignment="1" applyProtection="1">
      <alignment horizontal="center" vertical="center"/>
    </xf>
    <xf numFmtId="0" fontId="20" fillId="0" borderId="11" xfId="0" applyFont="1" applyFill="1" applyBorder="1" applyAlignment="1" applyProtection="1">
      <alignment horizontal="center" vertical="center"/>
    </xf>
    <xf numFmtId="0" fontId="20" fillId="0" borderId="2" xfId="0" applyFont="1" applyFill="1" applyBorder="1" applyAlignment="1" applyProtection="1">
      <alignment horizontal="center" vertical="center"/>
    </xf>
    <xf numFmtId="165" fontId="20" fillId="0" borderId="2" xfId="14" applyNumberFormat="1" applyFont="1" applyFill="1" applyBorder="1" applyAlignment="1" applyProtection="1">
      <alignment horizontal="center" vertical="center"/>
    </xf>
    <xf numFmtId="0" fontId="14" fillId="4" borderId="14" xfId="0" applyFont="1" applyFill="1" applyBorder="1" applyAlignment="1" applyProtection="1">
      <alignment horizontal="center" vertical="center" wrapText="1"/>
    </xf>
    <xf numFmtId="44" fontId="13" fillId="4" borderId="0" xfId="14" applyFont="1" applyFill="1" applyBorder="1" applyAlignment="1" applyProtection="1">
      <alignment horizontal="left" vertical="center" wrapText="1"/>
    </xf>
    <xf numFmtId="0" fontId="11" fillId="6" borderId="4" xfId="0" applyFont="1" applyFill="1" applyBorder="1" applyAlignment="1" applyProtection="1">
      <alignment horizontal="center" vertical="center"/>
    </xf>
    <xf numFmtId="0" fontId="11" fillId="6" borderId="4" xfId="0" applyFont="1" applyFill="1" applyBorder="1" applyAlignment="1" applyProtection="1">
      <alignment horizontal="center" vertical="center"/>
    </xf>
    <xf numFmtId="0" fontId="11" fillId="6" borderId="5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16" xfId="0" applyFont="1" applyFill="1" applyBorder="1" applyAlignment="1" applyProtection="1">
      <alignment horizontal="center" vertical="center"/>
    </xf>
    <xf numFmtId="0" fontId="11" fillId="0" borderId="5" xfId="0" applyFont="1" applyFill="1" applyBorder="1" applyAlignment="1" applyProtection="1">
      <alignment horizontal="center" vertical="center"/>
    </xf>
    <xf numFmtId="166" fontId="16" fillId="5" borderId="0" xfId="0" applyNumberFormat="1" applyFont="1" applyFill="1" applyBorder="1" applyAlignment="1" applyProtection="1">
      <alignment horizontal="center" vertical="center" wrapText="1"/>
      <protection locked="0"/>
    </xf>
    <xf numFmtId="0" fontId="19" fillId="6" borderId="4" xfId="0" applyFont="1" applyFill="1" applyBorder="1" applyAlignment="1" applyProtection="1">
      <alignment horizontal="center" vertical="center" wrapText="1"/>
    </xf>
    <xf numFmtId="0" fontId="19" fillId="6" borderId="16" xfId="0" applyFont="1" applyFill="1" applyBorder="1" applyAlignment="1" applyProtection="1">
      <alignment horizontal="center" vertical="center" wrapText="1"/>
    </xf>
    <xf numFmtId="0" fontId="19" fillId="6" borderId="5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center" vertical="center" wrapText="1"/>
    </xf>
    <xf numFmtId="0" fontId="12" fillId="5" borderId="2" xfId="0" applyFont="1" applyFill="1" applyBorder="1" applyAlignment="1" applyProtection="1">
      <alignment horizontal="center" vertical="center" wrapText="1"/>
    </xf>
    <xf numFmtId="0" fontId="14" fillId="5" borderId="2" xfId="0" applyFont="1" applyFill="1" applyBorder="1" applyAlignment="1" applyProtection="1">
      <alignment horizontal="center" vertical="center" wrapText="1"/>
    </xf>
    <xf numFmtId="0" fontId="14" fillId="5" borderId="4" xfId="0" applyFont="1" applyFill="1" applyBorder="1" applyAlignment="1" applyProtection="1">
      <alignment horizontal="center" vertical="center" wrapText="1"/>
    </xf>
    <xf numFmtId="10" fontId="15" fillId="5" borderId="0" xfId="0" applyNumberFormat="1" applyFont="1" applyFill="1" applyBorder="1" applyAlignment="1" applyProtection="1">
      <alignment horizontal="center" vertical="center" wrapText="1"/>
    </xf>
  </cellXfs>
  <cellStyles count="16">
    <cellStyle name="Milliers 2" xfId="4"/>
    <cellStyle name="Milliers 2 2" xfId="13"/>
    <cellStyle name="Milliers 2 3" xfId="10"/>
    <cellStyle name="Milliers 2 6" xfId="2"/>
    <cellStyle name="Milliers 2 6 2" xfId="12"/>
    <cellStyle name="Milliers 2 6 3" xfId="9"/>
    <cellStyle name="Milliers 3" xfId="11"/>
    <cellStyle name="Milliers 4" xfId="8"/>
    <cellStyle name="Monétaire" xfId="14" builtinId="4"/>
    <cellStyle name="Normal" xfId="0" builtinId="0"/>
    <cellStyle name="Normal 2" xfId="1"/>
    <cellStyle name="Normal 2 2" xfId="6"/>
    <cellStyle name="Normal 2 4" xfId="7"/>
    <cellStyle name="Normal 3" xfId="3"/>
    <cellStyle name="Pourcentage" xfId="15" builtinId="5"/>
    <cellStyle name="Pourcentage 2" xfId="5"/>
  </cellStyles>
  <dxfs count="0"/>
  <tableStyles count="0" defaultTableStyle="TableStyleMedium9" defaultPivotStyle="PivotStyleLight16"/>
  <colors>
    <mruColors>
      <color rgb="FFFFFFCC"/>
      <color rgb="FF33CC33"/>
      <color rgb="FF2B4A8A"/>
      <color rgb="FF7ACBF6"/>
      <color rgb="FFFFC0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Alma%20consulting\Cadre%20de%20r&#233;ponse\Prixent-071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Charrat\PRIXENTDanone%20si&#232;ge-0606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G"/>
      <sheetName val="Récapitulatif"/>
      <sheetName val="Frais de personnel (0)"/>
      <sheetName val="Frais de siège (0)"/>
      <sheetName val="Investissements (0)"/>
      <sheetName val="Frais d'exploitation (0)"/>
      <sheetName val="récapitulatif (0)"/>
      <sheetName val="Frais de personnel (1)"/>
      <sheetName val="Frais de siège (1)"/>
      <sheetName val="Investissements (1)"/>
      <sheetName val="Frais d'exploitation (1)"/>
      <sheetName val="récapitulatif (1)"/>
      <sheetName val="Frais de personnel (2)"/>
      <sheetName val="Frais de siège (2)"/>
      <sheetName val="Investissements (2)"/>
      <sheetName val="Frais d'exploitation (2)"/>
      <sheetName val="récapitulatif (2)"/>
      <sheetName val="Frais de personnel (3)"/>
      <sheetName val="Frais de siège (3)"/>
      <sheetName val="Investissements (3)"/>
      <sheetName val="Frais d'exploitation (3)"/>
      <sheetName val="récapitulatif (3)"/>
      <sheetName val="Frais de personnel (4)"/>
      <sheetName val="Frais de siège (4)"/>
      <sheetName val="Investissements (4)"/>
      <sheetName val="Frais d'exploitation (4)"/>
      <sheetName val="récapitulatif (4)"/>
      <sheetName val="Frais de personnel (5)"/>
      <sheetName val="Frais de siège (5)"/>
      <sheetName val="Investissements (5)"/>
      <sheetName val="Frais d'exploitation (5)"/>
      <sheetName val="récapitulatif (5)"/>
      <sheetName val="Page de Garde"/>
      <sheetName val="TC -4"/>
      <sheetName val="TC -3"/>
      <sheetName val="TC -2"/>
      <sheetName val="TC -1"/>
      <sheetName val="Tranche 351-400"/>
      <sheetName val="TC +1"/>
      <sheetName val="TC +2"/>
      <sheetName val="TC +3"/>
      <sheetName val="TC +4"/>
      <sheetName val="AMORTISSEMENT"/>
      <sheetName val="BUDGET"/>
      <sheetName val="Impr Perso TC -3"/>
      <sheetName val="Impr Perso TC -4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4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Impr Perso TC +4"/>
      <sheetName val="Impr Exploit TC -4"/>
      <sheetName val="Impr Exploit TC +4"/>
      <sheetName val="Imprime TC +4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">
          <cell r="A1" t="str">
            <v>OPAC</v>
          </cell>
        </row>
        <row r="7">
          <cell r="D7">
            <v>351</v>
          </cell>
        </row>
        <row r="8">
          <cell r="D8">
            <v>400</v>
          </cell>
        </row>
        <row r="22">
          <cell r="B22">
            <v>1</v>
          </cell>
        </row>
        <row r="24">
          <cell r="H24">
            <v>247.5</v>
          </cell>
        </row>
        <row r="26">
          <cell r="H26">
            <v>1</v>
          </cell>
        </row>
        <row r="27">
          <cell r="H27">
            <v>1</v>
          </cell>
        </row>
        <row r="28">
          <cell r="B28">
            <v>1</v>
          </cell>
        </row>
        <row r="30">
          <cell r="B30">
            <v>1</v>
          </cell>
        </row>
        <row r="32">
          <cell r="H32">
            <v>1</v>
          </cell>
        </row>
        <row r="36">
          <cell r="H36">
            <v>1</v>
          </cell>
        </row>
        <row r="39">
          <cell r="H39">
            <v>1</v>
          </cell>
        </row>
        <row r="40">
          <cell r="H40">
            <v>1</v>
          </cell>
        </row>
        <row r="43">
          <cell r="B43">
            <v>1</v>
          </cell>
        </row>
        <row r="45">
          <cell r="B45">
            <v>2</v>
          </cell>
        </row>
        <row r="47">
          <cell r="H47">
            <v>1</v>
          </cell>
        </row>
        <row r="48">
          <cell r="H48">
            <v>1</v>
          </cell>
        </row>
        <row r="52">
          <cell r="H52">
            <v>1</v>
          </cell>
        </row>
        <row r="53">
          <cell r="H53">
            <v>1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C -3"/>
      <sheetName val="TC -2"/>
      <sheetName val="Tranche 200-250"/>
      <sheetName val="Tranche 250-300"/>
      <sheetName val="TC +1"/>
      <sheetName val="TC +2"/>
      <sheetName val="TC +3"/>
      <sheetName val="AMORTISSEMENT"/>
      <sheetName val="BUDGET"/>
      <sheetName val="A A trame horaire restaurant"/>
      <sheetName val="A B synthese des frais de pers."/>
      <sheetName val="A C  Autres charges d'expl."/>
      <sheetName val="A D synthese cout d'exploit."/>
      <sheetName val="A E Engagement de prix recettes"/>
      <sheetName val="A F materiel fourni par prest"/>
      <sheetName val="A J materiel manquant"/>
      <sheetName val="LPG SIEGE DANONE"/>
      <sheetName val="Impr Perso TC -3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>
        <row r="16">
          <cell r="I16" t="str">
            <v>para 1</v>
          </cell>
          <cell r="J16" t="str">
            <v>para 2</v>
          </cell>
          <cell r="K16" t="str">
            <v>para 3</v>
          </cell>
          <cell r="L16" t="str">
            <v>COUT EURO</v>
          </cell>
        </row>
        <row r="17">
          <cell r="L17" t="str">
            <v>MOIS</v>
          </cell>
        </row>
        <row r="18">
          <cell r="G18" t="str">
            <v>BATIMENT</v>
          </cell>
        </row>
        <row r="19">
          <cell r="F19">
            <v>0</v>
          </cell>
          <cell r="G19" t="str">
            <v>REDEVANCE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F20">
            <v>0</v>
          </cell>
          <cell r="G20" t="str">
            <v>ENTRETIEN GROS OEUVRE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G21" t="str">
            <v>ENTRETIEN 2nd OEUVRE</v>
          </cell>
          <cell r="J21">
            <v>0</v>
          </cell>
          <cell r="K21">
            <v>0</v>
          </cell>
          <cell r="L21">
            <v>0</v>
          </cell>
        </row>
        <row r="22">
          <cell r="F22">
            <v>26.313067223138461</v>
          </cell>
          <cell r="G22" t="str">
            <v>INVESTISSEMENT GROS MATERIEL</v>
          </cell>
          <cell r="I22">
            <v>0</v>
          </cell>
        </row>
        <row r="23">
          <cell r="I23">
            <v>0</v>
          </cell>
        </row>
        <row r="24">
          <cell r="G24" t="str">
            <v>ENTRETIEN / MAINTENANCE</v>
          </cell>
          <cell r="H24">
            <v>247.5</v>
          </cell>
        </row>
        <row r="25">
          <cell r="G25" t="str">
            <v>Age du Matériel :</v>
          </cell>
          <cell r="J25" t="str">
            <v>1 à 3 ans</v>
          </cell>
        </row>
        <row r="26">
          <cell r="G26" t="str">
            <v>MAINTENANCE PREVENTIVE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20.886337475138465</v>
          </cell>
          <cell r="G27" t="str">
            <v>MAINTENANCE CURATIVE</v>
          </cell>
          <cell r="H27">
            <v>1</v>
          </cell>
          <cell r="J27">
            <v>8.3333333333333329E-2</v>
          </cell>
          <cell r="K27">
            <v>5250</v>
          </cell>
          <cell r="L27">
            <v>437.5</v>
          </cell>
        </row>
        <row r="28">
          <cell r="F28">
            <v>0</v>
          </cell>
          <cell r="G28" t="str">
            <v>PIECES DETACHEES</v>
          </cell>
          <cell r="H28">
            <v>1</v>
          </cell>
          <cell r="J28">
            <v>8.3333333333333329E-2</v>
          </cell>
          <cell r="K28">
            <v>4880</v>
          </cell>
          <cell r="L28">
            <v>406.66666666666663</v>
          </cell>
        </row>
        <row r="29">
          <cell r="F29">
            <v>18.77822815645623</v>
          </cell>
          <cell r="G29" t="str">
            <v>INVESTISSEMENT PETIT MATERIEL</v>
          </cell>
          <cell r="J29">
            <v>0</v>
          </cell>
          <cell r="K29">
            <v>0</v>
          </cell>
        </row>
        <row r="30">
          <cell r="F30">
            <v>0</v>
          </cell>
          <cell r="G30" t="str">
            <v>RENOUV  PETIT MAT CUISINE</v>
          </cell>
          <cell r="H30">
            <v>1</v>
          </cell>
          <cell r="I30">
            <v>8.3333333333333329E-2</v>
          </cell>
          <cell r="J30">
            <v>0.1</v>
          </cell>
          <cell r="K30">
            <v>16</v>
          </cell>
          <cell r="L30">
            <v>40</v>
          </cell>
        </row>
        <row r="31">
          <cell r="F31">
            <v>16.326770864148539</v>
          </cell>
          <cell r="G31" t="str">
            <v>RENOUV  PETIT MAT  DISTRIB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F32">
            <v>0</v>
          </cell>
          <cell r="G32" t="str">
            <v>RENOUV  PETIT MAT  DISTRIB - IC</v>
          </cell>
          <cell r="H32">
            <v>1</v>
          </cell>
          <cell r="I32">
            <v>8.3333333333333329E-2</v>
          </cell>
          <cell r="J32">
            <v>0.3</v>
          </cell>
          <cell r="K32">
            <v>51</v>
          </cell>
          <cell r="L32">
            <v>382.5</v>
          </cell>
        </row>
        <row r="33">
          <cell r="F33">
            <v>0</v>
          </cell>
          <cell r="G33" t="str">
            <v>RENOUV PETIT MAT CAFET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F34">
            <v>0</v>
          </cell>
          <cell r="J34">
            <v>0</v>
          </cell>
          <cell r="K34">
            <v>0</v>
          </cell>
        </row>
        <row r="35">
          <cell r="F35">
            <v>0</v>
          </cell>
          <cell r="G35" t="str">
            <v>APAVE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F36">
            <v>0</v>
          </cell>
          <cell r="G36" t="str">
            <v>BAC A GRAISSE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F37">
            <v>0</v>
          </cell>
          <cell r="G37" t="str">
            <v>FOSSE RELEVAGE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F38">
            <v>0</v>
          </cell>
          <cell r="G38" t="str">
            <v>SEPARATEUR HYDROCARBURE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F39">
            <v>0</v>
          </cell>
          <cell r="G39" t="str">
            <v>NETTOYAGE HOTTES</v>
          </cell>
          <cell r="H39">
            <v>1</v>
          </cell>
          <cell r="I39">
            <v>8.3333333333333329E-2</v>
          </cell>
          <cell r="J39">
            <v>1</v>
          </cell>
          <cell r="K39">
            <v>1550</v>
          </cell>
          <cell r="L39">
            <v>129.16666666666666</v>
          </cell>
        </row>
        <row r="40">
          <cell r="F40">
            <v>0</v>
          </cell>
          <cell r="G40" t="str">
            <v>FILTRES</v>
          </cell>
          <cell r="H40">
            <v>1</v>
          </cell>
          <cell r="I40">
            <v>2</v>
          </cell>
          <cell r="J40">
            <v>12</v>
          </cell>
          <cell r="K40">
            <v>5.5</v>
          </cell>
          <cell r="L40">
            <v>132</v>
          </cell>
        </row>
        <row r="41">
          <cell r="F41">
            <v>0</v>
          </cell>
          <cell r="G41" t="str">
            <v>MONTE CHARGE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F42">
            <v>0</v>
          </cell>
          <cell r="G42" t="str">
            <v>EXTINCTEURS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F43">
            <v>15.713906541071616</v>
          </cell>
          <cell r="J43">
            <v>0</v>
          </cell>
          <cell r="K43">
            <v>0</v>
          </cell>
        </row>
        <row r="44">
          <cell r="F44">
            <v>0</v>
          </cell>
          <cell r="G44" t="str">
            <v>NETTOYAGE MURS CUISINE ET ANNEXE (1 X AN)</v>
          </cell>
          <cell r="H44">
            <v>1</v>
          </cell>
          <cell r="I44">
            <v>8.3333333333333329E-2</v>
          </cell>
          <cell r="J44">
            <v>210</v>
          </cell>
          <cell r="K44">
            <v>1.9096200000000001</v>
          </cell>
          <cell r="L44">
            <v>33.418350000000004</v>
          </cell>
        </row>
        <row r="45">
          <cell r="F45">
            <v>16.84881988223658</v>
          </cell>
          <cell r="G45" t="str">
            <v>NETTOYAGE PLAFONDS(1 X AN)</v>
          </cell>
          <cell r="H45">
            <v>1</v>
          </cell>
          <cell r="I45">
            <v>8.3333333333333329E-2</v>
          </cell>
          <cell r="J45">
            <v>410</v>
          </cell>
          <cell r="K45">
            <v>2.2278900000000004</v>
          </cell>
          <cell r="L45">
            <v>76.119575000000012</v>
          </cell>
        </row>
        <row r="46">
          <cell r="G46" t="str">
            <v>NETTOYAGE SOL CUISINE ANNEXE (4 X AN)</v>
          </cell>
          <cell r="H46">
            <v>1</v>
          </cell>
          <cell r="I46">
            <v>0.25</v>
          </cell>
          <cell r="J46">
            <v>210</v>
          </cell>
          <cell r="K46">
            <v>2.1217999999999999</v>
          </cell>
          <cell r="L46">
            <v>111.39449999999999</v>
          </cell>
        </row>
        <row r="47">
          <cell r="G47" t="str">
            <v>NETTOYAGE SOLS SALLE THERMOFORME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F48">
            <v>0</v>
          </cell>
          <cell r="G48" t="str">
            <v>NETTOYAGE VITRES INTERIEUR  (nbre murs)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F49">
            <v>0</v>
          </cell>
          <cell r="G49" t="str">
            <v>NETTOYAGE VITRES EXTERIEUR (nbre murs)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F50">
            <v>0</v>
          </cell>
          <cell r="G50" t="str">
            <v>NETTOYAGE MOQUETTE (aspirateur)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F51">
            <v>0</v>
          </cell>
          <cell r="G51" t="str">
            <v>NETTOYAGE MOQUETTE (shampoing)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F52">
            <v>0</v>
          </cell>
          <cell r="G52" t="str">
            <v>DESINFECTION DESINSECTISATION</v>
          </cell>
          <cell r="H52">
            <v>1</v>
          </cell>
          <cell r="I52">
            <v>8.3333333333333329E-2</v>
          </cell>
          <cell r="J52">
            <v>1</v>
          </cell>
          <cell r="K52">
            <v>350</v>
          </cell>
          <cell r="L52">
            <v>29.166666666666664</v>
          </cell>
        </row>
        <row r="53">
          <cell r="G53" t="str">
            <v>DECHETS (LOC CONTAINER, DESTRUCTION, ENLEVEMENT)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F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F56">
            <v>0</v>
          </cell>
          <cell r="G56" t="str">
            <v>NETTOYAGE FACADE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F57">
            <v>0</v>
          </cell>
          <cell r="G57" t="str">
            <v>EAU</v>
          </cell>
          <cell r="H57">
            <v>1</v>
          </cell>
          <cell r="I57">
            <v>12</v>
          </cell>
          <cell r="J57">
            <v>5775</v>
          </cell>
          <cell r="K57">
            <v>3.5</v>
          </cell>
          <cell r="L57">
            <v>242.55</v>
          </cell>
        </row>
        <row r="58">
          <cell r="F58">
            <v>0</v>
          </cell>
          <cell r="G58" t="str">
            <v>EDF ABONNEMENT &amp; CONSOMMATION</v>
          </cell>
          <cell r="H58">
            <v>1</v>
          </cell>
          <cell r="I58">
            <v>8.3333333333333329E-2</v>
          </cell>
          <cell r="J58">
            <v>1</v>
          </cell>
          <cell r="K58">
            <v>15000</v>
          </cell>
          <cell r="L58">
            <v>1250</v>
          </cell>
        </row>
        <row r="59">
          <cell r="F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F60">
            <v>16.694489457994692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F61">
            <v>0</v>
          </cell>
          <cell r="G61" t="str">
            <v>GAZ CONSOMMATION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F62">
            <v>0</v>
          </cell>
          <cell r="G62" t="str">
            <v>CHAUFFAGE / CLIMATISATION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F64">
            <v>0</v>
          </cell>
        </row>
        <row r="65">
          <cell r="F65">
            <v>0</v>
          </cell>
          <cell r="G65" t="str">
            <v>PRODUITS ENTRETIEN</v>
          </cell>
          <cell r="H65">
            <v>1</v>
          </cell>
          <cell r="I65">
            <v>1</v>
          </cell>
          <cell r="J65">
            <v>5775</v>
          </cell>
          <cell r="K65">
            <v>0.05</v>
          </cell>
          <cell r="L65">
            <v>288.75</v>
          </cell>
        </row>
        <row r="66">
          <cell r="F66">
            <v>0</v>
          </cell>
          <cell r="G66" t="str">
            <v>PRODUITS LESSIVIELS</v>
          </cell>
          <cell r="H66">
            <v>1</v>
          </cell>
          <cell r="I66">
            <v>1</v>
          </cell>
          <cell r="J66">
            <v>5775</v>
          </cell>
          <cell r="K66">
            <v>0.03</v>
          </cell>
          <cell r="L66">
            <v>173.25</v>
          </cell>
        </row>
        <row r="67">
          <cell r="F67">
            <v>0</v>
          </cell>
          <cell r="G67" t="str">
            <v>SELS  ADOUCISSEURS</v>
          </cell>
          <cell r="H67">
            <v>1</v>
          </cell>
          <cell r="I67">
            <v>1</v>
          </cell>
          <cell r="J67">
            <v>5775</v>
          </cell>
          <cell r="K67">
            <v>0.01</v>
          </cell>
          <cell r="L67">
            <v>57.75</v>
          </cell>
        </row>
        <row r="69">
          <cell r="G69" t="str">
            <v>SERVIETTES PAPIER</v>
          </cell>
          <cell r="H69">
            <v>1</v>
          </cell>
          <cell r="I69">
            <v>1.5</v>
          </cell>
          <cell r="J69">
            <v>5775</v>
          </cell>
          <cell r="K69">
            <v>1.7000000000000001E-2</v>
          </cell>
          <cell r="L69">
            <v>147.26250000000002</v>
          </cell>
        </row>
        <row r="70">
          <cell r="F70">
            <v>0</v>
          </cell>
          <cell r="G70" t="str">
            <v>NAPPES PAPIER DAMASSE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F71">
            <v>0</v>
          </cell>
          <cell r="G71" t="str">
            <v>SERVIETTES OUATOSE 2 PLIS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F72">
            <v>0</v>
          </cell>
          <cell r="G72" t="str">
            <v>SET TABLE OUATOSE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F73">
            <v>0</v>
          </cell>
          <cell r="G73" t="str">
            <v>SERVIETTES DUNI 41X41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G74" t="str">
            <v>NAPPES DUNI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G75" t="str">
            <v>SERVIETTES TISSU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 t="str">
            <v>NAPPES TISSU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8">
          <cell r="G78" t="str">
            <v>TENUES PERSONNEL</v>
          </cell>
          <cell r="H78">
            <v>1</v>
          </cell>
          <cell r="L78">
            <v>360</v>
          </cell>
        </row>
        <row r="79">
          <cell r="F79">
            <v>0</v>
          </cell>
        </row>
        <row r="80">
          <cell r="F80">
            <v>0</v>
          </cell>
          <cell r="G80" t="str">
            <v xml:space="preserve">TENUE CUISINE </v>
          </cell>
          <cell r="H80">
            <v>1</v>
          </cell>
          <cell r="I80">
            <v>4</v>
          </cell>
          <cell r="J80">
            <v>1</v>
          </cell>
          <cell r="K80">
            <v>50</v>
          </cell>
        </row>
        <row r="81">
          <cell r="F81">
            <v>0</v>
          </cell>
          <cell r="G81" t="str">
            <v>TENUE  PLONGE</v>
          </cell>
          <cell r="H81">
            <v>1</v>
          </cell>
          <cell r="I81">
            <v>2</v>
          </cell>
          <cell r="J81">
            <v>1</v>
          </cell>
          <cell r="K81">
            <v>40</v>
          </cell>
        </row>
        <row r="82">
          <cell r="G82" t="str">
            <v>TENUE EMPLOYE SERVICE</v>
          </cell>
          <cell r="H82">
            <v>1</v>
          </cell>
          <cell r="I82">
            <v>1</v>
          </cell>
          <cell r="J82">
            <v>1</v>
          </cell>
          <cell r="K82">
            <v>80</v>
          </cell>
        </row>
        <row r="83">
          <cell r="G83" t="str">
            <v>TENUE HOTESSE</v>
          </cell>
          <cell r="H83">
            <v>1</v>
          </cell>
          <cell r="I83">
            <v>0</v>
          </cell>
          <cell r="J83">
            <v>1</v>
          </cell>
          <cell r="K83">
            <v>0</v>
          </cell>
        </row>
        <row r="84">
          <cell r="F84">
            <v>0</v>
          </cell>
          <cell r="G84" t="str">
            <v>COSTUME CHEF D'UNITE</v>
          </cell>
          <cell r="H84">
            <v>1</v>
          </cell>
          <cell r="I84">
            <v>0</v>
          </cell>
          <cell r="J84">
            <v>1</v>
          </cell>
          <cell r="K84">
            <v>0</v>
          </cell>
        </row>
        <row r="85">
          <cell r="F85">
            <v>0</v>
          </cell>
          <cell r="G85" t="str">
            <v>CALOTS, TOQUES, GANTS</v>
          </cell>
          <cell r="H85">
            <v>1</v>
          </cell>
          <cell r="I85">
            <v>7</v>
          </cell>
          <cell r="J85">
            <v>21</v>
          </cell>
          <cell r="K85">
            <v>0.14530200000000001</v>
          </cell>
          <cell r="L85">
            <v>21.359394000000002</v>
          </cell>
        </row>
        <row r="86">
          <cell r="F86">
            <v>0</v>
          </cell>
          <cell r="G86" t="str">
            <v>CHAUSSURES DE SECURITE</v>
          </cell>
          <cell r="H86">
            <v>1</v>
          </cell>
          <cell r="I86">
            <v>7</v>
          </cell>
          <cell r="J86">
            <v>0.125</v>
          </cell>
          <cell r="K86">
            <v>50</v>
          </cell>
          <cell r="L86">
            <v>43.75</v>
          </cell>
        </row>
        <row r="87">
          <cell r="F87">
            <v>19918.475965836547</v>
          </cell>
          <cell r="G87" t="str">
            <v>VISITES MEDICALES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G88" t="str">
            <v>PHARMACIE</v>
          </cell>
          <cell r="H88">
            <v>1</v>
          </cell>
          <cell r="I88">
            <v>8.3333333333333329E-2</v>
          </cell>
          <cell r="J88">
            <v>1</v>
          </cell>
          <cell r="K88">
            <v>75</v>
          </cell>
          <cell r="L88">
            <v>6.25</v>
          </cell>
        </row>
        <row r="89">
          <cell r="G89" t="str">
            <v>CARTES ORANGES</v>
          </cell>
          <cell r="H89">
            <v>1</v>
          </cell>
          <cell r="I89">
            <v>0.5</v>
          </cell>
          <cell r="J89">
            <v>7</v>
          </cell>
          <cell r="K89">
            <v>65</v>
          </cell>
          <cell r="L89">
            <v>227.5</v>
          </cell>
        </row>
        <row r="90">
          <cell r="G90" t="str">
            <v>PACKAGE SECURITE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G91" t="str">
            <v>INVESTISSEMENTS</v>
          </cell>
          <cell r="H91">
            <v>1</v>
          </cell>
          <cell r="I91">
            <v>28670</v>
          </cell>
          <cell r="K91" t="str">
            <v>Coût mensuel</v>
          </cell>
          <cell r="L91">
            <v>545.96645671477006</v>
          </cell>
        </row>
        <row r="94">
          <cell r="G94" t="str">
            <v>COTISATION / VA</v>
          </cell>
          <cell r="H94">
            <v>1</v>
          </cell>
          <cell r="I94">
            <v>1</v>
          </cell>
          <cell r="J94">
            <v>8.0999999999999996E-3</v>
          </cell>
          <cell r="K94">
            <v>44121.030018528101</v>
          </cell>
          <cell r="L94">
            <v>357.38034315007758</v>
          </cell>
        </row>
        <row r="95">
          <cell r="G95" t="str">
            <v>SOL SUR SITE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G96" t="str">
            <v>FOURNITURES DE BUREAU</v>
          </cell>
          <cell r="H96">
            <v>1</v>
          </cell>
          <cell r="I96">
            <v>8.3333333333333329E-2</v>
          </cell>
          <cell r="J96">
            <v>1</v>
          </cell>
          <cell r="K96">
            <v>325</v>
          </cell>
          <cell r="L96">
            <v>27.083333333333332</v>
          </cell>
        </row>
        <row r="97">
          <cell r="G97" t="str">
            <v>AFFRANCHISSEMENT PTT</v>
          </cell>
          <cell r="H97">
            <v>1</v>
          </cell>
          <cell r="I97">
            <v>8.3333333333333329E-2</v>
          </cell>
          <cell r="J97">
            <v>1</v>
          </cell>
          <cell r="K97">
            <v>270</v>
          </cell>
          <cell r="L97">
            <v>22.5</v>
          </cell>
        </row>
        <row r="98">
          <cell r="G98" t="str">
            <v>DOCUMENTS ADMINISTRATIFS</v>
          </cell>
          <cell r="H98">
            <v>1</v>
          </cell>
          <cell r="I98">
            <v>8.3333333333333329E-2</v>
          </cell>
          <cell r="J98">
            <v>1</v>
          </cell>
          <cell r="K98">
            <v>220</v>
          </cell>
          <cell r="L98">
            <v>18.333333333333332</v>
          </cell>
        </row>
        <row r="99">
          <cell r="G99" t="str">
            <v>TELEPHONE ABONNEMENT</v>
          </cell>
          <cell r="H99">
            <v>1</v>
          </cell>
          <cell r="I99">
            <v>0.5</v>
          </cell>
          <cell r="J99">
            <v>1</v>
          </cell>
          <cell r="K99">
            <v>40</v>
          </cell>
          <cell r="L99">
            <v>20</v>
          </cell>
        </row>
        <row r="100">
          <cell r="G100" t="str">
            <v>TELEPHONE COMMUNICATION</v>
          </cell>
          <cell r="H100">
            <v>1</v>
          </cell>
          <cell r="I100">
            <v>0.5</v>
          </cell>
          <cell r="J100">
            <v>1</v>
          </cell>
          <cell r="K100">
            <v>180</v>
          </cell>
          <cell r="L100">
            <v>90</v>
          </cell>
        </row>
        <row r="101">
          <cell r="G101" t="str">
            <v>ANALYSES BACTERIOLOGIQUES</v>
          </cell>
          <cell r="H101">
            <v>1</v>
          </cell>
          <cell r="I101">
            <v>1</v>
          </cell>
          <cell r="J101">
            <v>8.3333333333333329E-2</v>
          </cell>
          <cell r="K101">
            <v>1700</v>
          </cell>
          <cell r="L101">
            <v>141.66666666666666</v>
          </cell>
        </row>
        <row r="102">
          <cell r="G102" t="str">
            <v>ANALYSES COPRO,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G104" t="str">
            <v>ENGAGEMENT QUALITE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G105" t="str">
            <v>FOURNITURES CAISSE ENREGISTREUSE</v>
          </cell>
          <cell r="H105">
            <v>1</v>
          </cell>
          <cell r="I105">
            <v>8.3333333333333329E-2</v>
          </cell>
          <cell r="J105">
            <v>1</v>
          </cell>
          <cell r="K105">
            <v>300</v>
          </cell>
          <cell r="L105">
            <v>25</v>
          </cell>
        </row>
        <row r="106">
          <cell r="G106" t="str">
            <v>ENTRETIEN CAISSE ENREGISTREUSE</v>
          </cell>
          <cell r="H106">
            <v>1</v>
          </cell>
          <cell r="I106">
            <v>8.3333333333333329E-2</v>
          </cell>
          <cell r="J106">
            <v>0.151</v>
          </cell>
          <cell r="K106">
            <v>28670</v>
          </cell>
          <cell r="L106">
            <v>360.7641666666666</v>
          </cell>
        </row>
        <row r="107">
          <cell r="G107" t="str">
            <v>INVESTISSEMENT BADGES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G108" t="str">
            <v>RENOUVELLEMENT BADGES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G109" t="str">
            <v>DECORATION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G110" t="str">
            <v>LITHOS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G111" t="str">
            <v>SIGNALETIQUE</v>
          </cell>
          <cell r="H111">
            <v>1</v>
          </cell>
          <cell r="I111">
            <v>2.7777777777777776E-2</v>
          </cell>
          <cell r="J111">
            <v>1</v>
          </cell>
          <cell r="K111">
            <v>2100</v>
          </cell>
          <cell r="L111">
            <v>58.333333333333329</v>
          </cell>
        </row>
        <row r="112">
          <cell r="G112" t="str">
            <v>AFFICHES ET SUPPORTS</v>
          </cell>
          <cell r="H112">
            <v>0</v>
          </cell>
          <cell r="I112">
            <v>0</v>
          </cell>
          <cell r="J112">
            <v>0</v>
          </cell>
          <cell r="K112">
            <v>250</v>
          </cell>
          <cell r="L112">
            <v>0</v>
          </cell>
        </row>
        <row r="113">
          <cell r="G113" t="str">
            <v>PROVISION ANIMATIONS</v>
          </cell>
          <cell r="H113">
            <v>1</v>
          </cell>
          <cell r="I113">
            <v>0.33333333333333331</v>
          </cell>
          <cell r="J113">
            <v>1</v>
          </cell>
          <cell r="K113">
            <v>720</v>
          </cell>
          <cell r="L113">
            <v>240</v>
          </cell>
        </row>
        <row r="114">
          <cell r="G114" t="str">
            <v>LOCATION VL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G115" t="str">
            <v xml:space="preserve">ESSENCE 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G116" t="str">
            <v>LOCATION 3,5 TONNES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G117" t="str">
            <v>GAZ OIL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G118" t="str">
            <v>MACHINE A CAFE LOCATION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G119" t="str">
            <v>DIVERS</v>
          </cell>
        </row>
        <row r="120">
          <cell r="G120" t="str">
            <v>DIVERS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7">
    <tabColor rgb="FFFFC001"/>
    <pageSetUpPr fitToPage="1"/>
  </sheetPr>
  <dimension ref="A1:J73"/>
  <sheetViews>
    <sheetView showGridLines="0" tabSelected="1" view="pageBreakPreview" zoomScale="80" zoomScaleNormal="80" zoomScaleSheetLayoutView="80" workbookViewId="0">
      <selection activeCell="A4" sqref="A4:G55"/>
    </sheetView>
  </sheetViews>
  <sheetFormatPr baseColWidth="10" defaultColWidth="11.453125" defaultRowHeight="17.5" x14ac:dyDescent="0.35"/>
  <cols>
    <col min="1" max="1" width="19.26953125" style="5" customWidth="1"/>
    <col min="2" max="2" width="66" style="16" customWidth="1"/>
    <col min="3" max="3" width="52.1796875" style="19" customWidth="1"/>
    <col min="4" max="4" width="34.54296875" style="30" bestFit="1" customWidth="1"/>
    <col min="5" max="5" width="13.81640625" style="9" customWidth="1"/>
    <col min="6" max="6" width="15.81640625" style="5" customWidth="1"/>
    <col min="7" max="7" width="27.1796875" style="7" customWidth="1"/>
    <col min="8" max="8" width="14.1796875" style="4" customWidth="1"/>
    <col min="9" max="9" width="20" style="4" customWidth="1"/>
    <col min="10" max="10" width="11.453125" style="4"/>
    <col min="11" max="16384" width="11.453125" style="5"/>
  </cols>
  <sheetData>
    <row r="1" spans="1:10" s="11" customFormat="1" ht="22" x14ac:dyDescent="0.35">
      <c r="A1" s="49" t="s">
        <v>23</v>
      </c>
      <c r="B1" s="51"/>
      <c r="C1" s="52" t="s">
        <v>17</v>
      </c>
      <c r="D1" s="85"/>
      <c r="E1" s="85"/>
      <c r="F1" s="85"/>
      <c r="G1" s="85"/>
      <c r="H1" s="10"/>
      <c r="I1" s="10"/>
      <c r="J1" s="10"/>
    </row>
    <row r="2" spans="1:10" ht="18.5" x14ac:dyDescent="0.35">
      <c r="A2" s="50" t="s">
        <v>83</v>
      </c>
      <c r="B2" s="1"/>
      <c r="C2" s="53"/>
      <c r="D2" s="54"/>
      <c r="E2" s="55"/>
      <c r="F2" s="56"/>
      <c r="G2" s="57"/>
    </row>
    <row r="3" spans="1:10" ht="18.5" x14ac:dyDescent="0.35">
      <c r="A3" s="50"/>
      <c r="B3" s="58"/>
      <c r="C3" s="53"/>
      <c r="D3" s="54"/>
      <c r="E3" s="55"/>
      <c r="F3" s="56"/>
      <c r="G3" s="57"/>
    </row>
    <row r="4" spans="1:10" s="3" customFormat="1" ht="55.5" x14ac:dyDescent="0.35">
      <c r="A4" s="20" t="s">
        <v>74</v>
      </c>
      <c r="B4" s="20" t="s">
        <v>0</v>
      </c>
      <c r="C4" s="20" t="s">
        <v>1</v>
      </c>
      <c r="D4" s="20" t="s">
        <v>43</v>
      </c>
      <c r="E4" s="21" t="s">
        <v>24</v>
      </c>
      <c r="F4" s="20" t="s">
        <v>15</v>
      </c>
      <c r="G4" s="21" t="s">
        <v>16</v>
      </c>
      <c r="H4" s="2"/>
      <c r="I4" s="2"/>
      <c r="J4" s="2"/>
    </row>
    <row r="5" spans="1:10" ht="52.5" x14ac:dyDescent="0.35">
      <c r="A5" s="82" t="s">
        <v>75</v>
      </c>
      <c r="B5" s="44" t="s">
        <v>84</v>
      </c>
      <c r="C5" s="14" t="s">
        <v>36</v>
      </c>
      <c r="D5" s="27" t="s">
        <v>40</v>
      </c>
      <c r="E5" s="22">
        <v>100</v>
      </c>
      <c r="F5" s="92"/>
      <c r="G5" s="23">
        <f t="shared" ref="G5:G25" si="0">E5*F5</f>
        <v>0</v>
      </c>
    </row>
    <row r="6" spans="1:10" x14ac:dyDescent="0.35">
      <c r="A6" s="83"/>
      <c r="B6" s="44" t="s">
        <v>57</v>
      </c>
      <c r="C6" s="14" t="s">
        <v>36</v>
      </c>
      <c r="D6" s="27" t="s">
        <v>40</v>
      </c>
      <c r="E6" s="22">
        <v>200</v>
      </c>
      <c r="F6" s="92"/>
      <c r="G6" s="23">
        <f t="shared" si="0"/>
        <v>0</v>
      </c>
    </row>
    <row r="7" spans="1:10" x14ac:dyDescent="0.35">
      <c r="A7" s="83"/>
      <c r="B7" s="44" t="s">
        <v>19</v>
      </c>
      <c r="C7" s="14" t="s">
        <v>44</v>
      </c>
      <c r="D7" s="27" t="s">
        <v>55</v>
      </c>
      <c r="E7" s="22">
        <v>200</v>
      </c>
      <c r="F7" s="92"/>
      <c r="G7" s="23">
        <f t="shared" si="0"/>
        <v>0</v>
      </c>
    </row>
    <row r="8" spans="1:10" ht="35" x14ac:dyDescent="0.35">
      <c r="A8" s="83"/>
      <c r="B8" s="44" t="s">
        <v>58</v>
      </c>
      <c r="C8" s="24" t="s">
        <v>8</v>
      </c>
      <c r="D8" s="27" t="s">
        <v>55</v>
      </c>
      <c r="E8" s="25">
        <v>300</v>
      </c>
      <c r="F8" s="92"/>
      <c r="G8" s="23">
        <f t="shared" si="0"/>
        <v>0</v>
      </c>
    </row>
    <row r="9" spans="1:10" x14ac:dyDescent="0.35">
      <c r="A9" s="83"/>
      <c r="B9" s="45" t="s">
        <v>38</v>
      </c>
      <c r="C9" s="14" t="s">
        <v>8</v>
      </c>
      <c r="D9" s="27" t="s">
        <v>50</v>
      </c>
      <c r="E9" s="25">
        <v>500</v>
      </c>
      <c r="F9" s="92"/>
      <c r="G9" s="23">
        <f t="shared" si="0"/>
        <v>0</v>
      </c>
    </row>
    <row r="10" spans="1:10" x14ac:dyDescent="0.35">
      <c r="A10" s="83"/>
      <c r="B10" s="45" t="s">
        <v>39</v>
      </c>
      <c r="C10" s="14" t="s">
        <v>8</v>
      </c>
      <c r="D10" s="27" t="s">
        <v>51</v>
      </c>
      <c r="E10" s="25">
        <v>500</v>
      </c>
      <c r="F10" s="92"/>
      <c r="G10" s="23">
        <f t="shared" si="0"/>
        <v>0</v>
      </c>
    </row>
    <row r="11" spans="1:10" x14ac:dyDescent="0.35">
      <c r="A11" s="83"/>
      <c r="B11" s="45" t="s">
        <v>85</v>
      </c>
      <c r="C11" s="24" t="s">
        <v>8</v>
      </c>
      <c r="D11" s="28" t="s">
        <v>40</v>
      </c>
      <c r="E11" s="25">
        <v>500</v>
      </c>
      <c r="F11" s="92"/>
      <c r="G11" s="23">
        <f t="shared" si="0"/>
        <v>0</v>
      </c>
    </row>
    <row r="12" spans="1:10" ht="35" x14ac:dyDescent="0.35">
      <c r="A12" s="83"/>
      <c r="B12" s="44" t="s">
        <v>87</v>
      </c>
      <c r="C12" s="24" t="s">
        <v>8</v>
      </c>
      <c r="D12" s="27" t="s">
        <v>61</v>
      </c>
      <c r="E12" s="25">
        <v>500</v>
      </c>
      <c r="F12" s="92"/>
      <c r="G12" s="23">
        <f t="shared" si="0"/>
        <v>0</v>
      </c>
    </row>
    <row r="13" spans="1:10" ht="35" x14ac:dyDescent="0.35">
      <c r="A13" s="83"/>
      <c r="B13" s="44" t="s">
        <v>97</v>
      </c>
      <c r="C13" s="24" t="s">
        <v>41</v>
      </c>
      <c r="D13" s="28" t="s">
        <v>40</v>
      </c>
      <c r="E13" s="25">
        <v>200</v>
      </c>
      <c r="F13" s="92"/>
      <c r="G13" s="23">
        <f t="shared" si="0"/>
        <v>0</v>
      </c>
    </row>
    <row r="14" spans="1:10" ht="35" x14ac:dyDescent="0.35">
      <c r="A14" s="83"/>
      <c r="B14" s="44" t="s">
        <v>18</v>
      </c>
      <c r="C14" s="24" t="s">
        <v>8</v>
      </c>
      <c r="D14" s="28" t="s">
        <v>40</v>
      </c>
      <c r="E14" s="25">
        <v>200</v>
      </c>
      <c r="F14" s="92"/>
      <c r="G14" s="23">
        <f t="shared" si="0"/>
        <v>0</v>
      </c>
    </row>
    <row r="15" spans="1:10" x14ac:dyDescent="0.35">
      <c r="A15" s="83"/>
      <c r="B15" s="44" t="s">
        <v>22</v>
      </c>
      <c r="C15" s="24" t="s">
        <v>42</v>
      </c>
      <c r="D15" s="28" t="s">
        <v>40</v>
      </c>
      <c r="E15" s="25">
        <v>200</v>
      </c>
      <c r="F15" s="92"/>
      <c r="G15" s="23">
        <f t="shared" si="0"/>
        <v>0</v>
      </c>
    </row>
    <row r="16" spans="1:10" ht="35" x14ac:dyDescent="0.35">
      <c r="A16" s="83"/>
      <c r="B16" s="44" t="s">
        <v>10</v>
      </c>
      <c r="C16" s="24" t="s">
        <v>11</v>
      </c>
      <c r="D16" s="28" t="s">
        <v>40</v>
      </c>
      <c r="E16" s="25">
        <v>300</v>
      </c>
      <c r="F16" s="92"/>
      <c r="G16" s="23">
        <f t="shared" si="0"/>
        <v>0</v>
      </c>
    </row>
    <row r="17" spans="1:8" x14ac:dyDescent="0.35">
      <c r="A17" s="83"/>
      <c r="B17" s="47" t="s">
        <v>81</v>
      </c>
      <c r="C17" s="24" t="s">
        <v>27</v>
      </c>
      <c r="D17" s="28" t="s">
        <v>40</v>
      </c>
      <c r="E17" s="25">
        <v>500</v>
      </c>
      <c r="F17" s="92"/>
      <c r="G17" s="23">
        <f t="shared" si="0"/>
        <v>0</v>
      </c>
    </row>
    <row r="18" spans="1:8" x14ac:dyDescent="0.35">
      <c r="A18" s="83"/>
      <c r="B18" s="48" t="s">
        <v>12</v>
      </c>
      <c r="C18" s="14" t="s">
        <v>27</v>
      </c>
      <c r="D18" s="27" t="s">
        <v>40</v>
      </c>
      <c r="E18" s="22">
        <v>500</v>
      </c>
      <c r="F18" s="93"/>
      <c r="G18" s="67">
        <f t="shared" si="0"/>
        <v>0</v>
      </c>
    </row>
    <row r="19" spans="1:8" x14ac:dyDescent="0.35">
      <c r="A19" s="83"/>
      <c r="B19" s="68" t="s">
        <v>13</v>
      </c>
      <c r="C19" s="69" t="s">
        <v>8</v>
      </c>
      <c r="D19" s="70" t="s">
        <v>40</v>
      </c>
      <c r="E19" s="71">
        <v>500</v>
      </c>
      <c r="F19" s="94"/>
      <c r="G19" s="72">
        <f t="shared" si="0"/>
        <v>0</v>
      </c>
    </row>
    <row r="20" spans="1:8" x14ac:dyDescent="0.35">
      <c r="A20" s="83"/>
      <c r="B20" s="68" t="s">
        <v>14</v>
      </c>
      <c r="C20" s="69" t="s">
        <v>8</v>
      </c>
      <c r="D20" s="70" t="s">
        <v>40</v>
      </c>
      <c r="E20" s="71">
        <v>1000</v>
      </c>
      <c r="F20" s="94"/>
      <c r="G20" s="72">
        <f t="shared" si="0"/>
        <v>0</v>
      </c>
    </row>
    <row r="21" spans="1:8" ht="35" x14ac:dyDescent="0.35">
      <c r="A21" s="83"/>
      <c r="B21" s="59" t="s">
        <v>32</v>
      </c>
      <c r="C21" s="14" t="s">
        <v>31</v>
      </c>
      <c r="D21" s="27" t="s">
        <v>67</v>
      </c>
      <c r="E21" s="22">
        <v>60</v>
      </c>
      <c r="F21" s="93"/>
      <c r="G21" s="67">
        <f t="shared" si="0"/>
        <v>0</v>
      </c>
    </row>
    <row r="22" spans="1:8" ht="35" x14ac:dyDescent="0.35">
      <c r="A22" s="83"/>
      <c r="B22" s="59" t="s">
        <v>33</v>
      </c>
      <c r="C22" s="14" t="s">
        <v>30</v>
      </c>
      <c r="D22" s="27" t="s">
        <v>67</v>
      </c>
      <c r="E22" s="22">
        <v>75</v>
      </c>
      <c r="F22" s="93"/>
      <c r="G22" s="67">
        <f t="shared" si="0"/>
        <v>0</v>
      </c>
    </row>
    <row r="23" spans="1:8" ht="52.5" x14ac:dyDescent="0.35">
      <c r="A23" s="84"/>
      <c r="B23" s="59" t="s">
        <v>88</v>
      </c>
      <c r="C23" s="14" t="s">
        <v>29</v>
      </c>
      <c r="D23" s="27" t="s">
        <v>67</v>
      </c>
      <c r="E23" s="22">
        <v>50</v>
      </c>
      <c r="F23" s="93"/>
      <c r="G23" s="67">
        <f t="shared" si="0"/>
        <v>0</v>
      </c>
    </row>
    <row r="24" spans="1:8" ht="52.5" x14ac:dyDescent="0.35">
      <c r="A24" s="86" t="s">
        <v>82</v>
      </c>
      <c r="B24" s="59" t="s">
        <v>89</v>
      </c>
      <c r="C24" s="14" t="s">
        <v>8</v>
      </c>
      <c r="D24" s="27" t="s">
        <v>40</v>
      </c>
      <c r="E24" s="22">
        <v>500</v>
      </c>
      <c r="F24" s="93"/>
      <c r="G24" s="67">
        <f t="shared" si="0"/>
        <v>0</v>
      </c>
    </row>
    <row r="25" spans="1:8" ht="35" x14ac:dyDescent="0.35">
      <c r="A25" s="87"/>
      <c r="B25" s="59" t="s">
        <v>70</v>
      </c>
      <c r="C25" s="14" t="s">
        <v>8</v>
      </c>
      <c r="D25" s="27" t="s">
        <v>40</v>
      </c>
      <c r="E25" s="25">
        <v>500</v>
      </c>
      <c r="F25" s="92"/>
      <c r="G25" s="23">
        <f t="shared" si="0"/>
        <v>0</v>
      </c>
    </row>
    <row r="26" spans="1:8" ht="35" x14ac:dyDescent="0.35">
      <c r="A26" s="87"/>
      <c r="B26" s="60" t="s">
        <v>95</v>
      </c>
      <c r="C26" s="33" t="s">
        <v>96</v>
      </c>
      <c r="D26" s="34" t="s">
        <v>68</v>
      </c>
      <c r="E26" s="35"/>
      <c r="F26" s="36"/>
      <c r="G26" s="37"/>
      <c r="H26" s="15"/>
    </row>
    <row r="27" spans="1:8" ht="35" x14ac:dyDescent="0.35">
      <c r="A27" s="87"/>
      <c r="B27" s="77" t="s">
        <v>90</v>
      </c>
      <c r="C27" s="78">
        <v>30000</v>
      </c>
      <c r="D27" s="38"/>
      <c r="E27" s="12"/>
      <c r="F27" s="13"/>
      <c r="G27" s="39"/>
      <c r="H27" s="15"/>
    </row>
    <row r="28" spans="1:8" x14ac:dyDescent="0.35">
      <c r="A28" s="87"/>
      <c r="B28" s="61" t="s">
        <v>91</v>
      </c>
      <c r="C28" s="95">
        <v>0.5</v>
      </c>
      <c r="D28" s="40"/>
      <c r="E28" s="12"/>
      <c r="F28" s="13"/>
      <c r="G28" s="39"/>
    </row>
    <row r="29" spans="1:8" x14ac:dyDescent="0.35">
      <c r="A29" s="87"/>
      <c r="B29" s="61" t="s">
        <v>92</v>
      </c>
      <c r="C29" s="95">
        <v>0.2</v>
      </c>
      <c r="D29" s="40"/>
      <c r="E29" s="12"/>
      <c r="F29" s="13"/>
      <c r="G29" s="39"/>
    </row>
    <row r="30" spans="1:8" x14ac:dyDescent="0.35">
      <c r="A30" s="87"/>
      <c r="B30" s="61" t="s">
        <v>93</v>
      </c>
      <c r="C30" s="95">
        <v>1</v>
      </c>
      <c r="D30" s="40"/>
      <c r="E30" s="12"/>
      <c r="F30" s="13"/>
      <c r="G30" s="39"/>
    </row>
    <row r="31" spans="1:8" x14ac:dyDescent="0.35">
      <c r="A31" s="87"/>
      <c r="B31" s="62" t="s">
        <v>28</v>
      </c>
      <c r="C31" s="41">
        <f>SUM(C28:C30)</f>
        <v>1.7</v>
      </c>
      <c r="D31" s="32"/>
      <c r="E31" s="12"/>
      <c r="F31" s="13"/>
      <c r="G31" s="39"/>
    </row>
    <row r="32" spans="1:8" x14ac:dyDescent="0.35">
      <c r="A32" s="87"/>
      <c r="B32" s="63" t="s">
        <v>69</v>
      </c>
      <c r="C32" s="42">
        <f>C31/170*100</f>
        <v>1</v>
      </c>
      <c r="D32" s="43"/>
      <c r="E32" s="64"/>
      <c r="F32" s="65">
        <f>IF(G32&gt;0,1,0)</f>
        <v>0</v>
      </c>
      <c r="G32" s="66">
        <f>IFERROR(IF(C32&gt;1,0,C27-(C27*C32)),0)</f>
        <v>0</v>
      </c>
    </row>
    <row r="33" spans="1:7" x14ac:dyDescent="0.35">
      <c r="A33" s="87"/>
      <c r="B33" s="48" t="s">
        <v>62</v>
      </c>
      <c r="C33" s="24" t="s">
        <v>8</v>
      </c>
      <c r="D33" s="28" t="s">
        <v>40</v>
      </c>
      <c r="E33" s="31">
        <v>200</v>
      </c>
      <c r="F33" s="92"/>
      <c r="G33" s="23">
        <f t="shared" ref="G33:G53" si="1">E33*F33</f>
        <v>0</v>
      </c>
    </row>
    <row r="34" spans="1:7" x14ac:dyDescent="0.35">
      <c r="A34" s="88"/>
      <c r="B34" s="48" t="s">
        <v>63</v>
      </c>
      <c r="C34" s="24" t="s">
        <v>8</v>
      </c>
      <c r="D34" s="28" t="s">
        <v>40</v>
      </c>
      <c r="E34" s="31">
        <v>200</v>
      </c>
      <c r="F34" s="92"/>
      <c r="G34" s="23">
        <f t="shared" si="1"/>
        <v>0</v>
      </c>
    </row>
    <row r="35" spans="1:7" ht="262.5" x14ac:dyDescent="0.35">
      <c r="A35" s="89" t="s">
        <v>77</v>
      </c>
      <c r="B35" s="44" t="s">
        <v>53</v>
      </c>
      <c r="C35" s="24" t="s">
        <v>25</v>
      </c>
      <c r="D35" s="28" t="s">
        <v>40</v>
      </c>
      <c r="E35" s="25">
        <v>500</v>
      </c>
      <c r="F35" s="92"/>
      <c r="G35" s="23">
        <f t="shared" si="1"/>
        <v>0</v>
      </c>
    </row>
    <row r="36" spans="1:7" x14ac:dyDescent="0.35">
      <c r="A36" s="90"/>
      <c r="B36" s="44" t="s">
        <v>2</v>
      </c>
      <c r="C36" s="24" t="s">
        <v>3</v>
      </c>
      <c r="D36" s="28" t="s">
        <v>40</v>
      </c>
      <c r="E36" s="25">
        <v>200</v>
      </c>
      <c r="F36" s="92"/>
      <c r="G36" s="23">
        <f t="shared" si="1"/>
        <v>0</v>
      </c>
    </row>
    <row r="37" spans="1:7" x14ac:dyDescent="0.35">
      <c r="A37" s="90"/>
      <c r="B37" s="44" t="s">
        <v>4</v>
      </c>
      <c r="C37" s="24" t="s">
        <v>5</v>
      </c>
      <c r="D37" s="28" t="s">
        <v>40</v>
      </c>
      <c r="E37" s="25">
        <v>500</v>
      </c>
      <c r="F37" s="92"/>
      <c r="G37" s="23">
        <f t="shared" si="1"/>
        <v>0</v>
      </c>
    </row>
    <row r="38" spans="1:7" x14ac:dyDescent="0.35">
      <c r="A38" s="90"/>
      <c r="B38" s="44" t="s">
        <v>6</v>
      </c>
      <c r="C38" s="24" t="s">
        <v>5</v>
      </c>
      <c r="D38" s="28" t="s">
        <v>40</v>
      </c>
      <c r="E38" s="25">
        <v>500</v>
      </c>
      <c r="F38" s="92"/>
      <c r="G38" s="23">
        <f t="shared" si="1"/>
        <v>0</v>
      </c>
    </row>
    <row r="39" spans="1:7" ht="35" x14ac:dyDescent="0.35">
      <c r="A39" s="90"/>
      <c r="B39" s="44" t="s">
        <v>7</v>
      </c>
      <c r="C39" s="24" t="s">
        <v>26</v>
      </c>
      <c r="D39" s="28" t="s">
        <v>40</v>
      </c>
      <c r="E39" s="25">
        <v>200</v>
      </c>
      <c r="F39" s="92"/>
      <c r="G39" s="23">
        <f t="shared" si="1"/>
        <v>0</v>
      </c>
    </row>
    <row r="40" spans="1:7" ht="35" x14ac:dyDescent="0.35">
      <c r="A40" s="90"/>
      <c r="B40" s="46" t="s">
        <v>94</v>
      </c>
      <c r="C40" s="24" t="s">
        <v>60</v>
      </c>
      <c r="D40" s="28" t="s">
        <v>40</v>
      </c>
      <c r="E40" s="25">
        <v>200</v>
      </c>
      <c r="F40" s="92"/>
      <c r="G40" s="23">
        <f t="shared" si="1"/>
        <v>0</v>
      </c>
    </row>
    <row r="41" spans="1:7" ht="35" x14ac:dyDescent="0.35">
      <c r="A41" s="91"/>
      <c r="B41" s="47" t="s">
        <v>34</v>
      </c>
      <c r="C41" s="24" t="s">
        <v>8</v>
      </c>
      <c r="D41" s="28" t="s">
        <v>40</v>
      </c>
      <c r="E41" s="25">
        <v>300</v>
      </c>
      <c r="F41" s="92"/>
      <c r="G41" s="23">
        <f t="shared" si="1"/>
        <v>0</v>
      </c>
    </row>
    <row r="42" spans="1:7" x14ac:dyDescent="0.35">
      <c r="A42" s="79" t="s">
        <v>76</v>
      </c>
      <c r="B42" s="45" t="s">
        <v>64</v>
      </c>
      <c r="C42" s="24" t="s">
        <v>8</v>
      </c>
      <c r="D42" s="27" t="s">
        <v>40</v>
      </c>
      <c r="E42" s="25">
        <v>100</v>
      </c>
      <c r="F42" s="92"/>
      <c r="G42" s="23">
        <f t="shared" si="1"/>
        <v>0</v>
      </c>
    </row>
    <row r="43" spans="1:7" x14ac:dyDescent="0.35">
      <c r="A43" s="26" t="s">
        <v>72</v>
      </c>
      <c r="B43" s="45" t="s">
        <v>66</v>
      </c>
      <c r="C43" s="24" t="s">
        <v>8</v>
      </c>
      <c r="D43" s="27" t="s">
        <v>40</v>
      </c>
      <c r="E43" s="25">
        <v>300</v>
      </c>
      <c r="F43" s="92"/>
      <c r="G43" s="23">
        <f t="shared" si="1"/>
        <v>0</v>
      </c>
    </row>
    <row r="44" spans="1:7" ht="35" x14ac:dyDescent="0.35">
      <c r="A44" s="80" t="s">
        <v>73</v>
      </c>
      <c r="B44" s="45" t="s">
        <v>65</v>
      </c>
      <c r="C44" s="24" t="s">
        <v>8</v>
      </c>
      <c r="D44" s="27" t="s">
        <v>40</v>
      </c>
      <c r="E44" s="25">
        <v>300</v>
      </c>
      <c r="F44" s="92"/>
      <c r="G44" s="23">
        <f t="shared" si="1"/>
        <v>0</v>
      </c>
    </row>
    <row r="45" spans="1:7" ht="35" x14ac:dyDescent="0.35">
      <c r="A45" s="81"/>
      <c r="B45" s="45" t="s">
        <v>86</v>
      </c>
      <c r="C45" s="24" t="s">
        <v>8</v>
      </c>
      <c r="D45" s="27" t="s">
        <v>40</v>
      </c>
      <c r="E45" s="25">
        <v>300</v>
      </c>
      <c r="F45" s="92"/>
      <c r="G45" s="23">
        <f>E45*F45</f>
        <v>0</v>
      </c>
    </row>
    <row r="46" spans="1:7" x14ac:dyDescent="0.35">
      <c r="A46" s="82" t="s">
        <v>71</v>
      </c>
      <c r="B46" s="44" t="s">
        <v>20</v>
      </c>
      <c r="C46" s="14" t="s">
        <v>46</v>
      </c>
      <c r="D46" s="27" t="s">
        <v>45</v>
      </c>
      <c r="E46" s="22">
        <v>300</v>
      </c>
      <c r="F46" s="92"/>
      <c r="G46" s="23">
        <f t="shared" si="1"/>
        <v>0</v>
      </c>
    </row>
    <row r="47" spans="1:7" ht="35" x14ac:dyDescent="0.35">
      <c r="A47" s="83"/>
      <c r="B47" s="45" t="s">
        <v>80</v>
      </c>
      <c r="C47" s="14" t="s">
        <v>8</v>
      </c>
      <c r="D47" s="27" t="s">
        <v>47</v>
      </c>
      <c r="E47" s="22">
        <v>300</v>
      </c>
      <c r="F47" s="92"/>
      <c r="G47" s="23">
        <f t="shared" si="1"/>
        <v>0</v>
      </c>
    </row>
    <row r="48" spans="1:7" ht="35" x14ac:dyDescent="0.35">
      <c r="A48" s="83"/>
      <c r="B48" s="45" t="s">
        <v>79</v>
      </c>
      <c r="C48" s="14" t="s">
        <v>8</v>
      </c>
      <c r="D48" s="27" t="s">
        <v>47</v>
      </c>
      <c r="E48" s="22">
        <v>300</v>
      </c>
      <c r="F48" s="92"/>
      <c r="G48" s="23">
        <f t="shared" si="1"/>
        <v>0</v>
      </c>
    </row>
    <row r="49" spans="1:7" x14ac:dyDescent="0.35">
      <c r="A49" s="83"/>
      <c r="B49" s="44" t="s">
        <v>37</v>
      </c>
      <c r="C49" s="14" t="s">
        <v>52</v>
      </c>
      <c r="D49" s="27" t="s">
        <v>48</v>
      </c>
      <c r="E49" s="22">
        <v>300</v>
      </c>
      <c r="F49" s="92"/>
      <c r="G49" s="23">
        <f t="shared" si="1"/>
        <v>0</v>
      </c>
    </row>
    <row r="50" spans="1:7" x14ac:dyDescent="0.35">
      <c r="A50" s="83"/>
      <c r="B50" s="44" t="s">
        <v>56</v>
      </c>
      <c r="C50" s="14" t="s">
        <v>35</v>
      </c>
      <c r="D50" s="27" t="s">
        <v>40</v>
      </c>
      <c r="E50" s="22">
        <v>100</v>
      </c>
      <c r="F50" s="92"/>
      <c r="G50" s="23">
        <f t="shared" si="1"/>
        <v>0</v>
      </c>
    </row>
    <row r="51" spans="1:7" x14ac:dyDescent="0.35">
      <c r="A51" s="83"/>
      <c r="B51" s="44" t="s">
        <v>49</v>
      </c>
      <c r="C51" s="14" t="s">
        <v>59</v>
      </c>
      <c r="D51" s="28" t="s">
        <v>40</v>
      </c>
      <c r="E51" s="25">
        <v>200</v>
      </c>
      <c r="F51" s="92"/>
      <c r="G51" s="23">
        <f t="shared" si="1"/>
        <v>0</v>
      </c>
    </row>
    <row r="52" spans="1:7" x14ac:dyDescent="0.35">
      <c r="A52" s="83"/>
      <c r="B52" s="44" t="s">
        <v>54</v>
      </c>
      <c r="C52" s="24" t="s">
        <v>8</v>
      </c>
      <c r="D52" s="27" t="s">
        <v>48</v>
      </c>
      <c r="E52" s="25">
        <v>200</v>
      </c>
      <c r="F52" s="92"/>
      <c r="G52" s="23">
        <f t="shared" si="1"/>
        <v>0</v>
      </c>
    </row>
    <row r="53" spans="1:7" x14ac:dyDescent="0.35">
      <c r="A53" s="84"/>
      <c r="B53" s="44" t="s">
        <v>21</v>
      </c>
      <c r="C53" s="24" t="s">
        <v>9</v>
      </c>
      <c r="D53" s="28" t="s">
        <v>40</v>
      </c>
      <c r="E53" s="25">
        <v>200</v>
      </c>
      <c r="F53" s="92"/>
      <c r="G53" s="23">
        <f t="shared" si="1"/>
        <v>0</v>
      </c>
    </row>
    <row r="55" spans="1:7" ht="24.5" x14ac:dyDescent="0.35">
      <c r="A55" s="73" t="s">
        <v>78</v>
      </c>
      <c r="B55" s="73"/>
      <c r="C55" s="73"/>
      <c r="D55" s="73"/>
      <c r="E55" s="74"/>
      <c r="F55" s="75">
        <f>SUM(F5:F49)</f>
        <v>0</v>
      </c>
      <c r="G55" s="76">
        <f>SUM(G5:G49)</f>
        <v>0</v>
      </c>
    </row>
    <row r="56" spans="1:7" s="4" customFormat="1" x14ac:dyDescent="0.35">
      <c r="B56" s="17"/>
      <c r="C56" s="18"/>
      <c r="D56" s="29"/>
      <c r="E56" s="6"/>
      <c r="G56" s="8"/>
    </row>
    <row r="57" spans="1:7" s="4" customFormat="1" x14ac:dyDescent="0.35">
      <c r="B57" s="17"/>
      <c r="C57" s="18"/>
      <c r="D57" s="29"/>
      <c r="E57" s="6"/>
      <c r="G57" s="8"/>
    </row>
    <row r="58" spans="1:7" s="4" customFormat="1" x14ac:dyDescent="0.35">
      <c r="B58" s="17"/>
      <c r="C58" s="18"/>
      <c r="D58" s="29"/>
      <c r="E58" s="6"/>
      <c r="G58" s="8"/>
    </row>
    <row r="59" spans="1:7" s="4" customFormat="1" x14ac:dyDescent="0.35">
      <c r="B59" s="17"/>
      <c r="C59" s="18"/>
      <c r="D59" s="29"/>
      <c r="E59" s="6"/>
      <c r="G59" s="8"/>
    </row>
    <row r="60" spans="1:7" s="4" customFormat="1" x14ac:dyDescent="0.35">
      <c r="B60" s="17"/>
      <c r="C60" s="18"/>
      <c r="D60" s="29"/>
      <c r="E60" s="6"/>
      <c r="G60" s="8"/>
    </row>
    <row r="61" spans="1:7" s="4" customFormat="1" x14ac:dyDescent="0.35">
      <c r="B61" s="17"/>
      <c r="C61" s="18"/>
      <c r="D61" s="29"/>
      <c r="E61" s="6"/>
      <c r="G61" s="8"/>
    </row>
    <row r="62" spans="1:7" s="4" customFormat="1" x14ac:dyDescent="0.35">
      <c r="B62" s="17"/>
      <c r="C62" s="18"/>
      <c r="D62" s="29"/>
      <c r="E62" s="6"/>
      <c r="G62" s="8"/>
    </row>
    <row r="63" spans="1:7" s="4" customFormat="1" x14ac:dyDescent="0.35">
      <c r="B63" s="17"/>
      <c r="C63" s="18"/>
      <c r="D63" s="29"/>
      <c r="E63" s="6"/>
      <c r="G63" s="8"/>
    </row>
    <row r="64" spans="1:7" s="4" customFormat="1" x14ac:dyDescent="0.35">
      <c r="B64" s="17"/>
      <c r="C64" s="18"/>
      <c r="D64" s="29"/>
      <c r="E64" s="6"/>
      <c r="G64" s="8"/>
    </row>
    <row r="65" spans="2:7" s="4" customFormat="1" x14ac:dyDescent="0.35">
      <c r="B65" s="17"/>
      <c r="C65" s="18"/>
      <c r="D65" s="29"/>
      <c r="E65" s="6"/>
      <c r="G65" s="8"/>
    </row>
    <row r="66" spans="2:7" s="4" customFormat="1" x14ac:dyDescent="0.35">
      <c r="B66" s="17"/>
      <c r="C66" s="18"/>
      <c r="D66" s="29"/>
      <c r="E66" s="6"/>
      <c r="G66" s="8"/>
    </row>
    <row r="67" spans="2:7" s="4" customFormat="1" x14ac:dyDescent="0.35">
      <c r="B67" s="17"/>
      <c r="C67" s="18"/>
      <c r="D67" s="29"/>
      <c r="E67" s="6"/>
      <c r="G67" s="8"/>
    </row>
    <row r="68" spans="2:7" s="4" customFormat="1" x14ac:dyDescent="0.35">
      <c r="B68" s="17"/>
      <c r="C68" s="18"/>
      <c r="D68" s="29"/>
      <c r="E68" s="6"/>
      <c r="G68" s="8"/>
    </row>
    <row r="69" spans="2:7" s="4" customFormat="1" x14ac:dyDescent="0.35">
      <c r="B69" s="17"/>
      <c r="C69" s="18"/>
      <c r="D69" s="29"/>
      <c r="E69" s="6"/>
      <c r="G69" s="8"/>
    </row>
    <row r="70" spans="2:7" s="4" customFormat="1" x14ac:dyDescent="0.35">
      <c r="B70" s="17"/>
      <c r="C70" s="18"/>
      <c r="D70" s="29"/>
      <c r="E70" s="6"/>
      <c r="G70" s="8"/>
    </row>
    <row r="71" spans="2:7" s="4" customFormat="1" x14ac:dyDescent="0.35">
      <c r="B71" s="17"/>
      <c r="C71" s="18"/>
      <c r="D71" s="29"/>
      <c r="E71" s="6"/>
      <c r="G71" s="8"/>
    </row>
    <row r="72" spans="2:7" s="4" customFormat="1" x14ac:dyDescent="0.35">
      <c r="B72" s="17"/>
      <c r="C72" s="18"/>
      <c r="D72" s="29"/>
      <c r="E72" s="6"/>
      <c r="G72" s="8"/>
    </row>
    <row r="73" spans="2:7" s="4" customFormat="1" x14ac:dyDescent="0.35">
      <c r="B73" s="17"/>
      <c r="C73" s="18"/>
      <c r="D73" s="29"/>
      <c r="E73" s="6"/>
      <c r="G73" s="8"/>
    </row>
  </sheetData>
  <sheetProtection algorithmName="SHA-512" hashValue="0dqD5klR/USGWa8/vTYj1Wu9zD/733pW+dUhMrRYax7Uun1vbTCW9svrP21R76979znRbIXxFNSdbmThkZTPTw==" saltValue="mb10iZFcXMHE6YMVH7WnAg==" spinCount="100000" sheet="1" objects="1" scenarios="1"/>
  <autoFilter ref="A4:G53">
    <sortState ref="A5:I58">
      <sortCondition ref="A5"/>
    </sortState>
  </autoFilter>
  <customSheetViews>
    <customSheetView guid="{86B7C514-101E-4A81-9668-DEF1E38F01A1}" scale="80" hiddenColumns="1">
      <selection activeCell="F41" sqref="F41"/>
      <pageMargins left="0.70866141732283472" right="0.70866141732283472" top="0.74803149606299213" bottom="0.74803149606299213" header="0.31496062992125984" footer="0.31496062992125984"/>
      <pageSetup paperSize="9" scale="47" orientation="landscape" r:id="rId1"/>
      <headerFooter>
        <oddFooter>&amp;L&amp;A&amp;C&amp;B Confidentiel&amp;B&amp;RPage &amp;P</oddFooter>
      </headerFooter>
    </customSheetView>
  </customSheetViews>
  <mergeCells count="6">
    <mergeCell ref="A44:A45"/>
    <mergeCell ref="A46:A53"/>
    <mergeCell ref="D1:G1"/>
    <mergeCell ref="A5:A23"/>
    <mergeCell ref="A24:A34"/>
    <mergeCell ref="A35:A41"/>
  </mergeCells>
  <printOptions horizontalCentered="1" verticalCentered="1"/>
  <pageMargins left="0.23622047244094491" right="0.23622047244094491" top="0.22" bottom="0.34" header="0.17" footer="0.17"/>
  <pageSetup paperSize="9" scale="60" fitToHeight="2" orientation="landscape" r:id="rId2"/>
  <headerFooter>
    <oddFooter>&amp;L&amp;F&amp;C&amp;"-,Gras" Confidentiel&amp;RPage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C44C1474C97C4A99BFB97D3633E0E8" ma:contentTypeVersion="12" ma:contentTypeDescription="Crée un document." ma:contentTypeScope="" ma:versionID="358786cfe303addefd6b787e0ebbbd2b">
  <xsd:schema xmlns:xsd="http://www.w3.org/2001/XMLSchema" xmlns:xs="http://www.w3.org/2001/XMLSchema" xmlns:p="http://schemas.microsoft.com/office/2006/metadata/properties" xmlns:ns2="ef27ffef-dd73-4066-9188-6f8f63e3fb19" xmlns:ns3="a92ac026-9768-4cf6-be6a-a701a6ae0274" targetNamespace="http://schemas.microsoft.com/office/2006/metadata/properties" ma:root="true" ma:fieldsID="bc5a050b10585f98b3447ef554c37a5d" ns2:_="" ns3:_="">
    <xsd:import namespace="ef27ffef-dd73-4066-9188-6f8f63e3fb19"/>
    <xsd:import namespace="a92ac026-9768-4cf6-be6a-a701a6ae02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7ffef-dd73-4066-9188-6f8f63e3fb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ac026-9768-4cf6-be6a-a701a6ae027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3DBA27-E5C4-40D2-AE37-59085306D018}">
  <ds:schemaRefs>
    <ds:schemaRef ds:uri="a92ac026-9768-4cf6-be6a-a701a6ae0274"/>
    <ds:schemaRef ds:uri="http://purl.org/dc/dcmitype/"/>
    <ds:schemaRef ds:uri="http://schemas.microsoft.com/office/2006/documentManagement/types"/>
    <ds:schemaRef ds:uri="http://purl.org/dc/terms/"/>
    <ds:schemaRef ds:uri="http://purl.org/dc/elements/1.1/"/>
    <ds:schemaRef ds:uri="ef27ffef-dd73-4066-9188-6f8f63e3fb19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7BCB781C-42D7-4A6B-806C-A5BFA375ED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7ffef-dd73-4066-9188-6f8f63e3fb19"/>
    <ds:schemaRef ds:uri="a92ac026-9768-4cf6-be6a-a701a6ae02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D269E4-FDCD-448A-936F-1C58B70B54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Pénalités</vt:lpstr>
      <vt:lpstr>Pénalités!Impression_des_titres</vt:lpstr>
      <vt:lpstr>Pénalités!Zone_d_impression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ROUSSIERE Nicole</dc:creator>
  <cp:lastModifiedBy>GONCALVES Maud</cp:lastModifiedBy>
  <cp:lastPrinted>2025-01-03T09:08:41Z</cp:lastPrinted>
  <dcterms:created xsi:type="dcterms:W3CDTF">2010-03-12T13:37:49Z</dcterms:created>
  <dcterms:modified xsi:type="dcterms:W3CDTF">2025-01-15T14:16:52Z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0x01010053C44C1474C97C4A99BFB97D3633E0E8</vt:lpwstr>
  </property>
</Properties>
</file>