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04 - TRAVAUX\Bât. 221 (720)\01 - CHANTIER\01 - CHANTIER EN COURS\2022_BF_Réfection halls\01 - DCE\V2 - LOTS SEPARÉ\00 - NATIF\"/>
    </mc:Choice>
  </mc:AlternateContent>
  <bookViews>
    <workbookView xWindow="0" yWindow="0" windowWidth="9825" windowHeight="5010" tabRatio="771"/>
  </bookViews>
  <sheets>
    <sheet name="PDG" sheetId="1" r:id="rId1"/>
    <sheet name="LOT 01" sheetId="20" r:id="rId2"/>
    <sheet name="LOT 02" sheetId="30" r:id="rId3"/>
    <sheet name="LOT 03" sheetId="21" r:id="rId4"/>
    <sheet name="LOT 04.1" sheetId="17" r:id="rId5"/>
    <sheet name="LOT 04.2" sheetId="26" r:id="rId6"/>
    <sheet name="LOT 05" sheetId="28" r:id="rId7"/>
  </sheets>
  <definedNames>
    <definedName name="_xlnm.Print_Area" localSheetId="0">PDG!$A$1:$O$63</definedName>
  </definedNames>
  <calcPr calcId="152511"/>
</workbook>
</file>

<file path=xl/calcChain.xml><?xml version="1.0" encoding="utf-8"?>
<calcChain xmlns="http://schemas.openxmlformats.org/spreadsheetml/2006/main">
  <c r="F67" i="26" l="1"/>
  <c r="F66" i="26"/>
  <c r="F32" i="21" l="1"/>
  <c r="F12" i="21"/>
  <c r="F12" i="17"/>
  <c r="F10" i="26" l="1"/>
  <c r="F15" i="26" l="1"/>
  <c r="F17" i="26" l="1"/>
  <c r="F16" i="26"/>
  <c r="F18" i="30" l="1"/>
  <c r="F40" i="30" l="1"/>
  <c r="F14" i="26" l="1"/>
  <c r="F17" i="30" l="1"/>
  <c r="F16" i="30"/>
  <c r="F51" i="30"/>
  <c r="F50" i="30"/>
  <c r="F49" i="30"/>
  <c r="F48" i="30"/>
  <c r="F47" i="30"/>
  <c r="F45" i="30"/>
  <c r="F41" i="30"/>
  <c r="F39" i="30"/>
  <c r="D38" i="30"/>
  <c r="F38" i="30" s="1"/>
  <c r="F37" i="30"/>
  <c r="F36" i="30"/>
  <c r="F35" i="30"/>
  <c r="F33" i="30"/>
  <c r="F32" i="30"/>
  <c r="D31" i="30"/>
  <c r="F31" i="30" s="1"/>
  <c r="F30" i="30"/>
  <c r="F29" i="30"/>
  <c r="F28" i="30"/>
  <c r="D27" i="30"/>
  <c r="F27" i="30" s="1"/>
  <c r="F26" i="30"/>
  <c r="D25" i="30"/>
  <c r="F25" i="30" s="1"/>
  <c r="F19" i="30"/>
  <c r="F15" i="30"/>
  <c r="F14" i="30"/>
  <c r="F13" i="30"/>
  <c r="F54" i="30" l="1"/>
  <c r="F24" i="21"/>
  <c r="F23" i="21"/>
  <c r="F22" i="21"/>
  <c r="F21" i="21"/>
  <c r="F20" i="21"/>
  <c r="F19" i="21"/>
  <c r="F18" i="21"/>
  <c r="F52" i="17" l="1"/>
  <c r="F19" i="28" l="1"/>
  <c r="F21" i="28"/>
  <c r="F24" i="28" l="1"/>
  <c r="F23" i="28"/>
  <c r="F64" i="26"/>
  <c r="F43" i="26"/>
  <c r="F51" i="17" l="1"/>
  <c r="F14" i="28"/>
  <c r="F13" i="28"/>
  <c r="F16" i="28"/>
  <c r="F50" i="17"/>
  <c r="F14" i="20" l="1"/>
  <c r="F58" i="26"/>
  <c r="F56" i="26"/>
  <c r="F54" i="26"/>
  <c r="F52" i="26"/>
  <c r="F51" i="26"/>
  <c r="F50" i="26"/>
  <c r="F47" i="26"/>
  <c r="F62" i="26"/>
  <c r="F61" i="26"/>
  <c r="F22" i="28"/>
  <c r="F20" i="28"/>
  <c r="F15" i="28"/>
  <c r="F31" i="26"/>
  <c r="D35" i="17"/>
  <c r="F28" i="21"/>
  <c r="F41" i="17"/>
  <c r="F40" i="17"/>
  <c r="F29" i="17"/>
  <c r="F28" i="17"/>
  <c r="F27" i="17"/>
  <c r="F14" i="21" l="1"/>
  <c r="F27" i="21"/>
  <c r="D15" i="21"/>
  <c r="F17" i="20"/>
  <c r="F11" i="20"/>
  <c r="F12" i="20"/>
  <c r="F13" i="20"/>
  <c r="F15" i="20"/>
  <c r="F16" i="20"/>
  <c r="F41" i="26" l="1"/>
  <c r="F40" i="26"/>
  <c r="F38" i="26"/>
  <c r="F39" i="26"/>
  <c r="F33" i="26"/>
  <c r="F23" i="26"/>
  <c r="F24" i="26"/>
  <c r="F25" i="26"/>
  <c r="F27" i="26"/>
  <c r="F19" i="26"/>
  <c r="F49" i="17"/>
  <c r="F26" i="21"/>
  <c r="F39" i="17" l="1"/>
  <c r="F34" i="17"/>
  <c r="F20" i="17"/>
  <c r="F17" i="17"/>
  <c r="F26" i="28" l="1"/>
  <c r="F22" i="26" l="1"/>
  <c r="F46" i="17" l="1"/>
  <c r="F45" i="17"/>
  <c r="F44" i="17"/>
  <c r="F38" i="17"/>
  <c r="F35" i="17"/>
  <c r="F22" i="17"/>
  <c r="F21" i="17"/>
  <c r="F54" i="17" l="1"/>
  <c r="F35" i="26" l="1"/>
  <c r="F29" i="26"/>
  <c r="F10" i="20" l="1"/>
  <c r="F22" i="20" l="1"/>
  <c r="F16" i="21" l="1"/>
  <c r="F15" i="21" l="1"/>
  <c r="F13" i="21"/>
</calcChain>
</file>

<file path=xl/sharedStrings.xml><?xml version="1.0" encoding="utf-8"?>
<sst xmlns="http://schemas.openxmlformats.org/spreadsheetml/2006/main" count="454" uniqueCount="277">
  <si>
    <t>ORDRE</t>
  </si>
  <si>
    <t>DESCRIPTION</t>
  </si>
  <si>
    <t>UNIT</t>
  </si>
  <si>
    <t>PRIX UNIT</t>
  </si>
  <si>
    <t>QTE</t>
  </si>
  <si>
    <t>PRIX TOT</t>
  </si>
  <si>
    <t>m²</t>
  </si>
  <si>
    <t>DPGF</t>
  </si>
  <si>
    <t>ml</t>
  </si>
  <si>
    <t>Etanchéité en partie courante</t>
  </si>
  <si>
    <t>Coiffes</t>
  </si>
  <si>
    <t>4.1</t>
  </si>
  <si>
    <t>4.1.1</t>
  </si>
  <si>
    <t>Généralités</t>
  </si>
  <si>
    <t>PM</t>
  </si>
  <si>
    <t>ens</t>
  </si>
  <si>
    <t>Le présent quantitatif est donné à titre indicatif. Il sera vérifié et complété par l'entreprise afin d'être joint à l'acte d'engagement. Prix hors taxe.</t>
  </si>
  <si>
    <t>Installation de chantier</t>
  </si>
  <si>
    <t>Dépose des couvertines</t>
  </si>
  <si>
    <t>Dépose bardage casquette</t>
  </si>
  <si>
    <t>U</t>
  </si>
  <si>
    <t>Dépose des verres en partie haute y compris ossature et bavettes</t>
  </si>
  <si>
    <t>4.2.1</t>
  </si>
  <si>
    <t>4.3.1</t>
  </si>
  <si>
    <t>Dépose sous-face casquette</t>
  </si>
  <si>
    <t>DEPLOMBAGE</t>
  </si>
  <si>
    <t xml:space="preserve">  </t>
  </si>
  <si>
    <t xml:space="preserve">DEPOSES </t>
  </si>
  <si>
    <t>- Attention renforcement à prévoir suivant préconisations du BE structure</t>
  </si>
  <si>
    <t>Création de chevetres pour exutoires de fumée (dim suivant calcul surface de désenfumage lot étanchéité)</t>
  </si>
  <si>
    <t>Isolation</t>
  </si>
  <si>
    <t>Bardage</t>
  </si>
  <si>
    <t>BARDAGE POLYCARBONATE composé de:</t>
  </si>
  <si>
    <t>DIVERS</t>
  </si>
  <si>
    <t>BAVETTES</t>
  </si>
  <si>
    <t>Bavettes type 2 (partie basse polycarbonate)</t>
  </si>
  <si>
    <t>Bavettes type 1 (pied de bardage)</t>
  </si>
  <si>
    <t>HABILLAGE LINTEAUX/JAMBAGES</t>
  </si>
  <si>
    <t>HABILLAGE ANGLES DE BARDAGES</t>
  </si>
  <si>
    <t>4.2</t>
  </si>
  <si>
    <t>4.1.2</t>
  </si>
  <si>
    <t>4.1.3</t>
  </si>
  <si>
    <t>4.1.4</t>
  </si>
  <si>
    <t>4.2.2</t>
  </si>
  <si>
    <t>4.2.3</t>
  </si>
  <si>
    <t>4.3</t>
  </si>
  <si>
    <t>4.3.2</t>
  </si>
  <si>
    <t>Plaque de polycarbonate y compris toutes osssatures et accesoires de finition</t>
  </si>
  <si>
    <t>4.3.4</t>
  </si>
  <si>
    <t>Habillage angle de bardage sortant  (type intégré au bardage pièce type AF APS 1 de chez Haiplan 300 arcelor mittal)</t>
  </si>
  <si>
    <t>Habillage angle de bardage sortant en polycarbonate</t>
  </si>
  <si>
    <t>Complexe étanchéité</t>
  </si>
  <si>
    <t>Relevé d'étanchéité</t>
  </si>
  <si>
    <t>ENS</t>
  </si>
  <si>
    <t xml:space="preserve"> Attention présence de plomb dans les diverses déposes (voir diagnostic plomb)</t>
  </si>
  <si>
    <t>Lisse d'ossature complémentaire pour bardage polycarbonate</t>
  </si>
  <si>
    <t>Lisse horizontale (prise en compte de la différence de nu sur la hauteur)</t>
  </si>
  <si>
    <t>ACCESSOIRES BARDAGE</t>
  </si>
  <si>
    <t>Habillage linteau type 1 (portes à enroulement)</t>
  </si>
  <si>
    <t>Habillage jambages type 1 (portes à enroulement)</t>
  </si>
  <si>
    <t xml:space="preserve">Lisse horizontale </t>
  </si>
  <si>
    <t xml:space="preserve">Costière galva 30/10 </t>
  </si>
  <si>
    <t>Pare vapeur</t>
  </si>
  <si>
    <t>Isolation thermique par mousse polyuréthane ép 220mm R=10</t>
  </si>
  <si>
    <t>EP</t>
  </si>
  <si>
    <t>Départ eau pluviales (dim à définir suivant note de calcul à fournir par le present lot), compris percement dans bac acier</t>
  </si>
  <si>
    <t>Equerre de renfort pare vapeur</t>
  </si>
  <si>
    <t>Dépose tôle habillage intérieure</t>
  </si>
  <si>
    <t>LOT 01 - TERRASSEMENT</t>
  </si>
  <si>
    <t>Dépose bordure existante</t>
  </si>
  <si>
    <t>4.1.5</t>
  </si>
  <si>
    <t>4.1.6</t>
  </si>
  <si>
    <t>4.1.7</t>
  </si>
  <si>
    <t>4.1.8</t>
  </si>
  <si>
    <t>Décapage espace vert</t>
  </si>
  <si>
    <t>Remise a la cote des regards et grilles existants</t>
  </si>
  <si>
    <t>Ens</t>
  </si>
  <si>
    <t>Enrobé, compris sciage et préparation du terrain</t>
  </si>
  <si>
    <t>Reprise enduit d'étanchéité en pied de batiment</t>
  </si>
  <si>
    <t>Scellement de bordure de protection du bardage</t>
  </si>
  <si>
    <t>Total LOT 01 - TERRASSEMENT</t>
  </si>
  <si>
    <t>4.2.1.1</t>
  </si>
  <si>
    <t>4.2.1.2</t>
  </si>
  <si>
    <t>4.2.1.3</t>
  </si>
  <si>
    <t>4.2.2.1</t>
  </si>
  <si>
    <t>4.2.2.2</t>
  </si>
  <si>
    <t>4.2.2.3</t>
  </si>
  <si>
    <t>4.2.2.4</t>
  </si>
  <si>
    <t>4.2.2.5</t>
  </si>
  <si>
    <t>4.2.2.6</t>
  </si>
  <si>
    <t>4.2.2.7</t>
  </si>
  <si>
    <t>4.2.2.8</t>
  </si>
  <si>
    <t>4.2.2.9</t>
  </si>
  <si>
    <t>4.2.2.10</t>
  </si>
  <si>
    <t>Dépose echelle a crinoline accès aile basse</t>
  </si>
  <si>
    <t>Dépose echelle a crinoline accès hall caisson</t>
  </si>
  <si>
    <t>HALL CAISSON</t>
  </si>
  <si>
    <t>AILE BASSE</t>
  </si>
  <si>
    <t>4.2.2.11</t>
  </si>
  <si>
    <t>4.2.2.12</t>
  </si>
  <si>
    <t>4.2.2.13</t>
  </si>
  <si>
    <t>4.2.2.14</t>
  </si>
  <si>
    <t>4.2.2.15</t>
  </si>
  <si>
    <t>4.2.2.16</t>
  </si>
  <si>
    <t>INSTALLATIONS CHANTIER</t>
  </si>
  <si>
    <t>4.2.3.1</t>
  </si>
  <si>
    <t>4.2.3.2</t>
  </si>
  <si>
    <t>Dépose grille amené air neuf</t>
  </si>
  <si>
    <t>Déplombage charpente métallique suivant besoins pour le traitement anti-corrosion de la charpente et pour la fixation des ossatures complémentaires sur la charpente existante (suivant plans et diagnostic joint)</t>
  </si>
  <si>
    <t>Fourniture et pose d'une échelle à crinoline</t>
  </si>
  <si>
    <t>Ossature pour réhausse d'acrotère au pourtour du batiment (hall caisson)</t>
  </si>
  <si>
    <t>Installation de chantier spécifique déplombage et travaux préparatoire</t>
  </si>
  <si>
    <t>4.2.1.4</t>
  </si>
  <si>
    <t>Sujétions au niveau des entrées de réseaux au niveau du groupe de climatisation</t>
  </si>
  <si>
    <t>BARDAGES HALL CAISSON</t>
  </si>
  <si>
    <t>BARDAGE LAME ACIER composé de:</t>
  </si>
  <si>
    <t>BARDAGES AILE BASSE</t>
  </si>
  <si>
    <t>Habillage linteau type 2 (ensemble menuisé aile basse)</t>
  </si>
  <si>
    <t>Habillage jambages type 2 (ensemble menuisé aile basse)</t>
  </si>
  <si>
    <t>Sujétions pour finition contre mur existant</t>
  </si>
  <si>
    <t>EP 1 → Remplacement  descente EP existante par descente EP en PVC</t>
  </si>
  <si>
    <t>Fourniture et raccordement d'un coffret de chantier pour la durée des travaux</t>
  </si>
  <si>
    <t>4.3.3</t>
  </si>
  <si>
    <t>u</t>
  </si>
  <si>
    <t>4.3.5</t>
  </si>
  <si>
    <t>Consignation et dépose alimentations électrique des 2 extracteurs</t>
  </si>
  <si>
    <t>EP 3 → Remplacement  descente EP existante par descente EP en PVC</t>
  </si>
  <si>
    <t>EP 4 → Remplacement  descente EP existante par descente EP en PVC</t>
  </si>
  <si>
    <t>EP 2 → Remplacement  descente EP existante par descente EP en PVC</t>
  </si>
  <si>
    <t>EP 5 → Remplacement  descente EP existante par descente EP en alu coloris dito bardage</t>
  </si>
  <si>
    <t>EP 6 → Remplacement  descente EP existante par descente EP en alu coloris dito bardage</t>
  </si>
  <si>
    <t>4.2.1.5</t>
  </si>
  <si>
    <t>Nettoyage de fin de chantier intérieur et extérieur</t>
  </si>
  <si>
    <t>Ossature pour rehausse d'acrotère au droit de la façade Est (aile basse)</t>
  </si>
  <si>
    <t>Tôle de fermeture coté intérieur du hall en remplacement des grilles de ventilation</t>
  </si>
  <si>
    <t>Alimentation éléctrique base vie</t>
  </si>
  <si>
    <t>4.3.6</t>
  </si>
  <si>
    <t>Grille de ventilation</t>
  </si>
  <si>
    <t>Dépose des potelets et support de ligne de vie</t>
  </si>
  <si>
    <t>Crosse diam 100, compris percement dans bac acier</t>
  </si>
  <si>
    <t>Exutoires de fumée, compris percement dans bac acier (dim à définir suivant note de calcul à fournir par le present lot)</t>
  </si>
  <si>
    <t>Scellement de caniveau type CC1</t>
  </si>
  <si>
    <t xml:space="preserve">Dépose avec soins des gardes corps autoportant existant </t>
  </si>
  <si>
    <t>Garde corps sur patte Z</t>
  </si>
  <si>
    <t>Départ eau pluviales (dim à définir suivant note de calcul à fournir par le present lot)</t>
  </si>
  <si>
    <t>TRANCHE OPTIONNELLE 1</t>
  </si>
  <si>
    <t>4.3.7</t>
  </si>
  <si>
    <t>Dépose eclairage existant, compris cablage</t>
  </si>
  <si>
    <t>Mise en service et programmation</t>
  </si>
  <si>
    <t>4.3.8</t>
  </si>
  <si>
    <t>Mise en place de protection dans l'armoire</t>
  </si>
  <si>
    <t>Cablage des luminaires</t>
  </si>
  <si>
    <t>Fourniture et pose dalle LED (compris étude eclairement)</t>
  </si>
  <si>
    <t>4.3.9</t>
  </si>
  <si>
    <t>Remplacement d’un éclairage extérieur</t>
  </si>
  <si>
    <t xml:space="preserve">Adaptation casquette groupe climatisation </t>
  </si>
  <si>
    <t>Passage câble luminaire extérieur</t>
  </si>
  <si>
    <t>Rep 1 - Aile extérieure (ext.+int.) HEA poteau de charpente</t>
  </si>
  <si>
    <t>Rep 2 - Dessus et face int. UPN ceinture maçonnerie</t>
  </si>
  <si>
    <t>Rep 3 - Pourtour HEA panne pour fixation bracon anti dévers</t>
  </si>
  <si>
    <t>POUR MÉMOIRE - Déplombage charpente métallique, patch ponctuel de 30cmx30cm</t>
  </si>
  <si>
    <t>Rep 4 - Pourtour HEA panne pour fixation chevêtre lanterneau</t>
  </si>
  <si>
    <t>Rep 5 - Pourtour HEA panne pour fixation ossature complémentaire</t>
  </si>
  <si>
    <t>Rep 6 - Toute les ailes visibles HEA pied poteau de charpente</t>
  </si>
  <si>
    <t>4.2.3.2.1</t>
  </si>
  <si>
    <t>4.2.3.2.2</t>
  </si>
  <si>
    <t>4.2.3.2.3</t>
  </si>
  <si>
    <t>4.2.3.2.4</t>
  </si>
  <si>
    <t>4.2.3.2.5</t>
  </si>
  <si>
    <t>4.2.3.2.6</t>
  </si>
  <si>
    <t>Rep 5 - Pourtour HEA panne pour fixation ossature complémentaire + about de panne découpée</t>
  </si>
  <si>
    <t>POUR MÉMOIRE - Patch ponctuel de 30cmx30cm</t>
  </si>
  <si>
    <t>Numéro du marché:   241000</t>
  </si>
  <si>
    <t>Renforcement support bac acier couverture par bracons anti-dévers</t>
  </si>
  <si>
    <t>Total LOT 02 - INSTALLATIONS CHANTIER / DEPOSE / DEPLOMBAGE</t>
  </si>
  <si>
    <t>LOT 02 - INSTALLATIONS CHANTIER / DEMOLITION / DEPLOMBAGE</t>
  </si>
  <si>
    <t>LOT 03 - CHARPENTE METALLIQUE / SERRURERIE / TRAITEMENT ANTI-CORROSION</t>
  </si>
  <si>
    <t>Total LOT 03 - CHARPENTE METALLIQUE / SERRURERIE / TRAITEMENT ANTI-CORROSION</t>
  </si>
  <si>
    <t>Echafaudage, montage/demontage (mis a disposition des autres corps d'état)</t>
  </si>
  <si>
    <t>4.2.1.6</t>
  </si>
  <si>
    <t xml:space="preserve">Echafaudage, location </t>
  </si>
  <si>
    <t>J</t>
  </si>
  <si>
    <t>4.2.1.7</t>
  </si>
  <si>
    <t>Dépose complexe d'étanchéité en partie courante</t>
  </si>
  <si>
    <t>Etanchéité provisoire par costière + relevé bitume en pourtour du batiment</t>
  </si>
  <si>
    <t>Bachage de l'echafaudage</t>
  </si>
  <si>
    <t>Dépose ossature casquette et découpe du débord de toiture (complexe etanchéité,isolation,bac,pannes,fermes, ossature métallique support casquette )</t>
  </si>
  <si>
    <t>Adapation echafaudage après démolition pour les autres lots</t>
  </si>
  <si>
    <t>LOT 05 - ELECTRICITE</t>
  </si>
  <si>
    <t xml:space="preserve"> ETANCHEITE</t>
  </si>
  <si>
    <t>BARDAGES</t>
  </si>
  <si>
    <t>LOT 04 - ETANCHEITE / BARDAGES</t>
  </si>
  <si>
    <t>Protection intérieure par protection rigide et anti poussière</t>
  </si>
  <si>
    <t xml:space="preserve">Bachage d’étanchéité provisoire </t>
  </si>
  <si>
    <t>Installations de chantier</t>
  </si>
  <si>
    <t>4.3.6.1</t>
  </si>
  <si>
    <t>4.3.6.2</t>
  </si>
  <si>
    <t>4.3.6.3</t>
  </si>
  <si>
    <t>4.3.6.4</t>
  </si>
  <si>
    <t>4.3.6.5</t>
  </si>
  <si>
    <t>4.3.6.6</t>
  </si>
  <si>
    <t>4.3.6.7</t>
  </si>
  <si>
    <t>4.3.6.8</t>
  </si>
  <si>
    <t>Rep 7 -About de panne découpée</t>
  </si>
  <si>
    <t>4.4</t>
  </si>
  <si>
    <t>4.4.1</t>
  </si>
  <si>
    <t>4.4.1.1</t>
  </si>
  <si>
    <t>4.4.1.2</t>
  </si>
  <si>
    <t>4.4.1.3</t>
  </si>
  <si>
    <t>4.4.1.4</t>
  </si>
  <si>
    <t>4.4.1.5</t>
  </si>
  <si>
    <t>4.4.1.6</t>
  </si>
  <si>
    <t>4.4.1.7</t>
  </si>
  <si>
    <t>4.4.1.8</t>
  </si>
  <si>
    <t>4.4.1.9</t>
  </si>
  <si>
    <t>4.4.1.10</t>
  </si>
  <si>
    <t>4.4.1.11</t>
  </si>
  <si>
    <t>4.4.1.12</t>
  </si>
  <si>
    <t>4.4.1.13</t>
  </si>
  <si>
    <t>4.4.1.14</t>
  </si>
  <si>
    <t>4.4.1.15</t>
  </si>
  <si>
    <t>4.4.1.16</t>
  </si>
  <si>
    <t>4.4.1.17</t>
  </si>
  <si>
    <t>4.4.1.18</t>
  </si>
  <si>
    <t>4.4.1.19</t>
  </si>
  <si>
    <t>4.4.1.20</t>
  </si>
  <si>
    <t>4.4.1.21</t>
  </si>
  <si>
    <t>Sous total  - BARDAGES</t>
  </si>
  <si>
    <t>4.4.2</t>
  </si>
  <si>
    <t>4.4.2.1</t>
  </si>
  <si>
    <t>4.4.2.2</t>
  </si>
  <si>
    <t>4.4.2.3</t>
  </si>
  <si>
    <t>4.4.2.4</t>
  </si>
  <si>
    <t>4.4.2.5</t>
  </si>
  <si>
    <t>4.4.2.6</t>
  </si>
  <si>
    <t>4.4.2.7</t>
  </si>
  <si>
    <t>Dépose et évacuation de la souche et extracteur en sortie de toit sur hall de stockage, compris rebouchage</t>
  </si>
  <si>
    <t>4.4.2.8</t>
  </si>
  <si>
    <t>4.4.2.9</t>
  </si>
  <si>
    <t>4.4.2.10</t>
  </si>
  <si>
    <t>4.4.2.11</t>
  </si>
  <si>
    <t>4.4.2.12</t>
  </si>
  <si>
    <t>4.4.2.13</t>
  </si>
  <si>
    <t>4.4.2.14</t>
  </si>
  <si>
    <t>4.4.2.15</t>
  </si>
  <si>
    <t>4.4.2.16</t>
  </si>
  <si>
    <t>4.4.2.17</t>
  </si>
  <si>
    <t>4.4.2.18</t>
  </si>
  <si>
    <t>4.4.2.19</t>
  </si>
  <si>
    <t>4.4.2.20</t>
  </si>
  <si>
    <t>4.4.2.21</t>
  </si>
  <si>
    <t>4.4.2.22</t>
  </si>
  <si>
    <t>4.4.2.23</t>
  </si>
  <si>
    <t>4.4.2.24</t>
  </si>
  <si>
    <t>4.4.2.25</t>
  </si>
  <si>
    <t>4.4.2.26</t>
  </si>
  <si>
    <t>4.4.2.27</t>
  </si>
  <si>
    <t>4.4.2.28</t>
  </si>
  <si>
    <t>4.4.2.29</t>
  </si>
  <si>
    <t>4.4.2.30</t>
  </si>
  <si>
    <t xml:space="preserve"> Sous total  ETANCHEITE</t>
  </si>
  <si>
    <t>4.5</t>
  </si>
  <si>
    <t>4.5.1</t>
  </si>
  <si>
    <t>4.5.2</t>
  </si>
  <si>
    <t>4.5.2.1</t>
  </si>
  <si>
    <t>4.5.2.2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</si>
  <si>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</si>
  <si>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</si>
  <si>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</si>
  <si>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</si>
  <si>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</si>
  <si>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</si>
  <si>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</si>
  <si>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</si>
  <si>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Total LOT 05 - ELECTRICITE</t>
  </si>
  <si>
    <t>Total LOT 04 - BARDAGES / ETANCHEITE</t>
  </si>
  <si>
    <t>Traitement anticorrosion et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</si>
</sst>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&quot;  &quot;@"/>
    <numFmt numFmtId="165" formatCode="_-* #,##0.00\ _F_-;\-* #,##0.00\ _F_-;_-* \-??\ _F_-;_-@_-"/>
    <numFmt numFmtId="166" formatCode="_-* #,##0.00&quot; F&quot;_-;\-* #,##0.00&quot; F&quot;_-;_-* \-??&quot; F&quot;_-;_-@_-"/>
    <numFmt numFmtId="167" formatCode="_-* #,##0.00\ [$€-40C]_-;\-* #,##0.00\ [$€-40C]_-;_-* &quot;-&quot;??\ [$€-40C]_-;_-@_-"/>
  </numFmts>
  <fonts count="20" x14ac:knownFonts="1">
    <font>
      <sz val="10"/>
      <name val="Arial"/>
      <family val="2"/>
    </font>
    <font>
      <sz val="8"/>
      <name val="Century Gothic"/>
      <family val="2"/>
    </font>
    <font>
      <b/>
      <sz val="10"/>
      <name val="Century Gothic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28"/>
      <color theme="3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16"/>
      <name val="Arial"/>
      <family val="2"/>
    </font>
    <font>
      <b/>
      <sz val="8"/>
      <color theme="1"/>
      <name val="Arial"/>
      <family val="2"/>
    </font>
    <font>
      <b/>
      <u/>
      <sz val="14"/>
      <color rgb="FFFF0000"/>
      <name val="Calibri"/>
      <family val="2"/>
    </font>
    <font>
      <b/>
      <sz val="11"/>
      <name val="Arial"/>
      <family val="2"/>
    </font>
    <font>
      <sz val="12"/>
      <color rgb="FF000000"/>
      <name val="Century Gothic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1" fillId="0" borderId="1">
      <alignment horizontal="left"/>
      <protection locked="0"/>
    </xf>
    <xf numFmtId="165" fontId="1" fillId="0" borderId="2">
      <alignment horizontal="right"/>
      <protection locked="0"/>
    </xf>
    <xf numFmtId="166" fontId="1" fillId="0" borderId="2">
      <alignment horizontal="right"/>
    </xf>
    <xf numFmtId="2" fontId="1" fillId="0" borderId="2">
      <alignment horizontal="center"/>
    </xf>
    <xf numFmtId="0" fontId="2" fillId="2" borderId="3">
      <alignment horizontal="center" vertical="center"/>
      <protection locked="0"/>
    </xf>
    <xf numFmtId="164" fontId="2" fillId="0" borderId="1">
      <alignment horizontal="left"/>
      <protection locked="0"/>
    </xf>
    <xf numFmtId="0" fontId="1" fillId="0" borderId="2">
      <alignment horizontal="center"/>
    </xf>
    <xf numFmtId="44" fontId="12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0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3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Border="1" applyAlignment="1"/>
    <xf numFmtId="0" fontId="1" fillId="0" borderId="4" xfId="7" applyFont="1" applyBorder="1">
      <alignment horizontal="center"/>
    </xf>
    <xf numFmtId="0" fontId="8" fillId="0" borderId="0" xfId="0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7" fillId="0" borderId="9" xfId="5" applyFont="1" applyFill="1" applyBorder="1" applyProtection="1">
      <alignment horizontal="center" vertical="center"/>
    </xf>
    <xf numFmtId="0" fontId="7" fillId="0" borderId="10" xfId="5" applyFont="1" applyFill="1" applyBorder="1" applyProtection="1">
      <alignment horizontal="center" vertical="center"/>
    </xf>
    <xf numFmtId="0" fontId="7" fillId="0" borderId="11" xfId="5" applyFont="1" applyFill="1" applyBorder="1" applyProtection="1">
      <alignment horizontal="center" vertical="center"/>
    </xf>
    <xf numFmtId="164" fontId="8" fillId="0" borderId="6" xfId="6" applyFont="1" applyBorder="1" applyAlignment="1">
      <alignment horizontal="left"/>
      <protection locked="0"/>
    </xf>
    <xf numFmtId="164" fontId="8" fillId="0" borderId="0" xfId="6" applyFont="1" applyBorder="1" applyAlignment="1">
      <alignment horizontal="left"/>
      <protection locked="0"/>
    </xf>
    <xf numFmtId="0" fontId="9" fillId="0" borderId="4" xfId="7" applyFont="1" applyBorder="1">
      <alignment horizontal="center"/>
    </xf>
    <xf numFmtId="164" fontId="9" fillId="0" borderId="6" xfId="1" applyFont="1" applyBorder="1" applyAlignment="1">
      <alignment horizontal="left" vertical="top"/>
      <protection locked="0"/>
    </xf>
    <xf numFmtId="164" fontId="9" fillId="0" borderId="0" xfId="6" applyFont="1" applyBorder="1" applyAlignment="1">
      <alignment horizontal="left" vertical="top" wrapText="1"/>
      <protection locked="0"/>
    </xf>
    <xf numFmtId="164" fontId="9" fillId="0" borderId="0" xfId="1" applyFont="1" applyBorder="1" applyAlignment="1">
      <alignment horizontal="left" vertical="top" wrapText="1"/>
      <protection locked="0"/>
    </xf>
    <xf numFmtId="164" fontId="8" fillId="0" borderId="8" xfId="6" applyFont="1" applyBorder="1" applyAlignment="1">
      <alignment horizontal="left"/>
      <protection locked="0"/>
    </xf>
    <xf numFmtId="0" fontId="9" fillId="0" borderId="14" xfId="7" applyFont="1" applyBorder="1">
      <alignment horizontal="center"/>
    </xf>
    <xf numFmtId="0" fontId="10" fillId="0" borderId="0" xfId="0" applyNumberFormat="1" applyFont="1" applyAlignment="1">
      <alignment vertical="center"/>
    </xf>
    <xf numFmtId="0" fontId="7" fillId="0" borderId="17" xfId="5" applyNumberFormat="1" applyFont="1" applyFill="1" applyBorder="1" applyProtection="1">
      <alignment horizontal="center" vertical="center"/>
    </xf>
    <xf numFmtId="0" fontId="9" fillId="0" borderId="5" xfId="3" applyNumberFormat="1" applyFont="1" applyFill="1" applyBorder="1">
      <alignment horizontal="right"/>
    </xf>
    <xf numFmtId="0" fontId="9" fillId="0" borderId="13" xfId="3" applyNumberFormat="1" applyFont="1" applyFill="1" applyBorder="1">
      <alignment horizontal="right"/>
    </xf>
    <xf numFmtId="0" fontId="0" fillId="0" borderId="0" xfId="0" applyNumberFormat="1"/>
    <xf numFmtId="167" fontId="2" fillId="0" borderId="11" xfId="8" applyNumberFormat="1" applyFont="1" applyFill="1" applyBorder="1" applyAlignment="1" applyProtection="1">
      <alignment horizontal="center" vertical="center"/>
    </xf>
    <xf numFmtId="167" fontId="7" fillId="0" borderId="12" xfId="8" applyNumberFormat="1" applyFont="1" applyFill="1" applyBorder="1" applyAlignment="1" applyProtection="1">
      <alignment horizontal="center" vertical="center"/>
    </xf>
    <xf numFmtId="167" fontId="9" fillId="0" borderId="0" xfId="8" applyNumberFormat="1" applyFont="1" applyFill="1" applyBorder="1" applyAlignment="1">
      <alignment horizontal="right"/>
    </xf>
    <xf numFmtId="167" fontId="9" fillId="0" borderId="7" xfId="8" applyNumberFormat="1" applyFont="1" applyBorder="1" applyAlignment="1" applyProtection="1">
      <alignment horizontal="right"/>
      <protection locked="0"/>
    </xf>
    <xf numFmtId="167" fontId="9" fillId="0" borderId="0" xfId="8" applyNumberFormat="1" applyFont="1" applyFill="1" applyBorder="1" applyAlignment="1">
      <alignment horizontal="center"/>
    </xf>
    <xf numFmtId="167" fontId="8" fillId="0" borderId="16" xfId="8" applyNumberFormat="1" applyFont="1" applyFill="1" applyBorder="1" applyAlignment="1" applyProtection="1">
      <alignment horizontal="right"/>
      <protection locked="0"/>
    </xf>
    <xf numFmtId="167" fontId="8" fillId="0" borderId="15" xfId="8" applyNumberFormat="1" applyFont="1" applyBorder="1" applyAlignment="1" applyProtection="1">
      <alignment horizontal="right"/>
      <protection locked="0"/>
    </xf>
    <xf numFmtId="167" fontId="0" fillId="0" borderId="0" xfId="8" applyNumberFormat="1" applyFont="1"/>
    <xf numFmtId="164" fontId="9" fillId="0" borderId="0" xfId="6" applyFont="1" applyFill="1" applyBorder="1" applyAlignment="1">
      <alignment horizontal="left" vertical="top" wrapText="1"/>
      <protection locked="0"/>
    </xf>
    <xf numFmtId="0" fontId="13" fillId="0" borderId="5" xfId="3" applyNumberFormat="1" applyFont="1" applyFill="1" applyBorder="1">
      <alignment horizontal="right"/>
    </xf>
    <xf numFmtId="0" fontId="7" fillId="0" borderId="6" xfId="5" applyFont="1" applyFill="1" applyBorder="1" applyProtection="1">
      <alignment horizontal="center" vertical="center"/>
    </xf>
    <xf numFmtId="0" fontId="7" fillId="0" borderId="0" xfId="5" applyFont="1" applyFill="1" applyBorder="1" applyProtection="1">
      <alignment horizontal="center" vertical="center"/>
    </xf>
    <xf numFmtId="0" fontId="7" fillId="0" borderId="4" xfId="5" applyFont="1" applyFill="1" applyBorder="1" applyProtection="1">
      <alignment horizontal="center" vertical="center"/>
    </xf>
    <xf numFmtId="0" fontId="7" fillId="0" borderId="5" xfId="5" applyNumberFormat="1" applyFont="1" applyFill="1" applyBorder="1" applyProtection="1">
      <alignment horizontal="center" vertical="center"/>
    </xf>
    <xf numFmtId="167" fontId="2" fillId="0" borderId="0" xfId="8" applyNumberFormat="1" applyFont="1" applyFill="1" applyBorder="1" applyAlignment="1" applyProtection="1">
      <alignment horizontal="center" vertical="center"/>
    </xf>
    <xf numFmtId="167" fontId="7" fillId="0" borderId="18" xfId="8" applyNumberFormat="1" applyFont="1" applyFill="1" applyBorder="1" applyAlignment="1" applyProtection="1">
      <alignment horizontal="center" vertical="center"/>
    </xf>
    <xf numFmtId="167" fontId="7" fillId="0" borderId="7" xfId="8" applyNumberFormat="1" applyFont="1" applyFill="1" applyBorder="1" applyAlignment="1" applyProtection="1">
      <alignment horizontal="center" vertical="center"/>
    </xf>
    <xf numFmtId="164" fontId="4" fillId="0" borderId="6" xfId="6" applyFont="1" applyBorder="1" applyAlignment="1">
      <alignment horizontal="left"/>
      <protection locked="0"/>
    </xf>
    <xf numFmtId="164" fontId="3" fillId="0" borderId="0" xfId="6" applyFont="1" applyBorder="1" applyAlignment="1">
      <alignment horizontal="left"/>
      <protection locked="0"/>
    </xf>
    <xf numFmtId="0" fontId="14" fillId="0" borderId="0" xfId="5" applyFont="1" applyFill="1" applyBorder="1" applyProtection="1">
      <alignment horizontal="center" vertical="center"/>
    </xf>
    <xf numFmtId="164" fontId="9" fillId="0" borderId="0" xfId="6" applyFont="1" applyBorder="1" applyAlignment="1">
      <alignment vertical="top" wrapText="1"/>
      <protection locked="0"/>
    </xf>
    <xf numFmtId="164" fontId="9" fillId="0" borderId="6" xfId="1" applyFont="1" applyFill="1" applyBorder="1" applyAlignment="1">
      <alignment horizontal="left" vertical="top"/>
      <protection locked="0"/>
    </xf>
    <xf numFmtId="0" fontId="0" fillId="0" borderId="0" xfId="0" applyFill="1"/>
    <xf numFmtId="164" fontId="9" fillId="0" borderId="0" xfId="1" applyFont="1" applyFill="1" applyBorder="1" applyAlignment="1">
      <alignment horizontal="left" vertical="top" wrapText="1"/>
      <protection locked="0"/>
    </xf>
    <xf numFmtId="0" fontId="9" fillId="0" borderId="4" xfId="7" applyFont="1" applyFill="1" applyBorder="1">
      <alignment horizontal="center"/>
    </xf>
    <xf numFmtId="167" fontId="9" fillId="0" borderId="7" xfId="8" applyNumberFormat="1" applyFont="1" applyFill="1" applyBorder="1" applyAlignment="1" applyProtection="1">
      <alignment horizontal="right"/>
      <protection locked="0"/>
    </xf>
    <xf numFmtId="2" fontId="9" fillId="0" borderId="5" xfId="3" applyNumberFormat="1" applyFont="1" applyFill="1" applyBorder="1">
      <alignment horizontal="right"/>
    </xf>
    <xf numFmtId="164" fontId="15" fillId="0" borderId="0" xfId="6" applyFont="1" applyBorder="1" applyAlignment="1">
      <alignment horizontal="left"/>
      <protection locked="0"/>
    </xf>
    <xf numFmtId="0" fontId="16" fillId="0" borderId="0" xfId="0" applyFont="1" applyAlignment="1">
      <alignment horizontal="justify" vertical="center"/>
    </xf>
    <xf numFmtId="164" fontId="8" fillId="0" borderId="0" xfId="6" applyFont="1" applyBorder="1" applyAlignment="1">
      <alignment horizontal="left" vertical="top" wrapText="1"/>
      <protection locked="0"/>
    </xf>
    <xf numFmtId="164" fontId="8" fillId="0" borderId="8" xfId="6" applyFont="1" applyFill="1" applyBorder="1" applyAlignment="1">
      <alignment horizontal="left"/>
      <protection locked="0"/>
    </xf>
    <xf numFmtId="0" fontId="9" fillId="0" borderId="14" xfId="7" applyFont="1" applyFill="1" applyBorder="1">
      <alignment horizontal="center"/>
    </xf>
    <xf numFmtId="167" fontId="8" fillId="0" borderId="15" xfId="8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wrapText="1"/>
    </xf>
    <xf numFmtId="164" fontId="9" fillId="0" borderId="4" xfId="1" applyFont="1" applyBorder="1" applyAlignment="1">
      <alignment horizontal="left" vertical="top" wrapText="1"/>
      <protection locked="0"/>
    </xf>
    <xf numFmtId="0" fontId="16" fillId="0" borderId="0" xfId="0" applyFont="1" applyFill="1"/>
    <xf numFmtId="164" fontId="1" fillId="0" borderId="0" xfId="6" applyFont="1" applyBorder="1" applyAlignment="1">
      <alignment horizontal="left"/>
      <protection locked="0"/>
    </xf>
    <xf numFmtId="0" fontId="18" fillId="0" borderId="0" xfId="0" applyFont="1"/>
    <xf numFmtId="164" fontId="19" fillId="0" borderId="0" xfId="6" applyFont="1" applyBorder="1" applyAlignment="1">
      <alignment horizontal="center" vertical="top" wrapText="1"/>
      <protection locked="0"/>
    </xf>
    <xf numFmtId="0" fontId="4" fillId="0" borderId="0" xfId="5" applyFont="1" applyFill="1" applyBorder="1" applyProtection="1">
      <alignment horizontal="center" vertical="center"/>
    </xf>
    <xf numFmtId="0" fontId="17" fillId="0" borderId="0" xfId="5" applyFont="1" applyFill="1" applyBorder="1" applyProtection="1">
      <alignment horizontal="center" vertical="center"/>
    </xf>
    <xf numFmtId="1" fontId="9" fillId="0" borderId="5" xfId="3" applyNumberFormat="1" applyFont="1" applyFill="1" applyBorder="1">
      <alignment horizontal="right"/>
    </xf>
    <xf numFmtId="164" fontId="7" fillId="0" borderId="16" xfId="6" applyFont="1" applyBorder="1" applyAlignment="1">
      <alignment horizontal="right" vertical="center"/>
      <protection locked="0"/>
    </xf>
    <xf numFmtId="167" fontId="8" fillId="0" borderId="15" xfId="8" applyNumberFormat="1" applyFont="1" applyBorder="1" applyAlignment="1" applyProtection="1">
      <alignment horizontal="right" vertical="center"/>
      <protection locked="0"/>
    </xf>
    <xf numFmtId="0" fontId="9" fillId="0" borderId="14" xfId="7" applyFont="1" applyBorder="1" applyAlignment="1">
      <alignment horizontal="center" vertical="center"/>
    </xf>
    <xf numFmtId="0" fontId="9" fillId="0" borderId="13" xfId="3" applyNumberFormat="1" applyFont="1" applyFill="1" applyBorder="1" applyAlignment="1">
      <alignment horizontal="right" vertical="center"/>
    </xf>
    <xf numFmtId="167" fontId="8" fillId="0" borderId="16" xfId="8" applyNumberFormat="1" applyFont="1" applyFill="1" applyBorder="1" applyAlignment="1" applyProtection="1">
      <alignment horizontal="right" vertical="center"/>
      <protection locked="0"/>
    </xf>
    <xf numFmtId="164" fontId="9" fillId="0" borderId="0" xfId="6" applyFont="1" applyBorder="1" applyAlignment="1">
      <alignment horizontal="left" vertical="center" wrapText="1"/>
      <protection locked="0"/>
    </xf>
    <xf numFmtId="164" fontId="9" fillId="0" borderId="0" xfId="6" applyFont="1" applyBorder="1" applyAlignment="1">
      <alignment horizontal="left" vertical="center"/>
      <protection locked="0"/>
    </xf>
    <xf numFmtId="164" fontId="9" fillId="0" borderId="0" xfId="6" applyFont="1" applyBorder="1" applyAlignment="1">
      <alignment vertical="center" wrapText="1"/>
      <protection locked="0"/>
    </xf>
    <xf numFmtId="164" fontId="9" fillId="0" borderId="6" xfId="1" applyFont="1" applyBorder="1" applyAlignment="1">
      <alignment horizontal="right" vertical="top"/>
      <protection locked="0"/>
    </xf>
    <xf numFmtId="0" fontId="10" fillId="0" borderId="0" xfId="0" applyFont="1" applyAlignment="1">
      <alignment horizontal="center" vertical="center"/>
    </xf>
    <xf numFmtId="167" fontId="8" fillId="0" borderId="0" xfId="8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</cellXfs>
  <cellStyles count="9">
    <cellStyle name="Monétaire" xfId="8" builtinId="4"/>
    <cellStyle name="Normal" xfId="0" builtinId="0"/>
    <cellStyle name="PAR" xfId="1"/>
    <cellStyle name="PT" xfId="2"/>
    <cellStyle name="PU" xfId="3"/>
    <cellStyle name="Quantités" xfId="4"/>
    <cellStyle name="TCOLON" xfId="5"/>
    <cellStyle name="TPAR" xfId="6"/>
    <cellStyle name="unité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FEFE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121228</xdr:colOff>
      <xdr:row>0</xdr:row>
      <xdr:rowOff>138545</xdr:rowOff>
    </xdr:from>
    <xdr:to>
      <xdr:col>7</xdr:col>
      <xdr:colOff>349540</xdr:colOff>
      <xdr:row>19</xdr:row>
      <xdr:rowOff>172394</xdr:rowOff>
    </xdr:to>
    <xdr:pic>
      <xdr:nvPicPr>
        <xdr:cNvPr id="18" name="Image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228" y="138545"/>
          <a:ext cx="3983182" cy="3982394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  <xdr:twoCellAnchor>
    <xdr:from>
      <xdr:col>1</xdr:col>
      <xdr:colOff>4</xdr:colOff>
      <xdr:row>21</xdr:row>
      <xdr:rowOff>9820</xdr:rowOff>
    </xdr:from>
    <xdr:to>
      <xdr:col>13</xdr:col>
      <xdr:colOff>484908</xdr:colOff>
      <xdr:row>42</xdr:row>
      <xdr:rowOff>83738</xdr:rowOff>
    </xdr:to>
    <xdr:grpSp>
      <xdr:nvGrpSpPr>
        <xdr:cNvPr id="7" name="Groupe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502422" y="4186166"/>
          <a:ext cx="6513915" cy="4250264"/>
          <a:chOff x="536869" y="3471402"/>
          <a:chExt cx="6979222" cy="4447083"/>
        </a:xfrm>
      </xdr:grpSpPr>
      <xdr:sp macro="" textlink="">
        <xdr:nvSpPr>
          <xdr:cNvPr id="2" name="ZoneTexte 1">
            <a:extLst>
              <a:ext uri="{FF2B5EF4-FFF2-40B4-BE49-F238E27FC236}">
                <a16:creationId xmlns=""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536869" y="3471402"/>
            <a:ext cx="6979220" cy="833020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fr-FR" sz="1600" b="1">
                <a:latin typeface="Century Gothic" panose="020B0502020202020204" pitchFamily="34" charset="0"/>
              </a:rPr>
              <a:t>DPGF</a:t>
            </a:r>
          </a:p>
          <a:p>
            <a:pPr algn="ctr"/>
            <a:r>
              <a:rPr lang="fr-FR" sz="1600" b="1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(Décomposition du Prix Global et Forfaitaire)</a:t>
            </a:r>
          </a:p>
        </xdr:txBody>
      </xdr:sp>
      <xdr:sp macro="" textlink="">
        <xdr:nvSpPr>
          <xdr:cNvPr id="14" name="ZoneTexte 13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SpPr txBox="1"/>
        </xdr:nvSpPr>
        <xdr:spPr>
          <a:xfrm>
            <a:off x="536869" y="4725385"/>
            <a:ext cx="6979220" cy="1438571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fr-FR" sz="1600" b="1">
                <a:latin typeface="Century Gothic" panose="020B0502020202020204" pitchFamily="34" charset="0"/>
              </a:rPr>
              <a:t>POUVOIR ADJUDICATEUR</a:t>
            </a:r>
          </a:p>
          <a:p>
            <a:pPr algn="ctr"/>
            <a:r>
              <a:rPr lang="fr-FR" sz="1400" b="1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IFREMER</a:t>
            </a:r>
          </a:p>
          <a:p>
            <a:pPr algn="ctr"/>
            <a:r>
              <a:rPr lang="fr-FR" sz="1400" b="1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1625,</a:t>
            </a:r>
            <a:r>
              <a:rPr lang="fr-FR" sz="1400" b="1" baseline="0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 Route de Sainte Anne</a:t>
            </a:r>
          </a:p>
          <a:p>
            <a:pPr algn="ctr"/>
            <a:r>
              <a:rPr lang="fr-FR" sz="1400" b="1" baseline="0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29280 PLOUZANÉ</a:t>
            </a:r>
            <a:endParaRPr lang="fr-FR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endParaRPr>
          </a:p>
        </xdr:txBody>
      </xdr:sp>
      <xdr:sp macro="" textlink="">
        <xdr:nvSpPr>
          <xdr:cNvPr id="15" name="ZoneTexte 14">
            <a:extLst>
              <a:ext uri="{FF2B5EF4-FFF2-40B4-BE49-F238E27FC236}">
                <a16:creationId xmlns=""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536871" y="6596724"/>
            <a:ext cx="6979220" cy="1321761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fr-FR" sz="1800" b="1">
                <a:latin typeface="Century Gothic" panose="020B0502020202020204" pitchFamily="34" charset="0"/>
              </a:rPr>
              <a:t>OBJET</a:t>
            </a:r>
            <a:endParaRPr lang="fr-FR" sz="1400" b="1">
              <a:latin typeface="Century Gothic" panose="020B0502020202020204" pitchFamily="34" charset="0"/>
            </a:endParaRPr>
          </a:p>
          <a:p>
            <a:pPr marL="0" indent="0" algn="ctr"/>
            <a:r>
              <a:rPr lang="fr-FR" sz="1400" b="1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Marché public de travaux pour l'Isolation par l'extérieur et la Réfection de</a:t>
            </a:r>
            <a:r>
              <a:rPr lang="fr-FR" sz="1400" b="1" baseline="0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 la</a:t>
            </a:r>
            <a:r>
              <a:rPr lang="fr-FR" sz="1400" b="1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 toitures du hall caisson du bâtiment 221</a:t>
            </a:r>
            <a:r>
              <a:rPr lang="fr-FR" sz="1400" b="1" baseline="0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, </a:t>
            </a:r>
            <a:r>
              <a:rPr lang="fr-FR" sz="1400" b="1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sur le site</a:t>
            </a:r>
            <a:r>
              <a:rPr lang="fr-FR" sz="1400" b="1" baseline="0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 </a:t>
            </a:r>
            <a:r>
              <a:rPr lang="fr-FR" sz="1400" b="1">
                <a:solidFill>
                  <a:schemeClr val="dk1"/>
                </a:solidFill>
                <a:latin typeface="Century Gothic" panose="020B0502020202020204" pitchFamily="34" charset="0"/>
                <a:ea typeface="+mn-ea"/>
                <a:cs typeface="+mn-cs"/>
              </a:rPr>
              <a:t>du Centre de Bretagne de l’Ifremer à Plouzané (29)</a:t>
            </a:r>
          </a:p>
        </xdr:txBody>
      </xdr:sp>
    </xdr:grpSp>
    <xdr:clientData/>
  </xdr:twoCellAnchor>
  <xdr:twoCellAnchor editAs="oneCell">
    <xdr:from>
      <xdr:col>9</xdr:col>
      <xdr:colOff>233796</xdr:colOff>
      <xdr:row>1</xdr:row>
      <xdr:rowOff>51966</xdr:rowOff>
    </xdr:from>
    <xdr:to>
      <xdr:col>14</xdr:col>
      <xdr:colOff>369686</xdr:colOff>
      <xdr:row>6</xdr:row>
      <xdr:rowOff>29634</xdr:rowOff>
    </xdr:to>
    <xdr:pic>
      <xdr:nvPicPr>
        <xdr:cNvPr id="17" name="Image 16" descr="Macintosh HD:Users:Corine:A_PRODUCTION:IFREMER:17_447_IFREMER SUPPORTS COMMUNICATION:EXE:LOGOS:Logo Ifremer RVB vBleue.jpg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5569" y="259784"/>
          <a:ext cx="2823383" cy="1013584"/>
        </a:xfrm>
        <a:prstGeom prst="rect">
          <a:avLst/>
        </a:prstGeom>
        <a:noFill/>
        <a:ln>
          <a:noFill/>
        </a:ln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1483466</xdr:colOff>
      <xdr:row>4</xdr:row>
      <xdr:rowOff>27269</xdr:rowOff>
    </xdr:to>
    <xdr:pic>
      <xdr:nvPicPr>
        <xdr:cNvPr id="2" name="Image 1" descr="Macintosh HD:Users:Corine:A_PRODUCTION:IFREMER:17_447_IFREMER SUPPORTS COMMUNICATION:EXE:LOGOS:Logo Ifremer RVB vBleue.jpg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07341" cy="681319"/>
        </a:xfrm>
        <a:prstGeom prst="rect">
          <a:avLst/>
        </a:prstGeom>
        <a:noFill/>
        <a:ln>
          <a:noFill/>
        </a:ln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1483466</xdr:colOff>
      <xdr:row>4</xdr:row>
      <xdr:rowOff>27269</xdr:rowOff>
    </xdr:to>
    <xdr:pic>
      <xdr:nvPicPr>
        <xdr:cNvPr id="2" name="Image 1" descr="Macintosh HD:Users:Corine:A_PRODUCTION:IFREMER:17_447_IFREMER SUPPORTS COMMUNICATION:EXE:LOGOS:Logo Ifremer RVB vBleue.jpg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07341" cy="674969"/>
        </a:xfrm>
        <a:prstGeom prst="rect">
          <a:avLst/>
        </a:prstGeom>
        <a:noFill/>
        <a:ln>
          <a:noFill/>
        </a:ln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1483466</xdr:colOff>
      <xdr:row>4</xdr:row>
      <xdr:rowOff>30444</xdr:rowOff>
    </xdr:to>
    <xdr:pic>
      <xdr:nvPicPr>
        <xdr:cNvPr id="2" name="Image 1" descr="Macintosh HD:Users:Corine:A_PRODUCTION:IFREMER:17_447_IFREMER SUPPORTS COMMUNICATION:EXE:LOGOS:Logo Ifremer RVB vBleue.jpg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07341" cy="681319"/>
        </a:xfrm>
        <a:prstGeom prst="rect">
          <a:avLst/>
        </a:prstGeom>
        <a:noFill/>
        <a:ln>
          <a:noFill/>
        </a:ln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1483466</xdr:colOff>
      <xdr:row>4</xdr:row>
      <xdr:rowOff>30444</xdr:rowOff>
    </xdr:to>
    <xdr:pic>
      <xdr:nvPicPr>
        <xdr:cNvPr id="2" name="Image 1" descr="Macintosh HD:Users:Corine:A_PRODUCTION:IFREMER:17_447_IFREMER SUPPORTS COMMUNICATION:EXE:LOGOS:Logo Ifremer RVB vBleue.jpg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7816" cy="681319"/>
        </a:xfrm>
        <a:prstGeom prst="rect">
          <a:avLst/>
        </a:prstGeom>
        <a:noFill/>
        <a:ln>
          <a:noFill/>
        </a:ln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1483466</xdr:colOff>
      <xdr:row>4</xdr:row>
      <xdr:rowOff>33619</xdr:rowOff>
    </xdr:to>
    <xdr:pic>
      <xdr:nvPicPr>
        <xdr:cNvPr id="2" name="Image 1" descr="Macintosh HD:Users:Corine:A_PRODUCTION:IFREMER:17_447_IFREMER SUPPORTS COMMUNICATION:EXE:LOGOS:Logo Ifremer RVB vBleue.jpg">
          <a:extLst>
            <a:ext uri="{FF2B5EF4-FFF2-40B4-BE49-F238E27FC236}">
              <a16:creationId xmlns="" xmlns:a16="http://schemas.microsoft.com/office/drawing/2014/main" id="{1DB6A47F-B49E-4E21-849D-7EAA22A5C10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07341" cy="681319"/>
        </a:xfrm>
        <a:prstGeom prst="rect">
          <a:avLst/>
        </a:prstGeom>
        <a:noFill/>
        <a:ln>
          <a:noFill/>
        </a:ln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1483466</xdr:colOff>
      <xdr:row>4</xdr:row>
      <xdr:rowOff>30444</xdr:rowOff>
    </xdr:to>
    <xdr:pic>
      <xdr:nvPicPr>
        <xdr:cNvPr id="2" name="Image 1" descr="Macintosh HD:Users:Corine:A_PRODUCTION:IFREMER:17_447_IFREMER SUPPORTS COMMUNICATION:EXE:LOGOS:Logo Ifremer RVB vBleue.jpg">
          <a:extLst>
            <a:ext uri="{FF2B5EF4-FFF2-40B4-BE49-F238E27FC236}">
              <a16:creationId xmlns="" xmlns:a16="http://schemas.microsoft.com/office/drawing/2014/main" id="{048B03C7-FEBC-49FD-A377-464C46BC795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07341" cy="681319"/>
        </a:xfrm>
        <a:prstGeom prst="rect">
          <a:avLst/>
        </a:prstGeom>
        <a:noFill/>
        <a:ln>
          <a:noFill/>
        </a:ln>
        <a:extLst>
          <a:ext uri="{FAA26D3D-D897-4be2-8F04-BA451C77F1D7}">
            <ma14:placeholder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Z77"/>
  <sheetViews>
    <sheetView showGridLines="0" tabSelected="1" view="pageBreakPreview" zoomScale="91" zoomScaleNormal="98" zoomScaleSheetLayoutView="91" zoomScalePageLayoutView="68" workbookViewId="0">
      <selection activeCell="L48" sqref="L48"/>
    </sheetView>
  </sheetViews>
  <sheetFormatPr baseColWidth="10" defaultColWidth="8.140625" defaultRowHeight="12.75" x14ac:dyDescent="0.2"/>
  <cols>
    <col min="1" max="15" width="7.5703125" style="1" customWidth="1"/>
    <col min="16" max="16384" width="8.140625" style="1"/>
  </cols>
  <sheetData>
    <row r="1" spans="1:260" ht="15.7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</row>
    <row r="2" spans="1:260" ht="15.7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</row>
    <row r="3" spans="1:260" ht="15.7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</row>
    <row r="4" spans="1:260" ht="15.7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</row>
    <row r="5" spans="1:260" ht="15.7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</row>
    <row r="6" spans="1:260" ht="15.7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</row>
    <row r="7" spans="1:260" ht="15.75" customHeight="1" x14ac:dyDescent="0.25">
      <c r="A7" s="11"/>
      <c r="B7" s="11"/>
      <c r="C7" s="11"/>
      <c r="D7" s="11"/>
      <c r="E7" s="11"/>
      <c r="F7" s="11"/>
      <c r="G7" s="11"/>
      <c r="H7" s="11"/>
      <c r="I7" s="11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</row>
    <row r="8" spans="1:260" ht="15.75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</row>
    <row r="9" spans="1:260" ht="15.7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</row>
    <row r="10" spans="1:260" ht="15.75" customHeigh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</row>
    <row r="11" spans="1:260" ht="15.75" customHeigh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</row>
    <row r="12" spans="1:260" ht="15.75" customHeigh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</row>
    <row r="13" spans="1:260" ht="15.7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</row>
    <row r="14" spans="1:260" ht="15.7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</row>
    <row r="15" spans="1:260" ht="15.7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</row>
    <row r="16" spans="1:260" ht="15.75" customHeight="1" x14ac:dyDescent="0.25">
      <c r="A16" s="11"/>
      <c r="B16" s="11"/>
      <c r="C16" s="11"/>
      <c r="D16" s="11"/>
      <c r="E16" s="11"/>
      <c r="F16" s="11"/>
      <c r="G16" s="11"/>
      <c r="H16" s="11"/>
      <c r="I16" s="11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</row>
    <row r="17" spans="1:260" ht="15.75" customHeight="1" x14ac:dyDescent="0.25">
      <c r="A17" s="11"/>
      <c r="B17" s="11"/>
      <c r="C17" s="11"/>
      <c r="D17" s="11"/>
      <c r="E17" s="11"/>
      <c r="F17" s="11"/>
      <c r="G17" s="11"/>
      <c r="H17" s="11"/>
      <c r="I17" s="11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</row>
    <row r="18" spans="1:260" ht="15.75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</row>
    <row r="19" spans="1:260" ht="15.75" customHeight="1" x14ac:dyDescent="0.25">
      <c r="A19" s="11"/>
      <c r="B19" s="11"/>
      <c r="C19" s="11"/>
      <c r="D19" s="11"/>
      <c r="E19" s="11"/>
      <c r="F19" s="11"/>
      <c r="G19" s="11"/>
      <c r="H19" s="11"/>
      <c r="I19" s="11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</row>
    <row r="20" spans="1:260" ht="15.75" customHeight="1" x14ac:dyDescent="0.25">
      <c r="A20" s="11"/>
      <c r="B20" s="11"/>
      <c r="C20" s="11"/>
      <c r="D20" s="11"/>
      <c r="E20" s="11"/>
      <c r="F20" s="11"/>
      <c r="G20" s="11"/>
      <c r="H20" s="11"/>
      <c r="I20" s="11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</row>
    <row r="21" spans="1:260" ht="15.75" customHeight="1" x14ac:dyDescent="0.25">
      <c r="A21" s="11"/>
      <c r="B21" s="11"/>
      <c r="C21" s="11"/>
      <c r="D21" s="11"/>
      <c r="E21" s="11"/>
      <c r="F21" s="11"/>
      <c r="G21" s="11"/>
      <c r="H21" s="11"/>
      <c r="I21" s="1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</row>
    <row r="22" spans="1:260" ht="15.7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</row>
    <row r="23" spans="1:260" ht="15.7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</row>
    <row r="24" spans="1:260" ht="15.7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</row>
    <row r="25" spans="1:260" ht="15.7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</row>
    <row r="26" spans="1:260" ht="15.7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</row>
    <row r="27" spans="1:260" ht="15.7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</row>
    <row r="28" spans="1:260" ht="15.7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</row>
    <row r="29" spans="1:260" ht="15.75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</row>
    <row r="30" spans="1:260" ht="15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</row>
    <row r="31" spans="1:260" ht="15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</row>
    <row r="32" spans="1:260" ht="15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</row>
    <row r="33" spans="1:260" ht="15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</row>
    <row r="34" spans="1:260" ht="15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</row>
    <row r="35" spans="1:260" ht="15.75" customHeight="1" x14ac:dyDescent="0.25">
      <c r="A35" s="12"/>
      <c r="B35" s="12"/>
      <c r="C35" s="12"/>
      <c r="D35" s="12"/>
      <c r="E35" s="12"/>
      <c r="F35" s="12"/>
      <c r="G35" s="12"/>
      <c r="H35" s="12"/>
      <c r="I35" s="12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</row>
    <row r="36" spans="1:260" ht="15.75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</row>
    <row r="37" spans="1:260" ht="15.75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</row>
    <row r="38" spans="1:260" ht="15.75" customHeight="1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</row>
    <row r="39" spans="1:260" ht="15.75" customHeight="1" x14ac:dyDescent="0.3">
      <c r="A39" s="13"/>
      <c r="B39" s="13"/>
      <c r="C39" s="13"/>
      <c r="D39" s="13"/>
      <c r="E39" s="13"/>
      <c r="F39" s="13"/>
      <c r="G39" s="13"/>
      <c r="H39" s="13"/>
      <c r="I39" s="13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</row>
    <row r="40" spans="1:260" ht="15.75" customHeight="1" x14ac:dyDescent="0.3">
      <c r="A40" s="5"/>
      <c r="B40" s="5"/>
      <c r="C40" s="5"/>
      <c r="D40" s="5"/>
      <c r="E40" s="5"/>
      <c r="F40" s="5"/>
      <c r="G40" s="5"/>
      <c r="H40" s="5"/>
      <c r="I40" s="5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</row>
    <row r="41" spans="1:260" ht="15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</row>
    <row r="42" spans="1:260" ht="15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/>
      <c r="K42"/>
      <c r="L42"/>
      <c r="M42"/>
      <c r="N42"/>
      <c r="O42"/>
      <c r="P42"/>
      <c r="Q42"/>
      <c r="R42" t="s">
        <v>26</v>
      </c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</row>
    <row r="43" spans="1:260" ht="15.75" customHeight="1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</row>
    <row r="44" spans="1:260" ht="15.75" customHeight="1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</row>
    <row r="45" spans="1:260" ht="15.75" customHeight="1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</row>
    <row r="46" spans="1:260" ht="15.75" customHeight="1" x14ac:dyDescent="0.3">
      <c r="A46" s="4"/>
      <c r="B46" s="71" t="s">
        <v>172</v>
      </c>
      <c r="C46" s="4"/>
      <c r="D46" s="4"/>
      <c r="E46" s="4"/>
      <c r="F46" s="4"/>
      <c r="G46" s="4"/>
      <c r="H46" s="4"/>
      <c r="I46" s="4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</row>
    <row r="47" spans="1:260" ht="15.75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</row>
    <row r="48" spans="1:260" ht="15.7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</row>
    <row r="49" spans="1:260" ht="15.75" customHeight="1" x14ac:dyDescent="0.25">
      <c r="A49" s="12"/>
      <c r="B49" s="12"/>
      <c r="C49" s="12"/>
      <c r="D49" s="12"/>
      <c r="E49" s="12"/>
      <c r="F49" s="12"/>
      <c r="G49" s="12"/>
      <c r="H49" s="12"/>
      <c r="I49" s="12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</row>
    <row r="50" spans="1:260" ht="15.75" customHeight="1" x14ac:dyDescent="0.25">
      <c r="A50" s="6"/>
      <c r="B50" s="6"/>
      <c r="C50" s="6"/>
      <c r="D50" s="6"/>
      <c r="E50" s="6"/>
      <c r="F50" s="6"/>
      <c r="G50" s="6"/>
      <c r="H50" s="6"/>
      <c r="I50" s="6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</row>
    <row r="51" spans="1:260" ht="15.75" customHeight="1" x14ac:dyDescent="0.25">
      <c r="A51" s="12"/>
      <c r="B51" s="12"/>
      <c r="C51" s="12"/>
      <c r="D51" s="12"/>
      <c r="E51" s="12"/>
      <c r="F51" s="12"/>
      <c r="G51" s="12"/>
      <c r="H51" s="12"/>
      <c r="I51" s="12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</row>
    <row r="52" spans="1:260" ht="15.75" customHeight="1" x14ac:dyDescent="0.25">
      <c r="A52" s="12"/>
      <c r="B52" s="12"/>
      <c r="C52" s="12"/>
      <c r="D52" s="12"/>
      <c r="E52" s="12"/>
      <c r="F52" s="12"/>
      <c r="G52" s="12"/>
      <c r="H52" s="12"/>
      <c r="I52" s="1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</row>
    <row r="53" spans="1:260" ht="15.7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</row>
    <row r="54" spans="1:260" ht="15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</row>
    <row r="55" spans="1:260" ht="15.75" customHeight="1" x14ac:dyDescent="0.25">
      <c r="A55" s="12"/>
      <c r="B55" s="12"/>
      <c r="C55" s="12"/>
      <c r="D55" s="12"/>
      <c r="E55" s="12"/>
      <c r="F55" s="12"/>
      <c r="G55" s="12"/>
      <c r="H55" s="12"/>
      <c r="I55" s="12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</row>
    <row r="56" spans="1:260" ht="15.75" customHeight="1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260" ht="15.75" customHeight="1" x14ac:dyDescent="0.25">
      <c r="A57" s="12"/>
      <c r="B57" s="12"/>
      <c r="C57" s="12"/>
      <c r="D57" s="12"/>
      <c r="E57" s="12"/>
      <c r="F57" s="12"/>
      <c r="G57" s="12"/>
      <c r="H57" s="12"/>
      <c r="I57" s="12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</row>
    <row r="58" spans="1:260" ht="15.75" customHeigh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</row>
    <row r="59" spans="1:260" ht="15.75" customHeigh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</row>
    <row r="60" spans="1:260" ht="15.75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</row>
    <row r="61" spans="1:260" ht="15.75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</row>
    <row r="62" spans="1:260" ht="15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</row>
    <row r="63" spans="1:260" ht="15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</row>
    <row r="64" spans="1:260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</row>
    <row r="65" spans="1:260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</row>
    <row r="66" spans="1:260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</row>
    <row r="67" spans="1:260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</row>
    <row r="68" spans="1:260" x14ac:dyDescent="0.2">
      <c r="A68"/>
      <c r="B68"/>
      <c r="C68"/>
      <c r="D68"/>
      <c r="E68"/>
      <c r="F68"/>
      <c r="G68"/>
      <c r="H68" s="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</row>
    <row r="69" spans="1:260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</row>
    <row r="70" spans="1:260" x14ac:dyDescent="0.2">
      <c r="A70"/>
      <c r="B70"/>
      <c r="C70"/>
      <c r="D70"/>
      <c r="E70"/>
      <c r="F70"/>
      <c r="G70"/>
      <c r="H70" s="8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</row>
    <row r="71" spans="1:260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</row>
    <row r="72" spans="1:260" x14ac:dyDescent="0.2">
      <c r="A72" s="9"/>
      <c r="B72" s="9"/>
      <c r="C72" s="9"/>
      <c r="D72"/>
      <c r="E72"/>
      <c r="F72"/>
      <c r="G72"/>
      <c r="H72"/>
      <c r="I72" s="10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</row>
    <row r="73" spans="1:260" x14ac:dyDescent="0.2">
      <c r="A73" s="9"/>
      <c r="B73" s="9"/>
      <c r="C73" s="9"/>
      <c r="D73"/>
      <c r="E73"/>
      <c r="F73"/>
      <c r="G73"/>
      <c r="H73"/>
      <c r="I73" s="10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</row>
    <row r="74" spans="1:260" x14ac:dyDescent="0.2">
      <c r="A74" s="8"/>
      <c r="B74" s="8"/>
      <c r="C74" s="8"/>
      <c r="D74"/>
      <c r="E74"/>
      <c r="F74"/>
      <c r="G74"/>
      <c r="H74"/>
      <c r="I74" s="10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</row>
    <row r="75" spans="1:260" x14ac:dyDescent="0.2">
      <c r="A75" s="8"/>
      <c r="B75" s="8"/>
      <c r="C75" s="8"/>
      <c r="D75"/>
      <c r="E75"/>
      <c r="F75"/>
      <c r="G75"/>
      <c r="H75"/>
      <c r="I75" s="10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</row>
    <row r="76" spans="1:260" x14ac:dyDescent="0.2">
      <c r="A76" s="8"/>
      <c r="B76" s="8"/>
      <c r="C76" s="8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</row>
    <row r="77" spans="1:260" x14ac:dyDescent="0.2">
      <c r="A77" s="8"/>
      <c r="B77" s="8"/>
      <c r="C77" s="8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</row>
  </sheetData>
  <sheetProtection selectLockedCells="1" selectUnlockedCells="1"/>
  <printOptions horizontalCentered="1" verticalCentered="1"/>
  <pageMargins left="7.874015748031496E-2" right="7.874015748031496E-2" top="7.874015748031496E-2" bottom="7.874015748031496E-2" header="0" footer="0"/>
  <pageSetup paperSize="9" scale="85" firstPageNumber="0" orientation="portrait" r:id="rId1"/>
  <headerFooter scaleWithDoc="0" alignWithMargins="0"/>
  <rowBreaks count="1" manualBreakCount="1">
    <brk id="63" max="16383" man="1"/>
  </rowBreaks>
  <colBreaks count="1" manualBreakCount="1"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showGridLines="0" view="pageLayout" zoomScale="70" zoomScaleNormal="85" zoomScalePageLayoutView="70" workbookViewId="0">
      <selection activeCell="L48" sqref="L48"/>
    </sheetView>
  </sheetViews>
  <sheetFormatPr baseColWidth="10" defaultColWidth="10.28515625" defaultRowHeight="12.75" x14ac:dyDescent="0.2"/>
  <cols>
    <col min="1" max="1" width="7.42578125" bestFit="1" customWidth="1"/>
    <col min="2" max="2" width="112.7109375" customWidth="1"/>
    <col min="3" max="3" width="5" bestFit="1" customWidth="1"/>
    <col min="4" max="4" width="8.28515625" style="33" customWidth="1"/>
    <col min="5" max="6" width="15.28515625" style="41" customWidth="1"/>
    <col min="7" max="8" width="12.140625" customWidth="1"/>
  </cols>
  <sheetData>
    <row r="1" spans="1:6" ht="12.75" customHeight="1" x14ac:dyDescent="0.2">
      <c r="C1" s="85" t="s">
        <v>7</v>
      </c>
      <c r="D1" s="85"/>
      <c r="E1" s="85"/>
      <c r="F1" s="85"/>
    </row>
    <row r="2" spans="1:6" ht="12.75" customHeight="1" x14ac:dyDescent="0.2">
      <c r="C2" s="85"/>
      <c r="D2" s="85"/>
      <c r="E2" s="85"/>
      <c r="F2" s="85"/>
    </row>
    <row r="3" spans="1:6" ht="12.75" customHeight="1" x14ac:dyDescent="0.2">
      <c r="B3" s="15"/>
      <c r="C3" s="85"/>
      <c r="D3" s="85"/>
      <c r="E3" s="85"/>
      <c r="F3" s="85"/>
    </row>
    <row r="4" spans="1:6" ht="12.75" customHeight="1" x14ac:dyDescent="0.2">
      <c r="C4" s="16"/>
      <c r="D4" s="29"/>
      <c r="E4" s="86"/>
      <c r="F4" s="86"/>
    </row>
    <row r="5" spans="1:6" ht="15.75" customHeight="1" thickBot="1" x14ac:dyDescent="0.25">
      <c r="A5" s="87" t="s">
        <v>16</v>
      </c>
      <c r="B5" s="87"/>
      <c r="C5" s="87"/>
      <c r="D5" s="87"/>
      <c r="E5" s="86"/>
      <c r="F5" s="86"/>
    </row>
    <row r="6" spans="1:6" x14ac:dyDescent="0.2">
      <c r="A6" s="18" t="s">
        <v>0</v>
      </c>
      <c r="B6" s="19" t="s">
        <v>1</v>
      </c>
      <c r="C6" s="20" t="s">
        <v>2</v>
      </c>
      <c r="D6" s="30" t="s">
        <v>4</v>
      </c>
      <c r="E6" s="34" t="s">
        <v>3</v>
      </c>
      <c r="F6" s="35" t="s">
        <v>5</v>
      </c>
    </row>
    <row r="7" spans="1:6" x14ac:dyDescent="0.2">
      <c r="A7" s="44"/>
      <c r="B7" s="45"/>
      <c r="C7" s="46"/>
      <c r="D7" s="47"/>
      <c r="E7" s="48"/>
      <c r="F7" s="49"/>
    </row>
    <row r="8" spans="1:6" ht="18" x14ac:dyDescent="0.25">
      <c r="A8" s="51" t="s">
        <v>11</v>
      </c>
      <c r="B8" s="52" t="s">
        <v>68</v>
      </c>
      <c r="C8" s="23"/>
      <c r="D8" s="31"/>
      <c r="E8" s="36"/>
      <c r="F8" s="37"/>
    </row>
    <row r="9" spans="1:6" ht="18" x14ac:dyDescent="0.25">
      <c r="A9" s="51"/>
      <c r="B9" s="52"/>
      <c r="C9" s="23"/>
      <c r="D9" s="31"/>
      <c r="E9" s="36"/>
      <c r="F9" s="37"/>
    </row>
    <row r="10" spans="1:6" x14ac:dyDescent="0.2">
      <c r="A10" s="24" t="s">
        <v>12</v>
      </c>
      <c r="B10" s="81" t="s">
        <v>17</v>
      </c>
      <c r="C10" s="23" t="s">
        <v>53</v>
      </c>
      <c r="D10" s="31">
        <v>1</v>
      </c>
      <c r="E10" s="38"/>
      <c r="F10" s="37">
        <f>$D10*E10</f>
        <v>0</v>
      </c>
    </row>
    <row r="11" spans="1:6" x14ac:dyDescent="0.2">
      <c r="A11" s="24" t="s">
        <v>40</v>
      </c>
      <c r="B11" s="82" t="s">
        <v>69</v>
      </c>
      <c r="C11" s="23" t="s">
        <v>8</v>
      </c>
      <c r="D11" s="31">
        <v>32</v>
      </c>
      <c r="E11" s="38"/>
      <c r="F11" s="37">
        <f t="shared" ref="F11:F17" si="0">$D11*E11</f>
        <v>0</v>
      </c>
    </row>
    <row r="12" spans="1:6" x14ac:dyDescent="0.2">
      <c r="A12" s="24" t="s">
        <v>41</v>
      </c>
      <c r="B12" s="83" t="s">
        <v>74</v>
      </c>
      <c r="C12" s="23" t="s">
        <v>6</v>
      </c>
      <c r="D12" s="31">
        <v>77.5</v>
      </c>
      <c r="E12" s="38"/>
      <c r="F12" s="37">
        <f t="shared" si="0"/>
        <v>0</v>
      </c>
    </row>
    <row r="13" spans="1:6" x14ac:dyDescent="0.2">
      <c r="A13" s="24" t="s">
        <v>42</v>
      </c>
      <c r="B13" s="82" t="s">
        <v>75</v>
      </c>
      <c r="C13" s="23" t="s">
        <v>20</v>
      </c>
      <c r="D13" s="31">
        <v>5</v>
      </c>
      <c r="E13" s="38"/>
      <c r="F13" s="37">
        <f t="shared" si="0"/>
        <v>0</v>
      </c>
    </row>
    <row r="14" spans="1:6" x14ac:dyDescent="0.2">
      <c r="A14" s="24" t="s">
        <v>70</v>
      </c>
      <c r="B14" s="82" t="s">
        <v>141</v>
      </c>
      <c r="C14" s="23" t="s">
        <v>8</v>
      </c>
      <c r="D14" s="31">
        <v>25</v>
      </c>
      <c r="E14" s="38"/>
      <c r="F14" s="37">
        <f t="shared" si="0"/>
        <v>0</v>
      </c>
    </row>
    <row r="15" spans="1:6" x14ac:dyDescent="0.2">
      <c r="A15" s="24" t="s">
        <v>71</v>
      </c>
      <c r="B15" s="82" t="s">
        <v>77</v>
      </c>
      <c r="C15" s="23" t="s">
        <v>6</v>
      </c>
      <c r="D15" s="31">
        <v>88.5</v>
      </c>
      <c r="E15" s="38"/>
      <c r="F15" s="37">
        <f t="shared" si="0"/>
        <v>0</v>
      </c>
    </row>
    <row r="16" spans="1:6" x14ac:dyDescent="0.2">
      <c r="A16" s="24" t="s">
        <v>72</v>
      </c>
      <c r="B16" s="82" t="s">
        <v>78</v>
      </c>
      <c r="C16" s="23" t="s">
        <v>8</v>
      </c>
      <c r="D16" s="31">
        <v>22</v>
      </c>
      <c r="E16" s="38"/>
      <c r="F16" s="37">
        <f t="shared" si="0"/>
        <v>0</v>
      </c>
    </row>
    <row r="17" spans="1:6" x14ac:dyDescent="0.2">
      <c r="A17" s="24" t="s">
        <v>73</v>
      </c>
      <c r="B17" s="82" t="s">
        <v>79</v>
      </c>
      <c r="C17" s="23" t="s">
        <v>20</v>
      </c>
      <c r="D17" s="31">
        <v>17</v>
      </c>
      <c r="E17" s="38"/>
      <c r="F17" s="37">
        <f t="shared" si="0"/>
        <v>0</v>
      </c>
    </row>
    <row r="18" spans="1:6" x14ac:dyDescent="0.2">
      <c r="A18" s="24"/>
      <c r="B18" s="54"/>
      <c r="C18" s="23"/>
      <c r="D18" s="60"/>
      <c r="E18" s="38"/>
      <c r="F18" s="37"/>
    </row>
    <row r="19" spans="1:6" x14ac:dyDescent="0.2">
      <c r="A19" s="24"/>
      <c r="B19" s="54"/>
      <c r="C19" s="23"/>
      <c r="D19" s="60"/>
      <c r="E19" s="38"/>
      <c r="F19" s="37"/>
    </row>
    <row r="20" spans="1:6" x14ac:dyDescent="0.2">
      <c r="A20" s="24"/>
      <c r="B20" s="54"/>
      <c r="C20" s="23"/>
      <c r="D20" s="60"/>
      <c r="E20" s="38"/>
      <c r="F20" s="37"/>
    </row>
    <row r="21" spans="1:6" x14ac:dyDescent="0.2">
      <c r="A21" s="24"/>
      <c r="B21" s="25"/>
      <c r="C21" s="23"/>
      <c r="D21" s="31"/>
      <c r="E21" s="38"/>
      <c r="F21" s="37"/>
    </row>
    <row r="22" spans="1:6" ht="23.25" customHeight="1" thickBot="1" x14ac:dyDescent="0.25">
      <c r="A22" s="27"/>
      <c r="B22" s="76" t="s">
        <v>80</v>
      </c>
      <c r="C22" s="78"/>
      <c r="D22" s="79"/>
      <c r="E22" s="80"/>
      <c r="F22" s="77">
        <f>SUM(F10:F21)</f>
        <v>0</v>
      </c>
    </row>
  </sheetData>
  <mergeCells count="4">
    <mergeCell ref="C1:F3"/>
    <mergeCell ref="E4:F4"/>
    <mergeCell ref="A5:D5"/>
    <mergeCell ref="E5:F5"/>
  </mergeCells>
  <printOptions horizontalCentered="1" verticalCentered="1"/>
  <pageMargins left="7.874015748031496E-2" right="7.874015748031496E-2" top="7.874015748031496E-2" bottom="7.874015748031496E-2" header="0" footer="0"/>
  <pageSetup paperSize="9" scale="90" orientation="landscape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showGridLines="0" view="pageLayout" topLeftCell="A20" zoomScaleNormal="85" workbookViewId="0">
      <selection activeCell="L48" sqref="L48"/>
    </sheetView>
  </sheetViews>
  <sheetFormatPr baseColWidth="10" defaultColWidth="10.28515625" defaultRowHeight="12.75" x14ac:dyDescent="0.2"/>
  <cols>
    <col min="1" max="1" width="7.42578125" bestFit="1" customWidth="1"/>
    <col min="2" max="2" width="112.7109375" customWidth="1"/>
    <col min="3" max="3" width="5" bestFit="1" customWidth="1"/>
    <col min="4" max="4" width="8.28515625" style="33" customWidth="1"/>
    <col min="5" max="6" width="15.28515625" style="41" customWidth="1"/>
    <col min="7" max="8" width="12.140625" customWidth="1"/>
  </cols>
  <sheetData>
    <row r="1" spans="1:6" ht="12.75" customHeight="1" x14ac:dyDescent="0.2">
      <c r="C1" s="85" t="s">
        <v>7</v>
      </c>
      <c r="D1" s="85"/>
      <c r="E1" s="85"/>
      <c r="F1" s="85"/>
    </row>
    <row r="2" spans="1:6" ht="12.75" customHeight="1" x14ac:dyDescent="0.2">
      <c r="C2" s="85"/>
      <c r="D2" s="85"/>
      <c r="E2" s="85"/>
      <c r="F2" s="85"/>
    </row>
    <row r="3" spans="1:6" ht="12.75" customHeight="1" x14ac:dyDescent="0.2">
      <c r="B3" s="15"/>
      <c r="C3" s="85"/>
      <c r="D3" s="85"/>
      <c r="E3" s="85"/>
      <c r="F3" s="85"/>
    </row>
    <row r="4" spans="1:6" ht="12.75" customHeight="1" x14ac:dyDescent="0.2">
      <c r="C4" s="16"/>
      <c r="D4" s="29"/>
      <c r="E4" s="86"/>
      <c r="F4" s="86"/>
    </row>
    <row r="5" spans="1:6" ht="15.75" customHeight="1" thickBot="1" x14ac:dyDescent="0.25">
      <c r="A5" s="87" t="s">
        <v>16</v>
      </c>
      <c r="B5" s="87"/>
      <c r="C5" s="87"/>
      <c r="D5" s="87"/>
      <c r="E5" s="86"/>
      <c r="F5" s="86"/>
    </row>
    <row r="6" spans="1:6" x14ac:dyDescent="0.2">
      <c r="A6" s="18" t="s">
        <v>0</v>
      </c>
      <c r="B6" s="19" t="s">
        <v>1</v>
      </c>
      <c r="C6" s="20" t="s">
        <v>2</v>
      </c>
      <c r="D6" s="30" t="s">
        <v>4</v>
      </c>
      <c r="E6" s="34" t="s">
        <v>3</v>
      </c>
      <c r="F6" s="35" t="s">
        <v>5</v>
      </c>
    </row>
    <row r="7" spans="1:6" x14ac:dyDescent="0.2">
      <c r="A7" s="44"/>
      <c r="B7" s="45"/>
      <c r="C7" s="46"/>
      <c r="D7" s="47"/>
      <c r="E7" s="48"/>
      <c r="F7" s="49"/>
    </row>
    <row r="8" spans="1:6" ht="18" x14ac:dyDescent="0.25">
      <c r="A8" s="51" t="s">
        <v>39</v>
      </c>
      <c r="B8" s="52" t="s">
        <v>175</v>
      </c>
      <c r="C8" s="23"/>
      <c r="D8" s="31"/>
      <c r="E8" s="36"/>
      <c r="F8" s="37"/>
    </row>
    <row r="9" spans="1:6" ht="18" x14ac:dyDescent="0.25">
      <c r="A9" s="51"/>
      <c r="B9" s="52"/>
      <c r="C9" s="23"/>
      <c r="D9" s="31"/>
      <c r="E9" s="36"/>
      <c r="F9" s="37"/>
    </row>
    <row r="10" spans="1:6" ht="18" x14ac:dyDescent="0.2">
      <c r="A10" s="44"/>
      <c r="B10" s="73"/>
      <c r="C10" s="46"/>
      <c r="D10" s="47"/>
      <c r="E10" s="48"/>
      <c r="F10" s="50"/>
    </row>
    <row r="11" spans="1:6" x14ac:dyDescent="0.2">
      <c r="A11" s="24" t="s">
        <v>22</v>
      </c>
      <c r="B11" s="61" t="s">
        <v>104</v>
      </c>
      <c r="C11" s="23"/>
      <c r="D11" s="31"/>
      <c r="E11" s="38"/>
      <c r="F11" s="37"/>
    </row>
    <row r="12" spans="1:6" x14ac:dyDescent="0.2">
      <c r="A12" s="24"/>
      <c r="B12" s="22"/>
      <c r="C12" s="23"/>
      <c r="D12" s="31"/>
      <c r="E12" s="38"/>
      <c r="F12" s="37"/>
    </row>
    <row r="13" spans="1:6" x14ac:dyDescent="0.2">
      <c r="A13" s="24" t="s">
        <v>81</v>
      </c>
      <c r="B13" s="25" t="s">
        <v>17</v>
      </c>
      <c r="C13" s="23" t="s">
        <v>53</v>
      </c>
      <c r="D13" s="31">
        <v>1</v>
      </c>
      <c r="E13" s="38"/>
      <c r="F13" s="37">
        <f>$D13*E13</f>
        <v>0</v>
      </c>
    </row>
    <row r="14" spans="1:6" x14ac:dyDescent="0.2">
      <c r="A14" s="24" t="s">
        <v>82</v>
      </c>
      <c r="B14" s="42" t="s">
        <v>192</v>
      </c>
      <c r="C14" s="23" t="s">
        <v>53</v>
      </c>
      <c r="D14" s="31">
        <v>1</v>
      </c>
      <c r="E14" s="38"/>
      <c r="F14" s="37">
        <f t="shared" ref="F14:F19" si="0">$D14*E14</f>
        <v>0</v>
      </c>
    </row>
    <row r="15" spans="1:6" x14ac:dyDescent="0.2">
      <c r="A15" s="24" t="s">
        <v>83</v>
      </c>
      <c r="B15" s="42" t="s">
        <v>178</v>
      </c>
      <c r="C15" s="23" t="s">
        <v>53</v>
      </c>
      <c r="D15" s="31">
        <v>1</v>
      </c>
      <c r="E15" s="38"/>
      <c r="F15" s="37">
        <f t="shared" si="0"/>
        <v>0</v>
      </c>
    </row>
    <row r="16" spans="1:6" x14ac:dyDescent="0.2">
      <c r="A16" s="24" t="s">
        <v>112</v>
      </c>
      <c r="B16" s="42" t="s">
        <v>180</v>
      </c>
      <c r="C16" s="23" t="s">
        <v>181</v>
      </c>
      <c r="D16" s="31">
        <v>120</v>
      </c>
      <c r="E16" s="38"/>
      <c r="F16" s="37">
        <f t="shared" si="0"/>
        <v>0</v>
      </c>
    </row>
    <row r="17" spans="1:6" x14ac:dyDescent="0.2">
      <c r="A17" s="24" t="s">
        <v>131</v>
      </c>
      <c r="B17" s="42" t="s">
        <v>187</v>
      </c>
      <c r="C17" s="23" t="s">
        <v>53</v>
      </c>
      <c r="D17" s="31">
        <v>1</v>
      </c>
      <c r="E17" s="38"/>
      <c r="F17" s="37">
        <f t="shared" ref="F17" si="1">$D17*E17</f>
        <v>0</v>
      </c>
    </row>
    <row r="18" spans="1:6" x14ac:dyDescent="0.2">
      <c r="A18" s="24" t="s">
        <v>179</v>
      </c>
      <c r="B18" s="42" t="s">
        <v>185</v>
      </c>
      <c r="C18" s="23" t="s">
        <v>53</v>
      </c>
      <c r="D18" s="31">
        <v>1</v>
      </c>
      <c r="E18" s="38"/>
      <c r="F18" s="37">
        <f t="shared" ref="F18" si="2">$D18*E18</f>
        <v>0</v>
      </c>
    </row>
    <row r="19" spans="1:6" x14ac:dyDescent="0.2">
      <c r="A19" s="24" t="s">
        <v>182</v>
      </c>
      <c r="B19" s="42" t="s">
        <v>132</v>
      </c>
      <c r="C19" s="23" t="s">
        <v>53</v>
      </c>
      <c r="D19" s="31">
        <v>1</v>
      </c>
      <c r="E19" s="38"/>
      <c r="F19" s="37">
        <f t="shared" si="0"/>
        <v>0</v>
      </c>
    </row>
    <row r="20" spans="1:6" x14ac:dyDescent="0.2">
      <c r="A20" s="24"/>
      <c r="B20" s="22"/>
      <c r="C20" s="23"/>
      <c r="D20" s="31"/>
      <c r="E20" s="38"/>
      <c r="F20" s="37"/>
    </row>
    <row r="21" spans="1:6" x14ac:dyDescent="0.2">
      <c r="A21" s="24" t="s">
        <v>43</v>
      </c>
      <c r="B21" s="61" t="s">
        <v>27</v>
      </c>
      <c r="C21" s="23"/>
      <c r="D21" s="31"/>
      <c r="E21" s="38"/>
      <c r="F21" s="37"/>
    </row>
    <row r="22" spans="1:6" ht="18.75" x14ac:dyDescent="0.3">
      <c r="A22" s="24"/>
      <c r="B22" s="69" t="s">
        <v>54</v>
      </c>
      <c r="C22" s="23"/>
      <c r="D22" s="31"/>
      <c r="E22" s="38"/>
      <c r="F22" s="37"/>
    </row>
    <row r="23" spans="1:6" x14ac:dyDescent="0.2">
      <c r="A23" s="24"/>
      <c r="B23" s="25"/>
      <c r="C23" s="23"/>
      <c r="D23" s="31"/>
      <c r="E23" s="38"/>
      <c r="F23" s="37"/>
    </row>
    <row r="24" spans="1:6" x14ac:dyDescent="0.2">
      <c r="A24" s="24"/>
      <c r="B24" s="72" t="s">
        <v>96</v>
      </c>
      <c r="C24" s="23"/>
      <c r="D24" s="31"/>
      <c r="E24" s="38"/>
      <c r="F24" s="37"/>
    </row>
    <row r="25" spans="1:6" x14ac:dyDescent="0.2">
      <c r="A25" s="24" t="s">
        <v>84</v>
      </c>
      <c r="B25" s="25" t="s">
        <v>142</v>
      </c>
      <c r="C25" s="23" t="s">
        <v>8</v>
      </c>
      <c r="D25" s="60">
        <f>+(15.7+24.5)*2</f>
        <v>80.400000000000006</v>
      </c>
      <c r="E25" s="38"/>
      <c r="F25" s="37">
        <f t="shared" ref="F25" si="3">$D25*E25</f>
        <v>0</v>
      </c>
    </row>
    <row r="26" spans="1:6" x14ac:dyDescent="0.2">
      <c r="A26" s="24" t="s">
        <v>85</v>
      </c>
      <c r="B26" s="42" t="s">
        <v>18</v>
      </c>
      <c r="C26" s="23" t="s">
        <v>8</v>
      </c>
      <c r="D26" s="60">
        <v>84</v>
      </c>
      <c r="E26" s="38"/>
      <c r="F26" s="37">
        <f>$D26*E26</f>
        <v>0</v>
      </c>
    </row>
    <row r="27" spans="1:6" x14ac:dyDescent="0.2">
      <c r="A27" s="24" t="s">
        <v>86</v>
      </c>
      <c r="B27" s="25" t="s">
        <v>19</v>
      </c>
      <c r="C27" s="23" t="s">
        <v>6</v>
      </c>
      <c r="D27" s="60">
        <f>52*2</f>
        <v>104</v>
      </c>
      <c r="E27" s="38"/>
      <c r="F27" s="37">
        <f>$D27*E27</f>
        <v>0</v>
      </c>
    </row>
    <row r="28" spans="1:6" x14ac:dyDescent="0.2">
      <c r="A28" s="24" t="s">
        <v>87</v>
      </c>
      <c r="B28" s="25" t="s">
        <v>24</v>
      </c>
      <c r="C28" s="23" t="s">
        <v>6</v>
      </c>
      <c r="D28" s="60">
        <v>46</v>
      </c>
      <c r="E28" s="38"/>
      <c r="F28" s="37">
        <f>$D28*E28</f>
        <v>0</v>
      </c>
    </row>
    <row r="29" spans="1:6" x14ac:dyDescent="0.2">
      <c r="A29" s="24" t="s">
        <v>88</v>
      </c>
      <c r="B29" s="25" t="s">
        <v>186</v>
      </c>
      <c r="C29" s="23" t="s">
        <v>8</v>
      </c>
      <c r="D29" s="31">
        <v>85</v>
      </c>
      <c r="E29" s="38"/>
      <c r="F29" s="37">
        <f t="shared" ref="F29:F41" si="4">$D29*E29</f>
        <v>0</v>
      </c>
    </row>
    <row r="30" spans="1:6" x14ac:dyDescent="0.2">
      <c r="A30" s="24" t="s">
        <v>89</v>
      </c>
      <c r="B30" s="25" t="s">
        <v>67</v>
      </c>
      <c r="C30" s="23" t="s">
        <v>6</v>
      </c>
      <c r="D30" s="31">
        <v>75</v>
      </c>
      <c r="E30" s="38"/>
      <c r="F30" s="37">
        <f t="shared" si="4"/>
        <v>0</v>
      </c>
    </row>
    <row r="31" spans="1:6" x14ac:dyDescent="0.2">
      <c r="A31" s="24" t="s">
        <v>90</v>
      </c>
      <c r="B31" s="25" t="s">
        <v>21</v>
      </c>
      <c r="C31" s="23" t="s">
        <v>6</v>
      </c>
      <c r="D31" s="60">
        <f>72.5*2</f>
        <v>145</v>
      </c>
      <c r="E31" s="38"/>
      <c r="F31" s="37">
        <f t="shared" si="4"/>
        <v>0</v>
      </c>
    </row>
    <row r="32" spans="1:6" x14ac:dyDescent="0.2">
      <c r="A32" s="24" t="s">
        <v>91</v>
      </c>
      <c r="B32" s="25" t="s">
        <v>107</v>
      </c>
      <c r="C32" s="23" t="s">
        <v>20</v>
      </c>
      <c r="D32" s="60">
        <v>2</v>
      </c>
      <c r="E32" s="38"/>
      <c r="F32" s="37">
        <f t="shared" si="4"/>
        <v>0</v>
      </c>
    </row>
    <row r="33" spans="1:6" x14ac:dyDescent="0.2">
      <c r="A33" s="24" t="s">
        <v>92</v>
      </c>
      <c r="B33" s="25" t="s">
        <v>95</v>
      </c>
      <c r="C33" s="23" t="s">
        <v>76</v>
      </c>
      <c r="D33" s="60">
        <v>1</v>
      </c>
      <c r="E33" s="38"/>
      <c r="F33" s="37">
        <f t="shared" si="4"/>
        <v>0</v>
      </c>
    </row>
    <row r="34" spans="1:6" x14ac:dyDescent="0.2">
      <c r="A34" s="24"/>
      <c r="B34" s="72" t="s">
        <v>97</v>
      </c>
      <c r="C34" s="23"/>
      <c r="D34" s="60"/>
      <c r="E34" s="38"/>
      <c r="F34" s="37"/>
    </row>
    <row r="35" spans="1:6" x14ac:dyDescent="0.2">
      <c r="A35" s="24" t="s">
        <v>93</v>
      </c>
      <c r="B35" s="25" t="s">
        <v>142</v>
      </c>
      <c r="C35" s="23" t="s">
        <v>8</v>
      </c>
      <c r="D35" s="60">
        <v>9.6</v>
      </c>
      <c r="E35" s="38"/>
      <c r="F35" s="37">
        <f t="shared" si="4"/>
        <v>0</v>
      </c>
    </row>
    <row r="36" spans="1:6" x14ac:dyDescent="0.2">
      <c r="A36" s="24" t="s">
        <v>98</v>
      </c>
      <c r="B36" s="42" t="s">
        <v>18</v>
      </c>
      <c r="C36" s="23" t="s">
        <v>8</v>
      </c>
      <c r="D36" s="60">
        <v>9.6</v>
      </c>
      <c r="E36" s="38"/>
      <c r="F36" s="37">
        <f t="shared" si="4"/>
        <v>0</v>
      </c>
    </row>
    <row r="37" spans="1:6" x14ac:dyDescent="0.2">
      <c r="A37" s="24" t="s">
        <v>99</v>
      </c>
      <c r="B37" s="25" t="s">
        <v>19</v>
      </c>
      <c r="C37" s="23" t="s">
        <v>6</v>
      </c>
      <c r="D37" s="60">
        <v>7.4</v>
      </c>
      <c r="E37" s="38"/>
      <c r="F37" s="37">
        <f t="shared" si="4"/>
        <v>0</v>
      </c>
    </row>
    <row r="38" spans="1:6" x14ac:dyDescent="0.2">
      <c r="A38" s="24" t="s">
        <v>100</v>
      </c>
      <c r="B38" s="25" t="s">
        <v>24</v>
      </c>
      <c r="C38" s="23" t="s">
        <v>6</v>
      </c>
      <c r="D38" s="60">
        <f>9.6*0.43</f>
        <v>4.1280000000000001</v>
      </c>
      <c r="E38" s="38"/>
      <c r="F38" s="37">
        <f t="shared" si="4"/>
        <v>0</v>
      </c>
    </row>
    <row r="39" spans="1:6" x14ac:dyDescent="0.2">
      <c r="A39" s="24" t="s">
        <v>101</v>
      </c>
      <c r="B39" s="25" t="s">
        <v>186</v>
      </c>
      <c r="C39" s="23" t="s">
        <v>8</v>
      </c>
      <c r="D39" s="60">
        <v>9.6</v>
      </c>
      <c r="E39" s="38"/>
      <c r="F39" s="37">
        <f t="shared" si="4"/>
        <v>0</v>
      </c>
    </row>
    <row r="40" spans="1:6" x14ac:dyDescent="0.2">
      <c r="A40" s="24" t="s">
        <v>102</v>
      </c>
      <c r="B40" s="25" t="s">
        <v>193</v>
      </c>
      <c r="C40" s="23" t="s">
        <v>8</v>
      </c>
      <c r="D40" s="60">
        <v>10</v>
      </c>
      <c r="E40" s="38"/>
      <c r="F40" s="37">
        <f t="shared" si="4"/>
        <v>0</v>
      </c>
    </row>
    <row r="41" spans="1:6" x14ac:dyDescent="0.2">
      <c r="A41" s="24" t="s">
        <v>103</v>
      </c>
      <c r="B41" s="25" t="s">
        <v>94</v>
      </c>
      <c r="C41" s="23" t="s">
        <v>76</v>
      </c>
      <c r="D41" s="60">
        <v>1</v>
      </c>
      <c r="E41" s="38"/>
      <c r="F41" s="37">
        <f t="shared" si="4"/>
        <v>0</v>
      </c>
    </row>
    <row r="42" spans="1:6" x14ac:dyDescent="0.2">
      <c r="A42" s="24"/>
      <c r="B42" s="25"/>
      <c r="C42" s="23"/>
      <c r="D42" s="31"/>
      <c r="E42" s="38"/>
      <c r="F42" s="37"/>
    </row>
    <row r="43" spans="1:6" x14ac:dyDescent="0.2">
      <c r="A43" s="24" t="s">
        <v>44</v>
      </c>
      <c r="B43" s="22" t="s">
        <v>25</v>
      </c>
      <c r="C43" s="23"/>
      <c r="D43" s="31"/>
      <c r="E43" s="38"/>
      <c r="F43" s="37"/>
    </row>
    <row r="44" spans="1:6" x14ac:dyDescent="0.2">
      <c r="A44" s="24"/>
      <c r="B44" s="25"/>
      <c r="C44" s="23"/>
      <c r="D44" s="31"/>
      <c r="E44" s="38"/>
      <c r="F44" s="37"/>
    </row>
    <row r="45" spans="1:6" x14ac:dyDescent="0.2">
      <c r="A45" s="24" t="s">
        <v>105</v>
      </c>
      <c r="B45" s="25" t="s">
        <v>111</v>
      </c>
      <c r="C45" s="23" t="s">
        <v>53</v>
      </c>
      <c r="D45" s="31">
        <v>1</v>
      </c>
      <c r="E45" s="38"/>
      <c r="F45" s="37">
        <f>$D45*E45</f>
        <v>0</v>
      </c>
    </row>
    <row r="46" spans="1:6" ht="22.5" x14ac:dyDescent="0.2">
      <c r="A46" s="24" t="s">
        <v>106</v>
      </c>
      <c r="B46" s="25" t="s">
        <v>108</v>
      </c>
      <c r="C46" s="23"/>
      <c r="D46" s="31"/>
      <c r="E46" s="38"/>
      <c r="F46" s="37"/>
    </row>
    <row r="47" spans="1:6" x14ac:dyDescent="0.2">
      <c r="A47" s="84" t="s">
        <v>164</v>
      </c>
      <c r="B47" s="25" t="s">
        <v>157</v>
      </c>
      <c r="C47" s="23" t="s">
        <v>53</v>
      </c>
      <c r="D47" s="31">
        <v>1</v>
      </c>
      <c r="E47" s="38"/>
      <c r="F47" s="37">
        <f t="shared" ref="F47:F51" si="5">$D47*E47</f>
        <v>0</v>
      </c>
    </row>
    <row r="48" spans="1:6" x14ac:dyDescent="0.2">
      <c r="A48" s="84" t="s">
        <v>165</v>
      </c>
      <c r="B48" s="25" t="s">
        <v>158</v>
      </c>
      <c r="C48" s="23" t="s">
        <v>53</v>
      </c>
      <c r="D48" s="31">
        <v>1</v>
      </c>
      <c r="E48" s="38"/>
      <c r="F48" s="37">
        <f t="shared" si="5"/>
        <v>0</v>
      </c>
    </row>
    <row r="49" spans="1:6" x14ac:dyDescent="0.2">
      <c r="A49" s="84" t="s">
        <v>166</v>
      </c>
      <c r="B49" s="25" t="s">
        <v>159</v>
      </c>
      <c r="C49" s="23" t="s">
        <v>53</v>
      </c>
      <c r="D49" s="31">
        <v>1</v>
      </c>
      <c r="E49" s="38"/>
      <c r="F49" s="37">
        <f t="shared" si="5"/>
        <v>0</v>
      </c>
    </row>
    <row r="50" spans="1:6" x14ac:dyDescent="0.2">
      <c r="A50" s="84" t="s">
        <v>167</v>
      </c>
      <c r="B50" s="25" t="s">
        <v>161</v>
      </c>
      <c r="C50" s="23" t="s">
        <v>53</v>
      </c>
      <c r="D50" s="31">
        <v>1</v>
      </c>
      <c r="E50" s="38"/>
      <c r="F50" s="37">
        <f t="shared" si="5"/>
        <v>0</v>
      </c>
    </row>
    <row r="51" spans="1:6" x14ac:dyDescent="0.2">
      <c r="A51" s="84" t="s">
        <v>168</v>
      </c>
      <c r="B51" s="25" t="s">
        <v>162</v>
      </c>
      <c r="C51" s="23" t="s">
        <v>53</v>
      </c>
      <c r="D51" s="31">
        <v>1</v>
      </c>
      <c r="E51" s="38"/>
      <c r="F51" s="37">
        <f t="shared" si="5"/>
        <v>0</v>
      </c>
    </row>
    <row r="52" spans="1:6" x14ac:dyDescent="0.2">
      <c r="A52" s="84" t="s">
        <v>169</v>
      </c>
      <c r="B52" s="25" t="s">
        <v>160</v>
      </c>
      <c r="C52" s="23" t="s">
        <v>20</v>
      </c>
      <c r="D52" s="43" t="s">
        <v>14</v>
      </c>
      <c r="E52" s="38"/>
      <c r="F52" s="37"/>
    </row>
    <row r="53" spans="1:6" x14ac:dyDescent="0.2">
      <c r="A53" s="24"/>
      <c r="B53" s="25"/>
      <c r="C53" s="23"/>
      <c r="D53" s="31"/>
      <c r="E53" s="38"/>
      <c r="F53" s="37"/>
    </row>
    <row r="54" spans="1:6" ht="23.25" customHeight="1" thickBot="1" x14ac:dyDescent="0.25">
      <c r="A54" s="27"/>
      <c r="B54" s="76" t="s">
        <v>174</v>
      </c>
      <c r="C54" s="28"/>
      <c r="D54" s="32"/>
      <c r="E54" s="39"/>
      <c r="F54" s="77">
        <f>SUM(F13:F53)</f>
        <v>0</v>
      </c>
    </row>
  </sheetData>
  <mergeCells count="4">
    <mergeCell ref="C1:F3"/>
    <mergeCell ref="E4:F4"/>
    <mergeCell ref="A5:D5"/>
    <mergeCell ref="E5:F5"/>
  </mergeCells>
  <printOptions horizontalCentered="1" verticalCentered="1"/>
  <pageMargins left="7.874015748031496E-2" right="7.874015748031496E-2" top="7.874015748031496E-2" bottom="7.874015748031496E-2" header="0" footer="0"/>
  <pageSetup paperSize="9" scale="80" orientation="landscape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view="pageLayout" zoomScale="115" zoomScaleNormal="85" zoomScalePageLayoutView="115" workbookViewId="0">
      <selection activeCell="L48" sqref="L48"/>
    </sheetView>
  </sheetViews>
  <sheetFormatPr baseColWidth="10" defaultColWidth="10.28515625" defaultRowHeight="12.75" x14ac:dyDescent="0.2"/>
  <cols>
    <col min="1" max="1" width="7.42578125" bestFit="1" customWidth="1"/>
    <col min="2" max="2" width="116.85546875" customWidth="1"/>
    <col min="3" max="3" width="5" bestFit="1" customWidth="1"/>
    <col min="4" max="4" width="7.42578125" style="33" bestFit="1" customWidth="1"/>
    <col min="5" max="6" width="15.28515625" style="41" customWidth="1"/>
    <col min="7" max="8" width="12.140625" customWidth="1"/>
  </cols>
  <sheetData>
    <row r="1" spans="1:7" ht="12.75" customHeight="1" x14ac:dyDescent="0.2">
      <c r="C1" s="85" t="s">
        <v>7</v>
      </c>
      <c r="D1" s="85"/>
      <c r="E1" s="85"/>
      <c r="F1" s="85"/>
    </row>
    <row r="2" spans="1:7" ht="12.75" customHeight="1" x14ac:dyDescent="0.2">
      <c r="C2" s="85"/>
      <c r="D2" s="85"/>
      <c r="E2" s="85"/>
      <c r="F2" s="85"/>
    </row>
    <row r="3" spans="1:7" ht="12.75" customHeight="1" x14ac:dyDescent="0.2">
      <c r="B3" s="15"/>
      <c r="C3" s="85"/>
      <c r="D3" s="85"/>
      <c r="E3" s="85"/>
      <c r="F3" s="85"/>
    </row>
    <row r="4" spans="1:7" ht="12.75" customHeight="1" x14ac:dyDescent="0.2">
      <c r="C4" s="16"/>
      <c r="D4" s="29"/>
      <c r="E4" s="86"/>
      <c r="F4" s="86"/>
    </row>
    <row r="5" spans="1:7" ht="15.75" customHeight="1" thickBot="1" x14ac:dyDescent="0.25">
      <c r="A5" s="87" t="s">
        <v>16</v>
      </c>
      <c r="B5" s="87"/>
      <c r="C5" s="87"/>
      <c r="D5" s="87"/>
      <c r="E5" s="86"/>
      <c r="F5" s="86"/>
    </row>
    <row r="6" spans="1:7" x14ac:dyDescent="0.2">
      <c r="A6" s="18" t="s">
        <v>0</v>
      </c>
      <c r="B6" s="19" t="s">
        <v>1</v>
      </c>
      <c r="C6" s="20" t="s">
        <v>2</v>
      </c>
      <c r="D6" s="30" t="s">
        <v>4</v>
      </c>
      <c r="E6" s="34" t="s">
        <v>3</v>
      </c>
      <c r="F6" s="35" t="s">
        <v>5</v>
      </c>
    </row>
    <row r="7" spans="1:7" ht="20.25" x14ac:dyDescent="0.2">
      <c r="A7" s="55"/>
      <c r="B7" s="53"/>
      <c r="C7" s="23"/>
      <c r="D7" s="31"/>
      <c r="E7" s="38"/>
      <c r="F7" s="37"/>
    </row>
    <row r="8" spans="1:7" ht="18" x14ac:dyDescent="0.25">
      <c r="A8" s="51" t="s">
        <v>45</v>
      </c>
      <c r="B8" s="52" t="s">
        <v>176</v>
      </c>
      <c r="C8" s="23"/>
      <c r="D8" s="31"/>
      <c r="E8" s="36"/>
      <c r="F8" s="37"/>
    </row>
    <row r="9" spans="1:7" ht="20.25" x14ac:dyDescent="0.2">
      <c r="A9" s="55"/>
      <c r="B9" s="53"/>
      <c r="C9" s="23"/>
      <c r="D9" s="31"/>
      <c r="E9" s="38"/>
      <c r="F9" s="37"/>
    </row>
    <row r="10" spans="1:7" ht="18.75" x14ac:dyDescent="0.2">
      <c r="A10" s="24"/>
      <c r="B10" s="62" t="s">
        <v>28</v>
      </c>
      <c r="C10" s="23"/>
      <c r="D10" s="31"/>
      <c r="E10" s="38"/>
      <c r="F10" s="37"/>
    </row>
    <row r="11" spans="1:7" ht="18.75" x14ac:dyDescent="0.2">
      <c r="A11" s="24"/>
      <c r="B11" s="62"/>
      <c r="C11" s="23"/>
      <c r="D11" s="31"/>
      <c r="E11" s="38"/>
      <c r="F11" s="37"/>
    </row>
    <row r="12" spans="1:7" x14ac:dyDescent="0.2">
      <c r="A12" s="24" t="s">
        <v>23</v>
      </c>
      <c r="B12" s="25" t="s">
        <v>194</v>
      </c>
      <c r="C12" s="23" t="s">
        <v>15</v>
      </c>
      <c r="D12" s="31">
        <v>1</v>
      </c>
      <c r="E12" s="38"/>
      <c r="F12" s="37">
        <f t="shared" ref="F12" si="0">$D12*E12</f>
        <v>0</v>
      </c>
    </row>
    <row r="13" spans="1:7" x14ac:dyDescent="0.2">
      <c r="A13" s="24" t="s">
        <v>46</v>
      </c>
      <c r="B13" s="25" t="s">
        <v>110</v>
      </c>
      <c r="C13" s="23" t="s">
        <v>15</v>
      </c>
      <c r="D13" s="31">
        <v>1</v>
      </c>
      <c r="E13" s="38"/>
      <c r="F13" s="37">
        <f t="shared" ref="F13:F26" si="1">$D13*E13</f>
        <v>0</v>
      </c>
    </row>
    <row r="14" spans="1:7" x14ac:dyDescent="0.2">
      <c r="A14" s="24" t="s">
        <v>122</v>
      </c>
      <c r="B14" s="25" t="s">
        <v>133</v>
      </c>
      <c r="C14" s="23" t="s">
        <v>15</v>
      </c>
      <c r="D14" s="31">
        <v>1</v>
      </c>
      <c r="E14" s="38"/>
      <c r="F14" s="37">
        <f t="shared" si="1"/>
        <v>0</v>
      </c>
    </row>
    <row r="15" spans="1:7" x14ac:dyDescent="0.2">
      <c r="A15" s="24" t="s">
        <v>48</v>
      </c>
      <c r="B15" s="25" t="s">
        <v>55</v>
      </c>
      <c r="C15" s="23" t="s">
        <v>8</v>
      </c>
      <c r="D15" s="75">
        <f>+(15.46+24.52)*2*2</f>
        <v>159.92000000000002</v>
      </c>
      <c r="E15" s="38"/>
      <c r="F15" s="37">
        <f t="shared" si="1"/>
        <v>0</v>
      </c>
      <c r="G15" s="67"/>
    </row>
    <row r="16" spans="1:7" x14ac:dyDescent="0.2">
      <c r="A16" s="24" t="s">
        <v>124</v>
      </c>
      <c r="B16" s="42" t="s">
        <v>173</v>
      </c>
      <c r="C16" s="23" t="s">
        <v>15</v>
      </c>
      <c r="D16" s="60">
        <v>1</v>
      </c>
      <c r="E16" s="38"/>
      <c r="F16" s="37">
        <f t="shared" ref="F16" si="2">$D16*E16</f>
        <v>0</v>
      </c>
    </row>
    <row r="17" spans="1:6" x14ac:dyDescent="0.2">
      <c r="A17" s="24" t="s">
        <v>136</v>
      </c>
      <c r="B17" s="25" t="s">
        <v>276</v>
      </c>
      <c r="C17" s="23"/>
      <c r="D17" s="31"/>
      <c r="E17" s="38"/>
      <c r="F17" s="37"/>
    </row>
    <row r="18" spans="1:6" x14ac:dyDescent="0.2">
      <c r="A18" s="24" t="s">
        <v>195</v>
      </c>
      <c r="B18" s="25" t="s">
        <v>157</v>
      </c>
      <c r="C18" s="23" t="s">
        <v>53</v>
      </c>
      <c r="D18" s="31">
        <v>1</v>
      </c>
      <c r="E18" s="38"/>
      <c r="F18" s="37">
        <f t="shared" ref="F18:F24" si="3">$D18*E18</f>
        <v>0</v>
      </c>
    </row>
    <row r="19" spans="1:6" x14ac:dyDescent="0.2">
      <c r="A19" s="24" t="s">
        <v>196</v>
      </c>
      <c r="B19" s="25" t="s">
        <v>158</v>
      </c>
      <c r="C19" s="23" t="s">
        <v>53</v>
      </c>
      <c r="D19" s="31">
        <v>1</v>
      </c>
      <c r="E19" s="38"/>
      <c r="F19" s="37">
        <f t="shared" si="3"/>
        <v>0</v>
      </c>
    </row>
    <row r="20" spans="1:6" x14ac:dyDescent="0.2">
      <c r="A20" s="24" t="s">
        <v>197</v>
      </c>
      <c r="B20" s="25" t="s">
        <v>159</v>
      </c>
      <c r="C20" s="23" t="s">
        <v>53</v>
      </c>
      <c r="D20" s="31">
        <v>1</v>
      </c>
      <c r="E20" s="38"/>
      <c r="F20" s="37">
        <f t="shared" si="3"/>
        <v>0</v>
      </c>
    </row>
    <row r="21" spans="1:6" x14ac:dyDescent="0.2">
      <c r="A21" s="24" t="s">
        <v>198</v>
      </c>
      <c r="B21" s="25" t="s">
        <v>161</v>
      </c>
      <c r="C21" s="23" t="s">
        <v>53</v>
      </c>
      <c r="D21" s="31">
        <v>1</v>
      </c>
      <c r="E21" s="38"/>
      <c r="F21" s="37">
        <f t="shared" si="3"/>
        <v>0</v>
      </c>
    </row>
    <row r="22" spans="1:6" x14ac:dyDescent="0.2">
      <c r="A22" s="24" t="s">
        <v>199</v>
      </c>
      <c r="B22" s="25" t="s">
        <v>170</v>
      </c>
      <c r="C22" s="23" t="s">
        <v>53</v>
      </c>
      <c r="D22" s="31">
        <v>1</v>
      </c>
      <c r="E22" s="38"/>
      <c r="F22" s="37">
        <f t="shared" si="3"/>
        <v>0</v>
      </c>
    </row>
    <row r="23" spans="1:6" x14ac:dyDescent="0.2">
      <c r="A23" s="24" t="s">
        <v>200</v>
      </c>
      <c r="B23" s="25" t="s">
        <v>163</v>
      </c>
      <c r="C23" s="23" t="s">
        <v>53</v>
      </c>
      <c r="D23" s="31">
        <v>1</v>
      </c>
      <c r="E23" s="38"/>
      <c r="F23" s="37">
        <f t="shared" si="3"/>
        <v>0</v>
      </c>
    </row>
    <row r="24" spans="1:6" x14ac:dyDescent="0.2">
      <c r="A24" s="24" t="s">
        <v>201</v>
      </c>
      <c r="B24" s="25" t="s">
        <v>203</v>
      </c>
      <c r="C24" s="23" t="s">
        <v>53</v>
      </c>
      <c r="D24" s="31">
        <v>1</v>
      </c>
      <c r="E24" s="38"/>
      <c r="F24" s="37">
        <f t="shared" si="3"/>
        <v>0</v>
      </c>
    </row>
    <row r="25" spans="1:6" x14ac:dyDescent="0.2">
      <c r="A25" s="24" t="s">
        <v>202</v>
      </c>
      <c r="B25" s="25" t="s">
        <v>171</v>
      </c>
      <c r="C25" s="23" t="s">
        <v>20</v>
      </c>
      <c r="D25" s="43" t="s">
        <v>14</v>
      </c>
      <c r="E25" s="38"/>
      <c r="F25" s="37"/>
    </row>
    <row r="26" spans="1:6" x14ac:dyDescent="0.2">
      <c r="A26" s="24" t="s">
        <v>146</v>
      </c>
      <c r="B26" s="42" t="s">
        <v>29</v>
      </c>
      <c r="C26" s="23" t="s">
        <v>15</v>
      </c>
      <c r="D26" s="31">
        <v>2</v>
      </c>
      <c r="E26" s="38"/>
      <c r="F26" s="37">
        <f t="shared" si="1"/>
        <v>0</v>
      </c>
    </row>
    <row r="27" spans="1:6" x14ac:dyDescent="0.2">
      <c r="A27" s="24" t="s">
        <v>149</v>
      </c>
      <c r="B27" s="42" t="s">
        <v>109</v>
      </c>
      <c r="C27" s="58" t="s">
        <v>20</v>
      </c>
      <c r="D27" s="31">
        <v>1</v>
      </c>
      <c r="E27" s="38"/>
      <c r="F27" s="59">
        <f>$D27*E27</f>
        <v>0</v>
      </c>
    </row>
    <row r="28" spans="1:6" x14ac:dyDescent="0.2">
      <c r="A28" s="24" t="s">
        <v>153</v>
      </c>
      <c r="B28" s="42" t="s">
        <v>155</v>
      </c>
      <c r="C28" s="23" t="s">
        <v>15</v>
      </c>
      <c r="D28" s="31">
        <v>1</v>
      </c>
      <c r="E28" s="38"/>
      <c r="F28" s="59">
        <f>$D28*E28</f>
        <v>0</v>
      </c>
    </row>
    <row r="29" spans="1:6" x14ac:dyDescent="0.2">
      <c r="A29" s="24"/>
      <c r="B29" s="42"/>
      <c r="C29" s="23"/>
      <c r="D29" s="31"/>
      <c r="E29" s="38"/>
      <c r="F29" s="37"/>
    </row>
    <row r="30" spans="1:6" x14ac:dyDescent="0.2">
      <c r="A30" s="24"/>
      <c r="B30" s="42"/>
      <c r="C30" s="23"/>
      <c r="D30" s="31"/>
      <c r="E30" s="38"/>
      <c r="F30" s="37"/>
    </row>
    <row r="31" spans="1:6" x14ac:dyDescent="0.2">
      <c r="A31" s="24"/>
      <c r="B31" s="42"/>
      <c r="C31" s="58"/>
      <c r="D31" s="31"/>
      <c r="E31" s="38"/>
      <c r="F31" s="59"/>
    </row>
    <row r="32" spans="1:6" ht="23.25" customHeight="1" thickBot="1" x14ac:dyDescent="0.25">
      <c r="A32" s="27"/>
      <c r="B32" s="76" t="s">
        <v>177</v>
      </c>
      <c r="C32" s="28"/>
      <c r="D32" s="32"/>
      <c r="E32" s="39"/>
      <c r="F32" s="40">
        <f>SUM(F7:F30)</f>
        <v>0</v>
      </c>
    </row>
  </sheetData>
  <mergeCells count="4">
    <mergeCell ref="C1:F3"/>
    <mergeCell ref="E4:F4"/>
    <mergeCell ref="A5:D5"/>
    <mergeCell ref="E5:F5"/>
  </mergeCells>
  <printOptions horizontalCentered="1" verticalCentered="1"/>
  <pageMargins left="7.874015748031496E-2" right="7.874015748031496E-2" top="7.874015748031496E-2" bottom="7.874015748031496E-2" header="0" footer="0"/>
  <pageSetup paperSize="9" scale="88" orientation="landscape" r:id="rId1"/>
  <headerFooter scaleWithDoc="0"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showGridLines="0" view="pageLayout" topLeftCell="A22" zoomScale="85" zoomScaleNormal="85" zoomScalePageLayoutView="85" workbookViewId="0">
      <selection activeCell="L48" sqref="L48"/>
    </sheetView>
  </sheetViews>
  <sheetFormatPr baseColWidth="10" defaultColWidth="10.28515625" defaultRowHeight="12.75" x14ac:dyDescent="0.2"/>
  <cols>
    <col min="1" max="1" width="7.42578125" bestFit="1" customWidth="1"/>
    <col min="2" max="2" width="108" customWidth="1"/>
    <col min="3" max="3" width="5" bestFit="1" customWidth="1"/>
    <col min="4" max="4" width="8" style="33" customWidth="1"/>
    <col min="5" max="6" width="15.28515625" style="41" customWidth="1"/>
    <col min="7" max="8" width="12.140625" customWidth="1"/>
  </cols>
  <sheetData>
    <row r="1" spans="1:6" ht="12.75" customHeight="1" x14ac:dyDescent="0.2">
      <c r="C1" s="85" t="s">
        <v>7</v>
      </c>
      <c r="D1" s="85"/>
      <c r="E1" s="85"/>
      <c r="F1" s="85"/>
    </row>
    <row r="2" spans="1:6" ht="12.75" customHeight="1" x14ac:dyDescent="0.2">
      <c r="C2" s="85"/>
      <c r="D2" s="85"/>
      <c r="E2" s="85"/>
      <c r="F2" s="85"/>
    </row>
    <row r="3" spans="1:6" ht="12.75" customHeight="1" x14ac:dyDescent="0.2">
      <c r="B3" s="15"/>
      <c r="C3" s="85"/>
      <c r="D3" s="85"/>
      <c r="E3" s="85"/>
      <c r="F3" s="85"/>
    </row>
    <row r="4" spans="1:6" ht="12.75" customHeight="1" x14ac:dyDescent="0.2">
      <c r="C4" s="16"/>
      <c r="D4" s="29"/>
      <c r="E4" s="86"/>
      <c r="F4" s="86"/>
    </row>
    <row r="5" spans="1:6" ht="15.75" customHeight="1" thickBot="1" x14ac:dyDescent="0.25">
      <c r="A5" s="87" t="s">
        <v>16</v>
      </c>
      <c r="B5" s="87"/>
      <c r="C5" s="87"/>
      <c r="D5" s="87"/>
      <c r="E5" s="86"/>
      <c r="F5" s="86"/>
    </row>
    <row r="6" spans="1:6" x14ac:dyDescent="0.2">
      <c r="A6" s="18" t="s">
        <v>0</v>
      </c>
      <c r="B6" s="19" t="s">
        <v>1</v>
      </c>
      <c r="C6" s="20" t="s">
        <v>2</v>
      </c>
      <c r="D6" s="30" t="s">
        <v>4</v>
      </c>
      <c r="E6" s="34" t="s">
        <v>3</v>
      </c>
      <c r="F6" s="35" t="s">
        <v>5</v>
      </c>
    </row>
    <row r="7" spans="1:6" x14ac:dyDescent="0.2">
      <c r="A7" s="44"/>
      <c r="B7" s="45"/>
      <c r="C7" s="46"/>
      <c r="D7" s="47"/>
      <c r="E7" s="36"/>
      <c r="F7" s="37"/>
    </row>
    <row r="8" spans="1:6" ht="18" x14ac:dyDescent="0.25">
      <c r="A8" s="51" t="s">
        <v>204</v>
      </c>
      <c r="B8" s="52" t="s">
        <v>191</v>
      </c>
      <c r="C8" s="23"/>
      <c r="D8" s="31"/>
      <c r="E8" s="38"/>
      <c r="F8" s="37"/>
    </row>
    <row r="9" spans="1:6" ht="15" x14ac:dyDescent="0.2">
      <c r="A9" s="24"/>
      <c r="B9" s="74"/>
      <c r="C9" s="23"/>
      <c r="D9" s="31"/>
      <c r="E9" s="38"/>
      <c r="F9" s="37"/>
    </row>
    <row r="10" spans="1:6" ht="15" x14ac:dyDescent="0.2">
      <c r="A10" s="24" t="s">
        <v>205</v>
      </c>
      <c r="B10" s="74" t="s">
        <v>190</v>
      </c>
      <c r="C10" s="23"/>
      <c r="D10" s="31"/>
      <c r="E10" s="38"/>
      <c r="F10" s="37"/>
    </row>
    <row r="11" spans="1:6" ht="15" x14ac:dyDescent="0.2">
      <c r="A11" s="24"/>
      <c r="B11" s="74"/>
      <c r="C11" s="23"/>
      <c r="D11" s="31"/>
      <c r="E11" s="38"/>
      <c r="F11" s="37"/>
    </row>
    <row r="12" spans="1:6" x14ac:dyDescent="0.2">
      <c r="A12" s="24" t="s">
        <v>206</v>
      </c>
      <c r="B12" s="25" t="s">
        <v>194</v>
      </c>
      <c r="C12" s="23" t="s">
        <v>15</v>
      </c>
      <c r="D12" s="31">
        <v>1</v>
      </c>
      <c r="E12" s="38"/>
      <c r="F12" s="59">
        <f t="shared" ref="F12" si="0">$D12*E12</f>
        <v>0</v>
      </c>
    </row>
    <row r="13" spans="1:6" ht="15" x14ac:dyDescent="0.2">
      <c r="A13" s="24"/>
      <c r="B13" s="74"/>
      <c r="C13" s="23"/>
      <c r="D13" s="31"/>
      <c r="E13" s="38"/>
      <c r="F13" s="37"/>
    </row>
    <row r="14" spans="1:6" ht="13.5" customHeight="1" x14ac:dyDescent="0.2">
      <c r="A14" s="24"/>
      <c r="B14" s="63" t="s">
        <v>114</v>
      </c>
      <c r="C14" s="23"/>
      <c r="D14" s="31"/>
      <c r="E14" s="38"/>
      <c r="F14" s="37"/>
    </row>
    <row r="15" spans="1:6" ht="13.5" customHeight="1" x14ac:dyDescent="0.2">
      <c r="A15" s="24"/>
      <c r="B15" s="63"/>
      <c r="C15" s="23"/>
      <c r="D15" s="31"/>
      <c r="E15" s="38"/>
      <c r="F15" s="37"/>
    </row>
    <row r="16" spans="1:6" x14ac:dyDescent="0.2">
      <c r="A16" s="24"/>
      <c r="B16" s="25" t="s">
        <v>32</v>
      </c>
      <c r="C16" s="23"/>
      <c r="D16" s="31"/>
      <c r="E16" s="38"/>
      <c r="F16" s="37"/>
    </row>
    <row r="17" spans="1:6" x14ac:dyDescent="0.2">
      <c r="A17" s="24" t="s">
        <v>207</v>
      </c>
      <c r="B17" s="26" t="s">
        <v>47</v>
      </c>
      <c r="C17" s="23" t="s">
        <v>6</v>
      </c>
      <c r="D17" s="60">
        <v>270</v>
      </c>
      <c r="E17" s="38"/>
      <c r="F17" s="37">
        <f t="shared" ref="F17:F46" si="1">$D17*E17</f>
        <v>0</v>
      </c>
    </row>
    <row r="18" spans="1:6" x14ac:dyDescent="0.2">
      <c r="A18" s="24"/>
      <c r="B18" s="26"/>
      <c r="C18" s="23"/>
      <c r="D18" s="31"/>
      <c r="E18" s="38"/>
      <c r="F18" s="37"/>
    </row>
    <row r="19" spans="1:6" x14ac:dyDescent="0.2">
      <c r="A19" s="24"/>
      <c r="B19" s="25" t="s">
        <v>115</v>
      </c>
      <c r="C19" s="23"/>
      <c r="D19" s="31"/>
      <c r="E19" s="38"/>
      <c r="F19" s="37"/>
    </row>
    <row r="20" spans="1:6" x14ac:dyDescent="0.2">
      <c r="A20" s="24" t="s">
        <v>208</v>
      </c>
      <c r="B20" s="26" t="s">
        <v>56</v>
      </c>
      <c r="C20" s="23" t="s">
        <v>6</v>
      </c>
      <c r="D20" s="60">
        <v>455</v>
      </c>
      <c r="E20" s="38"/>
      <c r="F20" s="37">
        <f t="shared" si="1"/>
        <v>0</v>
      </c>
    </row>
    <row r="21" spans="1:6" x14ac:dyDescent="0.2">
      <c r="A21" s="24" t="s">
        <v>209</v>
      </c>
      <c r="B21" s="26" t="s">
        <v>30</v>
      </c>
      <c r="C21" s="23" t="s">
        <v>6</v>
      </c>
      <c r="D21" s="60">
        <v>455</v>
      </c>
      <c r="E21" s="38"/>
      <c r="F21" s="37">
        <f t="shared" si="1"/>
        <v>0</v>
      </c>
    </row>
    <row r="22" spans="1:6" x14ac:dyDescent="0.2">
      <c r="A22" s="24" t="s">
        <v>210</v>
      </c>
      <c r="B22" s="26" t="s">
        <v>31</v>
      </c>
      <c r="C22" s="23" t="s">
        <v>6</v>
      </c>
      <c r="D22" s="60">
        <v>455</v>
      </c>
      <c r="E22" s="38"/>
      <c r="F22" s="37">
        <f t="shared" si="1"/>
        <v>0</v>
      </c>
    </row>
    <row r="23" spans="1:6" x14ac:dyDescent="0.2">
      <c r="A23" s="24"/>
      <c r="B23" s="26"/>
      <c r="C23" s="23"/>
      <c r="D23" s="60"/>
      <c r="E23" s="38"/>
      <c r="F23" s="37"/>
    </row>
    <row r="24" spans="1:6" x14ac:dyDescent="0.2">
      <c r="A24" s="24"/>
      <c r="B24" s="63" t="s">
        <v>116</v>
      </c>
      <c r="C24" s="23"/>
      <c r="D24" s="60"/>
      <c r="E24" s="38"/>
      <c r="F24" s="37"/>
    </row>
    <row r="25" spans="1:6" x14ac:dyDescent="0.2">
      <c r="A25" s="24"/>
      <c r="B25" s="63"/>
      <c r="C25" s="23"/>
      <c r="D25" s="60"/>
      <c r="E25" s="38"/>
      <c r="F25" s="37"/>
    </row>
    <row r="26" spans="1:6" x14ac:dyDescent="0.2">
      <c r="A26" s="24"/>
      <c r="B26" s="25" t="s">
        <v>115</v>
      </c>
      <c r="C26" s="23"/>
      <c r="D26" s="31"/>
      <c r="E26" s="38"/>
      <c r="F26" s="37"/>
    </row>
    <row r="27" spans="1:6" x14ac:dyDescent="0.2">
      <c r="A27" s="24" t="s">
        <v>211</v>
      </c>
      <c r="B27" s="26" t="s">
        <v>60</v>
      </c>
      <c r="C27" s="23" t="s">
        <v>6</v>
      </c>
      <c r="D27" s="60">
        <v>16</v>
      </c>
      <c r="E27" s="38"/>
      <c r="F27" s="37">
        <f t="shared" ref="F27:F29" si="2">$D27*E27</f>
        <v>0</v>
      </c>
    </row>
    <row r="28" spans="1:6" x14ac:dyDescent="0.2">
      <c r="A28" s="24" t="s">
        <v>212</v>
      </c>
      <c r="B28" s="26" t="s">
        <v>30</v>
      </c>
      <c r="C28" s="23" t="s">
        <v>6</v>
      </c>
      <c r="D28" s="60">
        <v>16</v>
      </c>
      <c r="E28" s="38"/>
      <c r="F28" s="37">
        <f t="shared" si="2"/>
        <v>0</v>
      </c>
    </row>
    <row r="29" spans="1:6" x14ac:dyDescent="0.2">
      <c r="A29" s="24" t="s">
        <v>213</v>
      </c>
      <c r="B29" s="26" t="s">
        <v>31</v>
      </c>
      <c r="C29" s="23" t="s">
        <v>6</v>
      </c>
      <c r="D29" s="60">
        <v>16</v>
      </c>
      <c r="E29" s="38"/>
      <c r="F29" s="37">
        <f t="shared" si="2"/>
        <v>0</v>
      </c>
    </row>
    <row r="30" spans="1:6" x14ac:dyDescent="0.2">
      <c r="A30" s="24"/>
      <c r="B30" s="26"/>
      <c r="C30" s="23"/>
      <c r="D30" s="60"/>
      <c r="E30" s="38"/>
      <c r="F30" s="37"/>
    </row>
    <row r="31" spans="1:6" ht="13.5" customHeight="1" x14ac:dyDescent="0.2">
      <c r="A31" s="24"/>
      <c r="B31" s="63" t="s">
        <v>57</v>
      </c>
      <c r="C31" s="23"/>
      <c r="D31" s="31"/>
      <c r="E31" s="38"/>
      <c r="F31" s="37"/>
    </row>
    <row r="32" spans="1:6" ht="13.5" customHeight="1" x14ac:dyDescent="0.2">
      <c r="A32" s="24"/>
      <c r="B32" s="63"/>
      <c r="C32" s="23"/>
      <c r="D32" s="31"/>
      <c r="E32" s="38"/>
      <c r="F32" s="37"/>
    </row>
    <row r="33" spans="1:6" x14ac:dyDescent="0.2">
      <c r="A33" s="24"/>
      <c r="B33" s="26" t="s">
        <v>34</v>
      </c>
      <c r="C33" s="23"/>
      <c r="D33" s="60"/>
      <c r="E33" s="38"/>
      <c r="F33" s="37"/>
    </row>
    <row r="34" spans="1:6" s="8" customFormat="1" ht="13.5" customHeight="1" x14ac:dyDescent="0.2">
      <c r="A34" s="24" t="s">
        <v>214</v>
      </c>
      <c r="B34" s="25" t="s">
        <v>36</v>
      </c>
      <c r="C34" s="23" t="s">
        <v>8</v>
      </c>
      <c r="D34" s="60">
        <v>82</v>
      </c>
      <c r="E34" s="38"/>
      <c r="F34" s="37">
        <f t="shared" si="1"/>
        <v>0</v>
      </c>
    </row>
    <row r="35" spans="1:6" s="8" customFormat="1" ht="13.5" customHeight="1" x14ac:dyDescent="0.2">
      <c r="A35" s="24" t="s">
        <v>215</v>
      </c>
      <c r="B35" s="25" t="s">
        <v>35</v>
      </c>
      <c r="C35" s="23" t="s">
        <v>8</v>
      </c>
      <c r="D35" s="60">
        <f>41*2</f>
        <v>82</v>
      </c>
      <c r="E35" s="38"/>
      <c r="F35" s="37">
        <f t="shared" si="1"/>
        <v>0</v>
      </c>
    </row>
    <row r="36" spans="1:6" s="8" customFormat="1" ht="13.5" customHeight="1" x14ac:dyDescent="0.2">
      <c r="A36" s="24"/>
      <c r="B36" s="25"/>
      <c r="C36" s="23"/>
      <c r="D36" s="60"/>
      <c r="E36" s="38"/>
      <c r="F36" s="37"/>
    </row>
    <row r="37" spans="1:6" x14ac:dyDescent="0.2">
      <c r="A37" s="24"/>
      <c r="B37" s="26" t="s">
        <v>37</v>
      </c>
      <c r="C37" s="23"/>
      <c r="D37" s="60"/>
      <c r="E37" s="38"/>
      <c r="F37" s="37"/>
    </row>
    <row r="38" spans="1:6" s="8" customFormat="1" ht="13.5" customHeight="1" x14ac:dyDescent="0.2">
      <c r="A38" s="24" t="s">
        <v>216</v>
      </c>
      <c r="B38" s="25" t="s">
        <v>58</v>
      </c>
      <c r="C38" s="23" t="s">
        <v>8</v>
      </c>
      <c r="D38" s="60">
        <v>4</v>
      </c>
      <c r="E38" s="38"/>
      <c r="F38" s="37">
        <f t="shared" si="1"/>
        <v>0</v>
      </c>
    </row>
    <row r="39" spans="1:6" s="8" customFormat="1" ht="13.5" customHeight="1" x14ac:dyDescent="0.2">
      <c r="A39" s="24" t="s">
        <v>217</v>
      </c>
      <c r="B39" s="25" t="s">
        <v>59</v>
      </c>
      <c r="C39" s="23" t="s">
        <v>8</v>
      </c>
      <c r="D39" s="60">
        <v>11</v>
      </c>
      <c r="E39" s="38"/>
      <c r="F39" s="37">
        <f t="shared" si="1"/>
        <v>0</v>
      </c>
    </row>
    <row r="40" spans="1:6" s="8" customFormat="1" ht="13.5" customHeight="1" x14ac:dyDescent="0.2">
      <c r="A40" s="24" t="s">
        <v>218</v>
      </c>
      <c r="B40" s="25" t="s">
        <v>117</v>
      </c>
      <c r="C40" s="23" t="s">
        <v>8</v>
      </c>
      <c r="D40" s="60">
        <v>10</v>
      </c>
      <c r="E40" s="38"/>
      <c r="F40" s="37">
        <f t="shared" ref="F40:F41" si="3">$D40*E40</f>
        <v>0</v>
      </c>
    </row>
    <row r="41" spans="1:6" s="8" customFormat="1" ht="13.5" customHeight="1" x14ac:dyDescent="0.2">
      <c r="A41" s="24" t="s">
        <v>219</v>
      </c>
      <c r="B41" s="25" t="s">
        <v>118</v>
      </c>
      <c r="C41" s="23" t="s">
        <v>8</v>
      </c>
      <c r="D41" s="60">
        <v>4</v>
      </c>
      <c r="E41" s="38"/>
      <c r="F41" s="37">
        <f t="shared" si="3"/>
        <v>0</v>
      </c>
    </row>
    <row r="42" spans="1:6" s="8" customFormat="1" ht="13.5" customHeight="1" x14ac:dyDescent="0.2">
      <c r="A42" s="24"/>
      <c r="B42" s="25"/>
      <c r="C42" s="23"/>
      <c r="D42" s="60"/>
      <c r="E42" s="38"/>
      <c r="F42" s="37"/>
    </row>
    <row r="43" spans="1:6" x14ac:dyDescent="0.2">
      <c r="A43" s="24"/>
      <c r="B43" s="26" t="s">
        <v>38</v>
      </c>
      <c r="C43" s="23"/>
      <c r="D43" s="60"/>
      <c r="E43" s="38"/>
      <c r="F43" s="37"/>
    </row>
    <row r="44" spans="1:6" s="8" customFormat="1" ht="13.5" customHeight="1" x14ac:dyDescent="0.2">
      <c r="A44" s="24" t="s">
        <v>220</v>
      </c>
      <c r="B44" s="25" t="s">
        <v>49</v>
      </c>
      <c r="C44" s="23" t="s">
        <v>8</v>
      </c>
      <c r="D44" s="60">
        <v>25</v>
      </c>
      <c r="E44" s="38"/>
      <c r="F44" s="37">
        <f t="shared" si="1"/>
        <v>0</v>
      </c>
    </row>
    <row r="45" spans="1:6" s="8" customFormat="1" ht="13.5" customHeight="1" x14ac:dyDescent="0.2">
      <c r="A45" s="24" t="s">
        <v>221</v>
      </c>
      <c r="B45" s="25" t="s">
        <v>50</v>
      </c>
      <c r="C45" s="23" t="s">
        <v>8</v>
      </c>
      <c r="D45" s="60">
        <v>14</v>
      </c>
      <c r="E45" s="38"/>
      <c r="F45" s="37">
        <f t="shared" si="1"/>
        <v>0</v>
      </c>
    </row>
    <row r="46" spans="1:6" s="8" customFormat="1" ht="13.5" customHeight="1" x14ac:dyDescent="0.2">
      <c r="A46" s="24" t="s">
        <v>222</v>
      </c>
      <c r="B46" s="25" t="s">
        <v>119</v>
      </c>
      <c r="C46" s="23" t="s">
        <v>8</v>
      </c>
      <c r="D46" s="60">
        <v>7</v>
      </c>
      <c r="E46" s="38"/>
      <c r="F46" s="37">
        <f t="shared" si="1"/>
        <v>0</v>
      </c>
    </row>
    <row r="47" spans="1:6" s="8" customFormat="1" ht="13.5" customHeight="1" x14ac:dyDescent="0.2">
      <c r="A47" s="24"/>
      <c r="B47" s="25"/>
      <c r="C47" s="23"/>
      <c r="D47" s="60"/>
      <c r="E47" s="38"/>
      <c r="F47" s="37"/>
    </row>
    <row r="48" spans="1:6" ht="13.5" customHeight="1" x14ac:dyDescent="0.2">
      <c r="A48" s="24"/>
      <c r="B48" s="63" t="s">
        <v>33</v>
      </c>
      <c r="C48" s="23"/>
      <c r="D48" s="31"/>
      <c r="E48" s="38"/>
      <c r="F48" s="37"/>
    </row>
    <row r="49" spans="1:6" x14ac:dyDescent="0.2">
      <c r="A49" s="24" t="s">
        <v>223</v>
      </c>
      <c r="B49" s="26" t="s">
        <v>113</v>
      </c>
      <c r="C49" s="23" t="s">
        <v>53</v>
      </c>
      <c r="D49" s="31">
        <v>1</v>
      </c>
      <c r="E49" s="38"/>
      <c r="F49" s="59">
        <f>$D49*E49</f>
        <v>0</v>
      </c>
    </row>
    <row r="50" spans="1:6" x14ac:dyDescent="0.2">
      <c r="A50" s="24" t="s">
        <v>224</v>
      </c>
      <c r="B50" s="26" t="s">
        <v>134</v>
      </c>
      <c r="C50" s="23" t="s">
        <v>20</v>
      </c>
      <c r="D50" s="31">
        <v>2</v>
      </c>
      <c r="E50" s="38"/>
      <c r="F50" s="59">
        <f>$D50*E50</f>
        <v>0</v>
      </c>
    </row>
    <row r="51" spans="1:6" x14ac:dyDescent="0.2">
      <c r="A51" s="24" t="s">
        <v>225</v>
      </c>
      <c r="B51" s="26" t="s">
        <v>137</v>
      </c>
      <c r="C51" s="23" t="s">
        <v>53</v>
      </c>
      <c r="D51" s="31">
        <v>1</v>
      </c>
      <c r="E51" s="38"/>
      <c r="F51" s="59">
        <f>$D51*E51</f>
        <v>0</v>
      </c>
    </row>
    <row r="52" spans="1:6" x14ac:dyDescent="0.2">
      <c r="A52" s="24" t="s">
        <v>226</v>
      </c>
      <c r="B52" s="26" t="s">
        <v>156</v>
      </c>
      <c r="C52" s="23" t="s">
        <v>20</v>
      </c>
      <c r="D52" s="31">
        <v>1</v>
      </c>
      <c r="E52" s="38"/>
      <c r="F52" s="59">
        <f>$D52*E52</f>
        <v>0</v>
      </c>
    </row>
    <row r="53" spans="1:6" s="56" customFormat="1" x14ac:dyDescent="0.2">
      <c r="A53" s="24"/>
      <c r="B53" s="42"/>
      <c r="C53" s="58"/>
      <c r="D53" s="60"/>
      <c r="E53" s="38"/>
      <c r="F53" s="59"/>
    </row>
    <row r="54" spans="1:6" ht="23.25" customHeight="1" thickBot="1" x14ac:dyDescent="0.25">
      <c r="A54" s="27"/>
      <c r="B54" s="76" t="s">
        <v>227</v>
      </c>
      <c r="C54" s="28"/>
      <c r="D54" s="32"/>
      <c r="E54" s="39"/>
      <c r="F54" s="40">
        <f>SUM(F8:F53)</f>
        <v>0</v>
      </c>
    </row>
  </sheetData>
  <mergeCells count="4">
    <mergeCell ref="E4:F4"/>
    <mergeCell ref="A5:D5"/>
    <mergeCell ref="E5:F5"/>
    <mergeCell ref="C1:F3"/>
  </mergeCells>
  <printOptions horizontalCentered="1" verticalCentered="1"/>
  <pageMargins left="7.874015748031496E-2" right="7.874015748031496E-2" top="7.874015748031496E-2" bottom="7.874015748031496E-2" header="0" footer="0"/>
  <pageSetup paperSize="9" scale="81" orientation="landscape" r:id="rId1"/>
  <headerFooter scaleWithDoc="0"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view="pageLayout" topLeftCell="A34" zoomScaleNormal="85" workbookViewId="0">
      <selection activeCell="L48" sqref="L48"/>
    </sheetView>
  </sheetViews>
  <sheetFormatPr baseColWidth="10" defaultColWidth="10.28515625" defaultRowHeight="12.75" x14ac:dyDescent="0.2"/>
  <cols>
    <col min="1" max="1" width="7.42578125" bestFit="1" customWidth="1"/>
    <col min="2" max="2" width="114.140625" customWidth="1"/>
    <col min="3" max="3" width="5" bestFit="1" customWidth="1"/>
    <col min="4" max="4" width="6.5703125" style="33" bestFit="1" customWidth="1"/>
    <col min="5" max="6" width="15.28515625" style="41" customWidth="1"/>
    <col min="7" max="8" width="12.140625" customWidth="1"/>
  </cols>
  <sheetData>
    <row r="1" spans="1:6" ht="12.75" customHeight="1" x14ac:dyDescent="0.2">
      <c r="C1" s="85" t="s">
        <v>7</v>
      </c>
      <c r="D1" s="85"/>
      <c r="E1" s="85"/>
      <c r="F1" s="85"/>
    </row>
    <row r="2" spans="1:6" ht="12.75" customHeight="1" x14ac:dyDescent="0.2">
      <c r="C2" s="85"/>
      <c r="D2" s="85"/>
      <c r="E2" s="85"/>
      <c r="F2" s="85"/>
    </row>
    <row r="3" spans="1:6" ht="12.75" customHeight="1" x14ac:dyDescent="0.2">
      <c r="B3" s="15"/>
      <c r="C3" s="85"/>
      <c r="D3" s="85"/>
      <c r="E3" s="85"/>
      <c r="F3" s="85"/>
    </row>
    <row r="4" spans="1:6" ht="12.75" customHeight="1" x14ac:dyDescent="0.2">
      <c r="C4" s="16"/>
      <c r="D4" s="29"/>
      <c r="E4" s="86"/>
      <c r="F4" s="86"/>
    </row>
    <row r="5" spans="1:6" ht="15.75" customHeight="1" thickBot="1" x14ac:dyDescent="0.25">
      <c r="A5" s="87" t="s">
        <v>16</v>
      </c>
      <c r="B5" s="87"/>
      <c r="C5" s="87"/>
      <c r="D5" s="87"/>
      <c r="E5" s="86"/>
      <c r="F5" s="86"/>
    </row>
    <row r="6" spans="1:6" x14ac:dyDescent="0.2">
      <c r="A6" s="18" t="s">
        <v>0</v>
      </c>
      <c r="B6" s="19" t="s">
        <v>1</v>
      </c>
      <c r="C6" s="20" t="s">
        <v>2</v>
      </c>
      <c r="D6" s="30" t="s">
        <v>4</v>
      </c>
      <c r="E6" s="34" t="s">
        <v>3</v>
      </c>
      <c r="F6" s="35" t="s">
        <v>5</v>
      </c>
    </row>
    <row r="7" spans="1:6" x14ac:dyDescent="0.2">
      <c r="A7" s="55"/>
      <c r="B7" s="57"/>
      <c r="C7" s="58"/>
      <c r="D7" s="31"/>
      <c r="E7" s="38"/>
      <c r="F7" s="59"/>
    </row>
    <row r="8" spans="1:6" ht="15" x14ac:dyDescent="0.2">
      <c r="A8" s="24" t="s">
        <v>228</v>
      </c>
      <c r="B8" s="74" t="s">
        <v>189</v>
      </c>
      <c r="C8" s="23"/>
      <c r="D8" s="31"/>
      <c r="E8" s="36"/>
      <c r="F8" s="37"/>
    </row>
    <row r="9" spans="1:6" ht="15" x14ac:dyDescent="0.2">
      <c r="A9" s="24"/>
      <c r="B9" s="74"/>
      <c r="C9" s="23"/>
      <c r="D9" s="31"/>
      <c r="E9" s="36"/>
      <c r="F9" s="37"/>
    </row>
    <row r="10" spans="1:6" x14ac:dyDescent="0.2">
      <c r="A10" s="24" t="s">
        <v>229</v>
      </c>
      <c r="B10" s="25" t="s">
        <v>194</v>
      </c>
      <c r="C10" s="23" t="s">
        <v>15</v>
      </c>
      <c r="D10" s="31">
        <v>1</v>
      </c>
      <c r="E10" s="38"/>
      <c r="F10" s="59">
        <f t="shared" ref="F10" si="0">$D10*E10</f>
        <v>0</v>
      </c>
    </row>
    <row r="11" spans="1:6" ht="15" x14ac:dyDescent="0.2">
      <c r="A11" s="24"/>
      <c r="B11" s="74"/>
      <c r="C11" s="23"/>
      <c r="D11" s="31"/>
      <c r="E11" s="36"/>
      <c r="F11" s="37"/>
    </row>
    <row r="12" spans="1:6" x14ac:dyDescent="0.2">
      <c r="A12" s="24"/>
      <c r="B12" s="72" t="s">
        <v>96</v>
      </c>
      <c r="C12" s="23"/>
      <c r="D12" s="31"/>
      <c r="E12" s="38"/>
      <c r="F12" s="37"/>
    </row>
    <row r="13" spans="1:6" x14ac:dyDescent="0.2">
      <c r="A13" s="24"/>
      <c r="B13" s="72"/>
      <c r="C13" s="23"/>
      <c r="D13" s="31"/>
      <c r="E13" s="38"/>
      <c r="F13" s="37"/>
    </row>
    <row r="14" spans="1:6" x14ac:dyDescent="0.2">
      <c r="A14" s="24" t="s">
        <v>230</v>
      </c>
      <c r="B14" s="42" t="s">
        <v>184</v>
      </c>
      <c r="C14" s="23" t="s">
        <v>8</v>
      </c>
      <c r="D14" s="31">
        <v>78</v>
      </c>
      <c r="E14" s="38"/>
      <c r="F14" s="59">
        <f t="shared" ref="F14" si="1">$D14*E14</f>
        <v>0</v>
      </c>
    </row>
    <row r="15" spans="1:6" x14ac:dyDescent="0.2">
      <c r="A15" s="24" t="s">
        <v>231</v>
      </c>
      <c r="B15" s="42" t="s">
        <v>183</v>
      </c>
      <c r="C15" s="23" t="s">
        <v>6</v>
      </c>
      <c r="D15" s="60">
        <v>367</v>
      </c>
      <c r="E15" s="38"/>
      <c r="F15" s="37">
        <f t="shared" ref="F15" si="2">$D15*E15</f>
        <v>0</v>
      </c>
    </row>
    <row r="16" spans="1:6" x14ac:dyDescent="0.2">
      <c r="A16" s="24" t="s">
        <v>232</v>
      </c>
      <c r="B16" s="25" t="s">
        <v>138</v>
      </c>
      <c r="C16" s="23" t="s">
        <v>20</v>
      </c>
      <c r="D16" s="60">
        <v>7</v>
      </c>
      <c r="E16" s="38"/>
      <c r="F16" s="37">
        <f t="shared" ref="F16:F17" si="3">$D16*E16</f>
        <v>0</v>
      </c>
    </row>
    <row r="17" spans="1:6" x14ac:dyDescent="0.2">
      <c r="A17" s="24" t="s">
        <v>233</v>
      </c>
      <c r="B17" s="42" t="s">
        <v>236</v>
      </c>
      <c r="C17" s="23" t="s">
        <v>20</v>
      </c>
      <c r="D17" s="31">
        <v>2</v>
      </c>
      <c r="E17" s="38"/>
      <c r="F17" s="37">
        <f t="shared" si="3"/>
        <v>0</v>
      </c>
    </row>
    <row r="18" spans="1:6" x14ac:dyDescent="0.2">
      <c r="A18" s="24"/>
      <c r="B18" s="72"/>
      <c r="C18" s="23"/>
      <c r="D18" s="31"/>
      <c r="E18" s="38"/>
      <c r="F18" s="37"/>
    </row>
    <row r="19" spans="1:6" ht="13.5" customHeight="1" x14ac:dyDescent="0.2">
      <c r="A19" s="24" t="s">
        <v>234</v>
      </c>
      <c r="B19" s="42" t="s">
        <v>61</v>
      </c>
      <c r="C19" s="23" t="s">
        <v>8</v>
      </c>
      <c r="D19" s="31">
        <v>78</v>
      </c>
      <c r="E19" s="38"/>
      <c r="F19" s="59">
        <f t="shared" ref="F19" si="4">$D19*E19</f>
        <v>0</v>
      </c>
    </row>
    <row r="20" spans="1:6" x14ac:dyDescent="0.2">
      <c r="A20" s="24"/>
      <c r="B20" s="42"/>
      <c r="C20" s="58"/>
      <c r="D20" s="60"/>
      <c r="E20" s="38"/>
      <c r="F20" s="59"/>
    </row>
    <row r="21" spans="1:6" ht="13.5" customHeight="1" x14ac:dyDescent="0.2">
      <c r="A21" s="24"/>
      <c r="B21" s="25" t="s">
        <v>51</v>
      </c>
      <c r="C21" s="23"/>
      <c r="D21" s="31"/>
      <c r="E21" s="38"/>
      <c r="F21" s="37"/>
    </row>
    <row r="22" spans="1:6" x14ac:dyDescent="0.2">
      <c r="A22" s="24" t="s">
        <v>235</v>
      </c>
      <c r="B22" s="25" t="s">
        <v>62</v>
      </c>
      <c r="C22" s="58" t="s">
        <v>6</v>
      </c>
      <c r="D22" s="60">
        <v>360</v>
      </c>
      <c r="E22" s="38"/>
      <c r="F22" s="59">
        <f t="shared" ref="F22:F25" si="5">$D22*E22</f>
        <v>0</v>
      </c>
    </row>
    <row r="23" spans="1:6" x14ac:dyDescent="0.2">
      <c r="A23" s="24" t="s">
        <v>237</v>
      </c>
      <c r="B23" s="25" t="s">
        <v>66</v>
      </c>
      <c r="C23" s="58" t="s">
        <v>8</v>
      </c>
      <c r="D23" s="60">
        <v>78</v>
      </c>
      <c r="E23" s="38"/>
      <c r="F23" s="59">
        <f t="shared" si="5"/>
        <v>0</v>
      </c>
    </row>
    <row r="24" spans="1:6" x14ac:dyDescent="0.2">
      <c r="A24" s="24" t="s">
        <v>238</v>
      </c>
      <c r="B24" s="25" t="s">
        <v>63</v>
      </c>
      <c r="C24" s="58" t="s">
        <v>6</v>
      </c>
      <c r="D24" s="60">
        <v>360</v>
      </c>
      <c r="E24" s="38"/>
      <c r="F24" s="59">
        <f t="shared" si="5"/>
        <v>0</v>
      </c>
    </row>
    <row r="25" spans="1:6" x14ac:dyDescent="0.2">
      <c r="A25" s="24" t="s">
        <v>239</v>
      </c>
      <c r="B25" s="25" t="s">
        <v>9</v>
      </c>
      <c r="C25" s="58" t="s">
        <v>6</v>
      </c>
      <c r="D25" s="60">
        <v>360</v>
      </c>
      <c r="E25" s="38"/>
      <c r="F25" s="59">
        <f t="shared" si="5"/>
        <v>0</v>
      </c>
    </row>
    <row r="26" spans="1:6" x14ac:dyDescent="0.2">
      <c r="A26" s="24"/>
      <c r="B26" s="42"/>
      <c r="C26" s="58"/>
      <c r="D26" s="60"/>
      <c r="E26" s="38"/>
      <c r="F26" s="59"/>
    </row>
    <row r="27" spans="1:6" x14ac:dyDescent="0.2">
      <c r="A27" s="24" t="s">
        <v>240</v>
      </c>
      <c r="B27" s="42" t="s">
        <v>52</v>
      </c>
      <c r="C27" s="58" t="s">
        <v>8</v>
      </c>
      <c r="D27" s="60">
        <v>78</v>
      </c>
      <c r="E27" s="38"/>
      <c r="F27" s="59">
        <f>$D27*E27</f>
        <v>0</v>
      </c>
    </row>
    <row r="28" spans="1:6" x14ac:dyDescent="0.2">
      <c r="A28" s="24"/>
      <c r="B28" s="42"/>
      <c r="C28" s="58"/>
      <c r="D28" s="60"/>
      <c r="E28" s="38"/>
      <c r="F28" s="59"/>
    </row>
    <row r="29" spans="1:6" x14ac:dyDescent="0.2">
      <c r="A29" s="24" t="s">
        <v>241</v>
      </c>
      <c r="B29" s="42" t="s">
        <v>65</v>
      </c>
      <c r="C29" s="58" t="s">
        <v>20</v>
      </c>
      <c r="D29" s="31">
        <v>4</v>
      </c>
      <c r="E29" s="38"/>
      <c r="F29" s="59">
        <f t="shared" ref="F29:F33" si="6">$D29*E29</f>
        <v>0</v>
      </c>
    </row>
    <row r="30" spans="1:6" x14ac:dyDescent="0.2">
      <c r="A30" s="24"/>
      <c r="B30" s="42"/>
      <c r="C30" s="58"/>
      <c r="D30" s="31"/>
      <c r="E30" s="38"/>
      <c r="F30" s="59"/>
    </row>
    <row r="31" spans="1:6" x14ac:dyDescent="0.2">
      <c r="A31" s="24" t="s">
        <v>242</v>
      </c>
      <c r="B31" s="42" t="s">
        <v>139</v>
      </c>
      <c r="C31" s="58" t="s">
        <v>20</v>
      </c>
      <c r="D31" s="31">
        <v>2</v>
      </c>
      <c r="E31" s="38"/>
      <c r="F31" s="59">
        <f t="shared" si="6"/>
        <v>0</v>
      </c>
    </row>
    <row r="32" spans="1:6" x14ac:dyDescent="0.2">
      <c r="A32" s="24"/>
      <c r="B32" s="42"/>
      <c r="C32" s="58"/>
      <c r="D32" s="31"/>
      <c r="E32" s="38"/>
      <c r="F32" s="59"/>
    </row>
    <row r="33" spans="1:6" x14ac:dyDescent="0.2">
      <c r="A33" s="24" t="s">
        <v>243</v>
      </c>
      <c r="B33" s="42" t="s">
        <v>10</v>
      </c>
      <c r="C33" s="58" t="s">
        <v>8</v>
      </c>
      <c r="D33" s="31">
        <v>80</v>
      </c>
      <c r="E33" s="38"/>
      <c r="F33" s="59">
        <f t="shared" si="6"/>
        <v>0</v>
      </c>
    </row>
    <row r="34" spans="1:6" x14ac:dyDescent="0.2">
      <c r="A34" s="24"/>
      <c r="B34" s="42"/>
      <c r="C34" s="58"/>
      <c r="D34" s="60"/>
      <c r="E34" s="38"/>
      <c r="F34" s="59"/>
    </row>
    <row r="35" spans="1:6" x14ac:dyDescent="0.2">
      <c r="A35" s="24" t="s">
        <v>244</v>
      </c>
      <c r="B35" s="42" t="s">
        <v>140</v>
      </c>
      <c r="C35" s="58" t="s">
        <v>20</v>
      </c>
      <c r="D35" s="31">
        <v>2</v>
      </c>
      <c r="E35" s="38"/>
      <c r="F35" s="59">
        <f t="shared" ref="F35" si="7">$D35*E35</f>
        <v>0</v>
      </c>
    </row>
    <row r="36" spans="1:6" x14ac:dyDescent="0.2">
      <c r="A36" s="24"/>
      <c r="B36" s="42"/>
      <c r="C36" s="58"/>
      <c r="D36" s="31"/>
      <c r="E36" s="38"/>
      <c r="F36" s="59"/>
    </row>
    <row r="37" spans="1:6" x14ac:dyDescent="0.2">
      <c r="A37" s="24"/>
      <c r="B37" s="42" t="s">
        <v>64</v>
      </c>
      <c r="C37" s="58"/>
      <c r="D37" s="31"/>
      <c r="E37" s="38"/>
      <c r="F37" s="59"/>
    </row>
    <row r="38" spans="1:6" x14ac:dyDescent="0.2">
      <c r="A38" s="24" t="s">
        <v>245</v>
      </c>
      <c r="B38" s="26" t="s">
        <v>120</v>
      </c>
      <c r="C38" s="58" t="s">
        <v>8</v>
      </c>
      <c r="D38" s="31">
        <v>11</v>
      </c>
      <c r="E38" s="38"/>
      <c r="F38" s="59">
        <f t="shared" ref="F38" si="8">$D38*E38</f>
        <v>0</v>
      </c>
    </row>
    <row r="39" spans="1:6" x14ac:dyDescent="0.2">
      <c r="A39" s="24" t="s">
        <v>246</v>
      </c>
      <c r="B39" s="26" t="s">
        <v>128</v>
      </c>
      <c r="C39" s="58" t="s">
        <v>8</v>
      </c>
      <c r="D39" s="31">
        <v>11</v>
      </c>
      <c r="E39" s="38"/>
      <c r="F39" s="59">
        <f t="shared" ref="F39:F43" si="9">$D39*E39</f>
        <v>0</v>
      </c>
    </row>
    <row r="40" spans="1:6" x14ac:dyDescent="0.2">
      <c r="A40" s="24" t="s">
        <v>247</v>
      </c>
      <c r="B40" s="26" t="s">
        <v>126</v>
      </c>
      <c r="C40" s="58" t="s">
        <v>8</v>
      </c>
      <c r="D40" s="31">
        <v>11</v>
      </c>
      <c r="E40" s="38"/>
      <c r="F40" s="59">
        <f t="shared" si="9"/>
        <v>0</v>
      </c>
    </row>
    <row r="41" spans="1:6" x14ac:dyDescent="0.2">
      <c r="A41" s="24" t="s">
        <v>248</v>
      </c>
      <c r="B41" s="26" t="s">
        <v>127</v>
      </c>
      <c r="C41" s="58" t="s">
        <v>8</v>
      </c>
      <c r="D41" s="31">
        <v>11</v>
      </c>
      <c r="E41" s="38"/>
      <c r="F41" s="59">
        <f t="shared" si="9"/>
        <v>0</v>
      </c>
    </row>
    <row r="42" spans="1:6" x14ac:dyDescent="0.2">
      <c r="A42" s="24"/>
      <c r="B42" s="26"/>
      <c r="C42" s="58"/>
      <c r="D42" s="31"/>
      <c r="E42" s="38"/>
      <c r="F42" s="59"/>
    </row>
    <row r="43" spans="1:6" x14ac:dyDescent="0.2">
      <c r="A43" s="24" t="s">
        <v>249</v>
      </c>
      <c r="B43" s="26" t="s">
        <v>143</v>
      </c>
      <c r="C43" s="58" t="s">
        <v>8</v>
      </c>
      <c r="D43" s="31">
        <v>78</v>
      </c>
      <c r="E43" s="38"/>
      <c r="F43" s="59">
        <f t="shared" si="9"/>
        <v>0</v>
      </c>
    </row>
    <row r="44" spans="1:6" x14ac:dyDescent="0.2">
      <c r="A44" s="24"/>
      <c r="B44" s="26"/>
      <c r="C44" s="58"/>
      <c r="D44" s="31"/>
      <c r="E44" s="38"/>
      <c r="F44" s="59"/>
    </row>
    <row r="45" spans="1:6" x14ac:dyDescent="0.2">
      <c r="A45" s="24"/>
      <c r="B45" s="72" t="s">
        <v>97</v>
      </c>
      <c r="C45" s="58"/>
      <c r="D45" s="31"/>
      <c r="E45" s="38"/>
      <c r="F45" s="59"/>
    </row>
    <row r="46" spans="1:6" x14ac:dyDescent="0.2">
      <c r="A46" s="24"/>
      <c r="B46" s="26"/>
      <c r="C46" s="58"/>
      <c r="D46" s="31"/>
      <c r="E46" s="38"/>
      <c r="F46" s="59"/>
    </row>
    <row r="47" spans="1:6" x14ac:dyDescent="0.2">
      <c r="A47" s="24" t="s">
        <v>250</v>
      </c>
      <c r="B47" s="42" t="s">
        <v>61</v>
      </c>
      <c r="C47" s="23" t="s">
        <v>8</v>
      </c>
      <c r="D47" s="31">
        <v>10</v>
      </c>
      <c r="E47" s="38"/>
      <c r="F47" s="59">
        <f t="shared" ref="F47" si="10">$D47*E47</f>
        <v>0</v>
      </c>
    </row>
    <row r="48" spans="1:6" x14ac:dyDescent="0.2">
      <c r="A48" s="24"/>
      <c r="B48" s="42"/>
      <c r="C48" s="58"/>
      <c r="D48" s="60"/>
      <c r="E48" s="38"/>
      <c r="F48" s="59"/>
    </row>
    <row r="49" spans="1:6" x14ac:dyDescent="0.2">
      <c r="A49" s="24"/>
      <c r="B49" s="25" t="s">
        <v>51</v>
      </c>
      <c r="C49" s="23"/>
      <c r="D49" s="31"/>
      <c r="E49" s="38"/>
      <c r="F49" s="37"/>
    </row>
    <row r="50" spans="1:6" x14ac:dyDescent="0.2">
      <c r="A50" s="24" t="s">
        <v>251</v>
      </c>
      <c r="B50" s="25" t="s">
        <v>62</v>
      </c>
      <c r="C50" s="58" t="s">
        <v>6</v>
      </c>
      <c r="D50" s="60">
        <v>5</v>
      </c>
      <c r="E50" s="38"/>
      <c r="F50" s="59">
        <f t="shared" ref="F50:F52" si="11">$D50*E50</f>
        <v>0</v>
      </c>
    </row>
    <row r="51" spans="1:6" x14ac:dyDescent="0.2">
      <c r="A51" s="24" t="s">
        <v>252</v>
      </c>
      <c r="B51" s="25" t="s">
        <v>66</v>
      </c>
      <c r="C51" s="58" t="s">
        <v>8</v>
      </c>
      <c r="D51" s="60">
        <v>10</v>
      </c>
      <c r="E51" s="38"/>
      <c r="F51" s="59">
        <f t="shared" si="11"/>
        <v>0</v>
      </c>
    </row>
    <row r="52" spans="1:6" x14ac:dyDescent="0.2">
      <c r="A52" s="24" t="s">
        <v>253</v>
      </c>
      <c r="B52" s="25" t="s">
        <v>9</v>
      </c>
      <c r="C52" s="58" t="s">
        <v>6</v>
      </c>
      <c r="D52" s="60">
        <v>5</v>
      </c>
      <c r="E52" s="38"/>
      <c r="F52" s="59">
        <f t="shared" si="11"/>
        <v>0</v>
      </c>
    </row>
    <row r="53" spans="1:6" x14ac:dyDescent="0.2">
      <c r="A53" s="24"/>
      <c r="B53" s="42"/>
      <c r="C53" s="58"/>
      <c r="D53" s="60"/>
      <c r="E53" s="38"/>
      <c r="F53" s="59"/>
    </row>
    <row r="54" spans="1:6" x14ac:dyDescent="0.2">
      <c r="A54" s="24" t="s">
        <v>254</v>
      </c>
      <c r="B54" s="42" t="s">
        <v>52</v>
      </c>
      <c r="C54" s="58" t="s">
        <v>8</v>
      </c>
      <c r="D54" s="60">
        <v>10</v>
      </c>
      <c r="E54" s="38"/>
      <c r="F54" s="59">
        <f>$D54*E54</f>
        <v>0</v>
      </c>
    </row>
    <row r="55" spans="1:6" x14ac:dyDescent="0.2">
      <c r="A55" s="24"/>
      <c r="B55" s="42"/>
      <c r="C55" s="58"/>
      <c r="D55" s="60"/>
      <c r="E55" s="38"/>
      <c r="F55" s="59"/>
    </row>
    <row r="56" spans="1:6" x14ac:dyDescent="0.2">
      <c r="A56" s="24" t="s">
        <v>255</v>
      </c>
      <c r="B56" s="42" t="s">
        <v>144</v>
      </c>
      <c r="C56" s="58" t="s">
        <v>20</v>
      </c>
      <c r="D56" s="31">
        <v>2</v>
      </c>
      <c r="E56" s="38"/>
      <c r="F56" s="59">
        <f t="shared" ref="F56" si="12">$D56*E56</f>
        <v>0</v>
      </c>
    </row>
    <row r="57" spans="1:6" x14ac:dyDescent="0.2">
      <c r="A57" s="24"/>
      <c r="B57" s="42"/>
      <c r="C57" s="58"/>
      <c r="D57" s="31"/>
      <c r="E57" s="38"/>
      <c r="F57" s="59"/>
    </row>
    <row r="58" spans="1:6" x14ac:dyDescent="0.2">
      <c r="A58" s="24" t="s">
        <v>256</v>
      </c>
      <c r="B58" s="42" t="s">
        <v>10</v>
      </c>
      <c r="C58" s="58" t="s">
        <v>8</v>
      </c>
      <c r="D58" s="31">
        <v>10</v>
      </c>
      <c r="E58" s="38"/>
      <c r="F58" s="59">
        <f t="shared" ref="F58" si="13">$D58*E58</f>
        <v>0</v>
      </c>
    </row>
    <row r="59" spans="1:6" x14ac:dyDescent="0.2">
      <c r="A59" s="24"/>
      <c r="B59" s="26"/>
      <c r="C59" s="58"/>
      <c r="D59" s="31"/>
      <c r="E59" s="38"/>
      <c r="F59" s="59"/>
    </row>
    <row r="60" spans="1:6" x14ac:dyDescent="0.2">
      <c r="A60" s="24"/>
      <c r="B60" s="42" t="s">
        <v>64</v>
      </c>
      <c r="C60" s="58"/>
      <c r="D60" s="31"/>
      <c r="E60" s="38"/>
      <c r="F60" s="59"/>
    </row>
    <row r="61" spans="1:6" x14ac:dyDescent="0.2">
      <c r="A61" s="24" t="s">
        <v>257</v>
      </c>
      <c r="B61" s="26" t="s">
        <v>129</v>
      </c>
      <c r="C61" s="58" t="s">
        <v>8</v>
      </c>
      <c r="D61" s="31">
        <v>3.5</v>
      </c>
      <c r="E61" s="38"/>
      <c r="F61" s="59">
        <f>$D61*E61</f>
        <v>0</v>
      </c>
    </row>
    <row r="62" spans="1:6" x14ac:dyDescent="0.2">
      <c r="A62" s="24" t="s">
        <v>258</v>
      </c>
      <c r="B62" s="26" t="s">
        <v>130</v>
      </c>
      <c r="C62" s="58" t="s">
        <v>8</v>
      </c>
      <c r="D62" s="31">
        <v>3.5</v>
      </c>
      <c r="E62" s="38"/>
      <c r="F62" s="59">
        <f>$D62*E62</f>
        <v>0</v>
      </c>
    </row>
    <row r="63" spans="1:6" x14ac:dyDescent="0.2">
      <c r="A63" s="24"/>
      <c r="B63" s="26"/>
      <c r="C63" s="58"/>
      <c r="D63" s="31"/>
      <c r="E63" s="38"/>
      <c r="F63" s="59"/>
    </row>
    <row r="64" spans="1:6" x14ac:dyDescent="0.2">
      <c r="A64" s="24" t="s">
        <v>259</v>
      </c>
      <c r="B64" s="26" t="s">
        <v>143</v>
      </c>
      <c r="C64" s="58" t="s">
        <v>8</v>
      </c>
      <c r="D64" s="31">
        <v>10</v>
      </c>
      <c r="E64" s="38"/>
      <c r="F64" s="59">
        <f t="shared" ref="F64" si="14">$D64*E64</f>
        <v>0</v>
      </c>
    </row>
    <row r="65" spans="1:6" x14ac:dyDescent="0.2">
      <c r="A65" s="55"/>
      <c r="B65" s="42"/>
      <c r="C65" s="58"/>
      <c r="D65" s="31"/>
      <c r="E65" s="38"/>
      <c r="F65" s="59"/>
    </row>
    <row r="66" spans="1:6" ht="13.5" thickBot="1" x14ac:dyDescent="0.25">
      <c r="A66" s="55"/>
      <c r="B66" s="76" t="s">
        <v>260</v>
      </c>
      <c r="C66" s="65"/>
      <c r="D66" s="32"/>
      <c r="E66" s="39"/>
      <c r="F66" s="66">
        <f>SUM(F9:F64)</f>
        <v>0</v>
      </c>
    </row>
    <row r="67" spans="1:6" ht="23.25" customHeight="1" thickBot="1" x14ac:dyDescent="0.25">
      <c r="A67" s="64"/>
      <c r="B67" s="76" t="s">
        <v>275</v>
      </c>
      <c r="C67" s="65"/>
      <c r="D67" s="32"/>
      <c r="E67" s="39"/>
      <c r="F67" s="66">
        <f>'LOT 04.1'!F54+'LOT 04.2'!F66</f>
        <v>0</v>
      </c>
    </row>
  </sheetData>
  <mergeCells count="4">
    <mergeCell ref="C1:F3"/>
    <mergeCell ref="E4:F4"/>
    <mergeCell ref="A5:D5"/>
    <mergeCell ref="E5:F5"/>
  </mergeCells>
  <printOptions horizontalCentered="1" verticalCentered="1"/>
  <pageMargins left="7.874015748031496E-2" right="7.874015748031496E-2" top="7.874015748031496E-2" bottom="7.874015748031496E-2" header="0" footer="0"/>
  <pageSetup paperSize="9" scale="67" orientation="landscape" r:id="rId1"/>
  <headerFooter scaleWithDoc="0"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view="pageLayout" zoomScale="70" zoomScaleNormal="85" zoomScalePageLayoutView="70" workbookViewId="0">
      <selection activeCell="L48" sqref="L48"/>
    </sheetView>
  </sheetViews>
  <sheetFormatPr baseColWidth="10" defaultColWidth="10.28515625" defaultRowHeight="12.75" x14ac:dyDescent="0.2"/>
  <cols>
    <col min="1" max="1" width="7.42578125" bestFit="1" customWidth="1"/>
    <col min="2" max="2" width="108" customWidth="1"/>
    <col min="3" max="3" width="5" bestFit="1" customWidth="1"/>
    <col min="4" max="4" width="4.7109375" style="33" bestFit="1" customWidth="1"/>
    <col min="5" max="6" width="15.28515625" style="41" customWidth="1"/>
    <col min="7" max="8" width="12.140625" customWidth="1"/>
  </cols>
  <sheetData>
    <row r="1" spans="1:6" ht="12.75" customHeight="1" x14ac:dyDescent="0.2">
      <c r="C1" s="85" t="s">
        <v>7</v>
      </c>
      <c r="D1" s="85"/>
      <c r="E1" s="85"/>
      <c r="F1" s="85"/>
    </row>
    <row r="2" spans="1:6" ht="12.75" customHeight="1" x14ac:dyDescent="0.2">
      <c r="C2" s="85"/>
      <c r="D2" s="85"/>
      <c r="E2" s="85"/>
      <c r="F2" s="85"/>
    </row>
    <row r="3" spans="1:6" ht="12.75" customHeight="1" x14ac:dyDescent="0.2">
      <c r="B3" s="15"/>
      <c r="C3" s="85"/>
      <c r="D3" s="85"/>
      <c r="E3" s="85"/>
      <c r="F3" s="85"/>
    </row>
    <row r="4" spans="1:6" ht="12.75" customHeight="1" x14ac:dyDescent="0.2">
      <c r="C4" s="16"/>
      <c r="D4" s="29"/>
      <c r="E4" s="86"/>
      <c r="F4" s="86"/>
    </row>
    <row r="5" spans="1:6" ht="15.75" customHeight="1" thickBot="1" x14ac:dyDescent="0.25">
      <c r="A5" s="87" t="s">
        <v>16</v>
      </c>
      <c r="B5" s="87"/>
      <c r="C5" s="87"/>
      <c r="D5" s="87"/>
      <c r="E5" s="86"/>
      <c r="F5" s="86"/>
    </row>
    <row r="6" spans="1:6" x14ac:dyDescent="0.2">
      <c r="A6" s="18" t="s">
        <v>0</v>
      </c>
      <c r="B6" s="19" t="s">
        <v>1</v>
      </c>
      <c r="C6" s="20" t="s">
        <v>2</v>
      </c>
      <c r="D6" s="30" t="s">
        <v>4</v>
      </c>
      <c r="E6" s="34" t="s">
        <v>3</v>
      </c>
      <c r="F6" s="35" t="s">
        <v>5</v>
      </c>
    </row>
    <row r="7" spans="1:6" x14ac:dyDescent="0.2">
      <c r="A7" s="44"/>
      <c r="B7" s="45"/>
      <c r="C7" s="46"/>
      <c r="D7" s="47"/>
      <c r="E7" s="36"/>
      <c r="F7" s="37"/>
    </row>
    <row r="8" spans="1:6" ht="18" x14ac:dyDescent="0.25">
      <c r="A8" s="51" t="s">
        <v>261</v>
      </c>
      <c r="B8" s="52" t="s">
        <v>188</v>
      </c>
      <c r="C8" s="23"/>
      <c r="D8" s="31"/>
      <c r="E8" s="36"/>
      <c r="F8" s="37"/>
    </row>
    <row r="9" spans="1:6" ht="18" x14ac:dyDescent="0.25">
      <c r="A9" s="51"/>
      <c r="B9" s="52"/>
      <c r="C9" s="23"/>
      <c r="D9" s="31"/>
      <c r="E9" s="36"/>
      <c r="F9" s="37"/>
    </row>
    <row r="10" spans="1:6" x14ac:dyDescent="0.2">
      <c r="A10" s="21"/>
      <c r="B10" s="22"/>
      <c r="C10" s="23"/>
      <c r="D10" s="31"/>
      <c r="E10" s="36"/>
      <c r="F10" s="37"/>
    </row>
    <row r="11" spans="1:6" s="56" customFormat="1" ht="14.25" x14ac:dyDescent="0.3">
      <c r="A11" s="24" t="s">
        <v>262</v>
      </c>
      <c r="B11" s="70" t="s">
        <v>13</v>
      </c>
      <c r="C11" s="58" t="s">
        <v>14</v>
      </c>
      <c r="D11" s="60"/>
      <c r="E11" s="38"/>
      <c r="F11" s="59"/>
    </row>
    <row r="12" spans="1:6" ht="14.25" x14ac:dyDescent="0.3">
      <c r="A12" s="24" t="s">
        <v>263</v>
      </c>
      <c r="B12" s="70" t="s">
        <v>17</v>
      </c>
      <c r="C12" s="14"/>
      <c r="D12" s="60"/>
      <c r="E12" s="38"/>
      <c r="F12" s="59"/>
    </row>
    <row r="13" spans="1:6" ht="14.25" x14ac:dyDescent="0.3">
      <c r="A13" s="24" t="s">
        <v>264</v>
      </c>
      <c r="B13" s="70" t="s">
        <v>135</v>
      </c>
      <c r="C13" s="14" t="s">
        <v>15</v>
      </c>
      <c r="D13" s="60">
        <v>1</v>
      </c>
      <c r="E13" s="38"/>
      <c r="F13" s="59">
        <f>$D13*E13</f>
        <v>0</v>
      </c>
    </row>
    <row r="14" spans="1:6" ht="14.25" x14ac:dyDescent="0.3">
      <c r="A14" s="24" t="s">
        <v>265</v>
      </c>
      <c r="B14" s="70" t="s">
        <v>121</v>
      </c>
      <c r="C14" s="14" t="s">
        <v>15</v>
      </c>
      <c r="D14" s="60">
        <v>1</v>
      </c>
      <c r="E14" s="38"/>
      <c r="F14" s="59">
        <f>$D14*E14</f>
        <v>0</v>
      </c>
    </row>
    <row r="15" spans="1:6" s="56" customFormat="1" ht="14.25" x14ac:dyDescent="0.3">
      <c r="A15" s="24" t="s">
        <v>266</v>
      </c>
      <c r="B15" s="70" t="s">
        <v>125</v>
      </c>
      <c r="C15" s="14" t="s">
        <v>123</v>
      </c>
      <c r="D15" s="60">
        <v>2</v>
      </c>
      <c r="E15" s="38"/>
      <c r="F15" s="59">
        <f>$D15*E15</f>
        <v>0</v>
      </c>
    </row>
    <row r="16" spans="1:6" s="56" customFormat="1" ht="14.25" x14ac:dyDescent="0.3">
      <c r="A16" s="24" t="s">
        <v>267</v>
      </c>
      <c r="B16" s="70" t="s">
        <v>154</v>
      </c>
      <c r="C16" s="14" t="s">
        <v>123</v>
      </c>
      <c r="D16" s="60">
        <v>1</v>
      </c>
      <c r="E16" s="38"/>
      <c r="F16" s="59">
        <f>$D16*E16</f>
        <v>0</v>
      </c>
    </row>
    <row r="17" spans="1:6" s="56" customFormat="1" ht="14.25" x14ac:dyDescent="0.3">
      <c r="A17" s="55"/>
      <c r="B17" s="70"/>
      <c r="C17" s="58"/>
      <c r="D17" s="60"/>
      <c r="E17" s="38"/>
      <c r="F17" s="59"/>
    </row>
    <row r="18" spans="1:6" x14ac:dyDescent="0.2">
      <c r="A18" s="24"/>
      <c r="B18" s="68" t="s">
        <v>145</v>
      </c>
      <c r="C18" s="23"/>
      <c r="D18" s="31"/>
      <c r="E18" s="38"/>
      <c r="F18" s="37"/>
    </row>
    <row r="19" spans="1:6" ht="14.25" x14ac:dyDescent="0.3">
      <c r="A19" s="24" t="s">
        <v>268</v>
      </c>
      <c r="B19" s="70" t="s">
        <v>17</v>
      </c>
      <c r="C19" s="14" t="s">
        <v>15</v>
      </c>
      <c r="D19" s="60">
        <v>1</v>
      </c>
      <c r="E19" s="38"/>
      <c r="F19" s="59">
        <f t="shared" ref="F19:F24" si="0">$D19*E19</f>
        <v>0</v>
      </c>
    </row>
    <row r="20" spans="1:6" ht="14.25" x14ac:dyDescent="0.3">
      <c r="A20" s="24" t="s">
        <v>269</v>
      </c>
      <c r="B20" s="26" t="s">
        <v>147</v>
      </c>
      <c r="C20" s="14" t="s">
        <v>15</v>
      </c>
      <c r="D20" s="60">
        <v>1</v>
      </c>
      <c r="E20" s="38"/>
      <c r="F20" s="59">
        <f t="shared" si="0"/>
        <v>0</v>
      </c>
    </row>
    <row r="21" spans="1:6" ht="14.25" x14ac:dyDescent="0.3">
      <c r="A21" s="24" t="s">
        <v>270</v>
      </c>
      <c r="B21" s="26" t="s">
        <v>151</v>
      </c>
      <c r="C21" s="14" t="s">
        <v>15</v>
      </c>
      <c r="D21" s="60">
        <v>1</v>
      </c>
      <c r="E21" s="38"/>
      <c r="F21" s="59">
        <f t="shared" si="0"/>
        <v>0</v>
      </c>
    </row>
    <row r="22" spans="1:6" ht="13.5" customHeight="1" x14ac:dyDescent="0.3">
      <c r="A22" s="24" t="s">
        <v>271</v>
      </c>
      <c r="B22" s="26" t="s">
        <v>152</v>
      </c>
      <c r="C22" s="14" t="s">
        <v>20</v>
      </c>
      <c r="D22" s="60">
        <v>15</v>
      </c>
      <c r="E22" s="38"/>
      <c r="F22" s="59">
        <f t="shared" si="0"/>
        <v>0</v>
      </c>
    </row>
    <row r="23" spans="1:6" ht="13.5" customHeight="1" x14ac:dyDescent="0.3">
      <c r="A23" s="24" t="s">
        <v>272</v>
      </c>
      <c r="B23" s="26" t="s">
        <v>150</v>
      </c>
      <c r="C23" s="14" t="s">
        <v>15</v>
      </c>
      <c r="D23" s="60">
        <v>1</v>
      </c>
      <c r="E23" s="38"/>
      <c r="F23" s="59">
        <f t="shared" si="0"/>
        <v>0</v>
      </c>
    </row>
    <row r="24" spans="1:6" ht="13.5" customHeight="1" x14ac:dyDescent="0.3">
      <c r="A24" s="24" t="s">
        <v>273</v>
      </c>
      <c r="B24" s="26" t="s">
        <v>148</v>
      </c>
      <c r="C24" s="14" t="s">
        <v>15</v>
      </c>
      <c r="D24" s="60">
        <v>1</v>
      </c>
      <c r="E24" s="38"/>
      <c r="F24" s="59">
        <f t="shared" si="0"/>
        <v>0</v>
      </c>
    </row>
    <row r="25" spans="1:6" x14ac:dyDescent="0.2">
      <c r="A25" s="24"/>
      <c r="B25" s="26"/>
      <c r="C25" s="23"/>
      <c r="D25" s="31"/>
      <c r="E25" s="38"/>
      <c r="F25" s="37"/>
    </row>
    <row r="26" spans="1:6" ht="23.25" customHeight="1" thickBot="1" x14ac:dyDescent="0.25">
      <c r="A26" s="27"/>
      <c r="B26" s="76" t="s">
        <v>274</v>
      </c>
      <c r="C26" s="28"/>
      <c r="D26" s="32"/>
      <c r="E26" s="39"/>
      <c r="F26" s="40">
        <f>SUM(F11:F25)</f>
        <v>0</v>
      </c>
    </row>
  </sheetData>
  <mergeCells count="4">
    <mergeCell ref="C1:F3"/>
    <mergeCell ref="E4:F4"/>
    <mergeCell ref="A5:D5"/>
    <mergeCell ref="E5:F5"/>
  </mergeCells>
  <printOptions horizontalCentered="1" verticalCentered="1"/>
  <pageMargins left="7.874015748031496E-2" right="7.874015748031496E-2" top="7.874015748031496E-2" bottom="7.874015748031496E-2" header="0" footer="0"/>
  <pageSetup paperSize="9" scale="94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PDG</vt:lpstr>
      <vt:lpstr>LOT 01</vt:lpstr>
      <vt:lpstr>LOT 02</vt:lpstr>
      <vt:lpstr>LOT 03</vt:lpstr>
      <vt:lpstr>LOT 04.1</vt:lpstr>
      <vt:lpstr>LOT 04.2</vt:lpstr>
      <vt:lpstr>LOT 05</vt:lpstr>
      <vt:lpstr>PDG!Zone_d_impression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B.FARGNIER</dc:creator>
  <cp:lastModifiedBy>Benoit FARGNIER, Ifremer Brest PDG-DCB-SGB-IMA, </cp:lastModifiedBy>
  <cp:lastPrinted>2024-12-19T07:05:38Z</cp:lastPrinted>
  <dcterms:created xsi:type="dcterms:W3CDTF">2016-05-04T08:11:06Z</dcterms:created>
  <dcterms:modified xsi:type="dcterms:W3CDTF">2024-12-19T07:06:50Z</dcterms:modified>
</cp:coreProperties>
</file>