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V257534\Desktop\7- DCE\2- Construct\CADRE DPGF\"/>
    </mc:Choice>
  </mc:AlternateContent>
  <bookViews>
    <workbookView xWindow="-120" yWindow="-120" windowWidth="29040" windowHeight="15720"/>
  </bookViews>
  <sheets>
    <sheet name="TRANCHE FERME" sheetId="2" r:id="rId1"/>
    <sheet name="TRANCHE OPTIONNELLE" sheetId="5" r:id="rId2"/>
    <sheet name="OPTIONS" sheetId="3" r:id="rId3"/>
  </sheets>
  <definedNames>
    <definedName name="_Toc3140094" localSheetId="2">OPTIONS!#REF!</definedName>
    <definedName name="_Toc3140094" localSheetId="0">'TRANCHE FERME'!#REF!</definedName>
    <definedName name="_Toc3140094" localSheetId="1">'TRANCHE OPTIONNELLE'!#REF!</definedName>
    <definedName name="_xlnm.Print_Titles" localSheetId="1">'TRANCHE OPTIONNELLE'!$1:$1</definedName>
    <definedName name="Print_Area" localSheetId="2">OPTIONS!$A$1:$G$53</definedName>
    <definedName name="Print_Area" localSheetId="0">'TRANCHE FERME'!$A$1:$G$48</definedName>
    <definedName name="Print_Area" localSheetId="1">'TRANCHE OPTIONNELLE'!$A$1:$G$261</definedName>
    <definedName name="Print_Titles" localSheetId="2">OPTIONS!$1:$1</definedName>
    <definedName name="Print_Titles" localSheetId="0">'TRANCHE FERME'!$1:$1</definedName>
    <definedName name="Print_Titles" localSheetId="1">'TRANCHE OPTIONNELLE'!$1:$1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3" l="1"/>
  <c r="G243" i="5" l="1"/>
  <c r="G47" i="3"/>
  <c r="G46" i="3"/>
  <c r="G45" i="3"/>
  <c r="G44" i="3"/>
  <c r="G43" i="3"/>
  <c r="G42" i="3"/>
  <c r="G37" i="3"/>
  <c r="G36" i="3"/>
  <c r="G35" i="3"/>
  <c r="G34" i="3"/>
  <c r="G33" i="3"/>
  <c r="G32" i="3"/>
  <c r="G31" i="3"/>
  <c r="G30" i="3"/>
  <c r="G29" i="3"/>
  <c r="G28" i="3"/>
  <c r="G27" i="3"/>
  <c r="G22" i="3"/>
  <c r="G21" i="3"/>
  <c r="G20" i="3"/>
  <c r="G12" i="3"/>
  <c r="G11" i="3"/>
  <c r="G10" i="3"/>
  <c r="G9" i="3"/>
  <c r="G256" i="5"/>
  <c r="G49" i="3"/>
  <c r="G39" i="3"/>
  <c r="G24" i="3"/>
  <c r="G13" i="5" l="1"/>
  <c r="G19" i="5"/>
  <c r="G35" i="5"/>
  <c r="G41" i="5"/>
  <c r="G47" i="5"/>
  <c r="G53" i="5"/>
  <c r="G51" i="5"/>
  <c r="G64" i="5"/>
  <c r="G88" i="5"/>
  <c r="G102" i="5"/>
  <c r="G111" i="5"/>
  <c r="G133" i="5"/>
  <c r="G139" i="5"/>
  <c r="G146" i="5"/>
  <c r="G14" i="3"/>
  <c r="G13" i="3"/>
  <c r="G6" i="3"/>
  <c r="G5" i="3"/>
  <c r="G249" i="5"/>
  <c r="G233" i="5"/>
  <c r="G232" i="5"/>
  <c r="G231" i="5"/>
  <c r="G230" i="5"/>
  <c r="G229" i="5"/>
  <c r="G228" i="5"/>
  <c r="G227" i="5"/>
  <c r="G226" i="5"/>
  <c r="G225" i="5"/>
  <c r="G224" i="5"/>
  <c r="G219" i="5"/>
  <c r="G218" i="5"/>
  <c r="G217" i="5"/>
  <c r="G216" i="5"/>
  <c r="G215" i="5"/>
  <c r="G214" i="5"/>
  <c r="G213" i="5"/>
  <c r="G212" i="5"/>
  <c r="G211" i="5"/>
  <c r="G210" i="5"/>
  <c r="G203" i="5"/>
  <c r="G202" i="5"/>
  <c r="G201" i="5"/>
  <c r="G200" i="5"/>
  <c r="G199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55" i="5"/>
  <c r="G154" i="5"/>
  <c r="G153" i="5"/>
  <c r="G144" i="5"/>
  <c r="G137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09" i="5"/>
  <c r="G108" i="5"/>
  <c r="G107" i="5"/>
  <c r="G106" i="5"/>
  <c r="G105" i="5"/>
  <c r="G99" i="5"/>
  <c r="G98" i="5"/>
  <c r="G97" i="5"/>
  <c r="G96" i="5"/>
  <c r="G95" i="5"/>
  <c r="G94" i="5"/>
  <c r="G93" i="5"/>
  <c r="G92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2" i="5"/>
  <c r="G61" i="5"/>
  <c r="G60" i="5"/>
  <c r="G59" i="5"/>
  <c r="G58" i="5"/>
  <c r="G45" i="5"/>
  <c r="G39" i="5"/>
  <c r="G33" i="5"/>
  <c r="G27" i="5"/>
  <c r="G26" i="5"/>
  <c r="G25" i="5"/>
  <c r="G24" i="5"/>
  <c r="G23" i="5"/>
  <c r="G17" i="5"/>
  <c r="G11" i="5"/>
  <c r="G10" i="5"/>
  <c r="G9" i="5"/>
  <c r="G8" i="5"/>
  <c r="G7" i="5"/>
  <c r="G10" i="2"/>
  <c r="G17" i="2"/>
  <c r="G29" i="2"/>
  <c r="G29" i="5" l="1"/>
  <c r="G42" i="2" l="1"/>
  <c r="G41" i="2"/>
  <c r="G40" i="2"/>
  <c r="G39" i="2"/>
  <c r="G36" i="2"/>
  <c r="G35" i="2"/>
  <c r="G44" i="2" s="1"/>
  <c r="G34" i="2"/>
  <c r="G27" i="2"/>
  <c r="G26" i="2"/>
  <c r="G25" i="2"/>
  <c r="G22" i="2"/>
  <c r="G21" i="2"/>
  <c r="G15" i="2"/>
  <c r="G14" i="2"/>
  <c r="G8" i="2"/>
  <c r="G7" i="2"/>
  <c r="G9" i="2"/>
  <c r="G12" i="2"/>
  <c r="G13" i="2"/>
  <c r="G16" i="2"/>
  <c r="G19" i="2"/>
  <c r="G20" i="2"/>
  <c r="G28" i="2"/>
  <c r="G30" i="2"/>
  <c r="G31" i="2"/>
  <c r="G32" i="2"/>
  <c r="G37" i="2"/>
  <c r="G12" i="5"/>
  <c r="G15" i="5"/>
  <c r="G16" i="5"/>
  <c r="G18" i="5"/>
  <c r="G20" i="5"/>
  <c r="G21" i="5"/>
  <c r="G16" i="3"/>
  <c r="G18" i="3" s="1"/>
  <c r="G51" i="3" s="1"/>
  <c r="G52" i="3" s="1"/>
  <c r="G28" i="5"/>
  <c r="G148" i="5" s="1"/>
  <c r="G30" i="5"/>
  <c r="G31" i="5"/>
  <c r="G32" i="5"/>
  <c r="G34" i="5"/>
  <c r="G36" i="5"/>
  <c r="G37" i="5"/>
  <c r="G38" i="5"/>
  <c r="G40" i="5"/>
  <c r="G42" i="5"/>
  <c r="G43" i="5"/>
  <c r="G44" i="5"/>
  <c r="G46" i="5"/>
  <c r="G49" i="5"/>
  <c r="G50" i="5"/>
  <c r="G52" i="5"/>
  <c r="G55" i="5"/>
  <c r="G56" i="5"/>
  <c r="G57" i="5"/>
  <c r="G63" i="5"/>
  <c r="G65" i="5"/>
  <c r="G66" i="5"/>
  <c r="G67" i="5"/>
  <c r="G90" i="5"/>
  <c r="G91" i="5"/>
  <c r="G100" i="5"/>
  <c r="G101" i="5"/>
  <c r="G103" i="5"/>
  <c r="G104" i="5"/>
  <c r="G110" i="5"/>
  <c r="G113" i="5"/>
  <c r="G114" i="5"/>
  <c r="G135" i="5"/>
  <c r="G136" i="5"/>
  <c r="G138" i="5"/>
  <c r="G141" i="5"/>
  <c r="G142" i="5"/>
  <c r="G143" i="5"/>
  <c r="G157" i="5"/>
  <c r="G159" i="5"/>
  <c r="G160" i="5"/>
  <c r="G197" i="5"/>
  <c r="G250" i="5" l="1"/>
  <c r="G248" i="5"/>
  <c r="G247" i="5"/>
  <c r="G242" i="5"/>
  <c r="G241" i="5"/>
  <c r="G240" i="5"/>
  <c r="G239" i="5"/>
  <c r="G223" i="5"/>
  <c r="G207" i="5"/>
  <c r="G179" i="5"/>
  <c r="G176" i="5"/>
  <c r="D172" i="5"/>
  <c r="G152" i="5"/>
  <c r="G151" i="5"/>
  <c r="G150" i="5"/>
  <c r="G149" i="5"/>
  <c r="G145" i="5"/>
  <c r="D84" i="5"/>
  <c r="G6" i="5"/>
  <c r="G5" i="5"/>
  <c r="G4" i="5"/>
  <c r="G3" i="5"/>
  <c r="G2" i="5"/>
  <c r="G38" i="3"/>
  <c r="G26" i="3"/>
  <c r="G25" i="3"/>
  <c r="G245" i="5" l="1"/>
  <c r="G251" i="5"/>
  <c r="G177" i="5"/>
  <c r="G235" i="5"/>
  <c r="G195" i="5"/>
  <c r="G221" i="5"/>
  <c r="G205" i="5"/>
  <c r="G254" i="5" l="1"/>
  <c r="G258" i="5" s="1"/>
  <c r="G237" i="5"/>
  <c r="G257" i="5" s="1"/>
  <c r="G259" i="5" l="1"/>
  <c r="G23" i="3"/>
  <c r="G4" i="3"/>
  <c r="G3" i="3"/>
  <c r="G2" i="3"/>
  <c r="G260" i="5" l="1"/>
  <c r="G261" i="5" s="1"/>
  <c r="G53" i="3"/>
  <c r="G45" i="2" l="1"/>
  <c r="G43" i="2"/>
  <c r="G6" i="2"/>
  <c r="G5" i="2"/>
  <c r="G4" i="2"/>
  <c r="G3" i="2"/>
  <c r="G2" i="2"/>
  <c r="G46" i="2" l="1"/>
  <c r="G47" i="2" s="1"/>
  <c r="G48" i="2" s="1"/>
</calcChain>
</file>

<file path=xl/sharedStrings.xml><?xml version="1.0" encoding="utf-8"?>
<sst xmlns="http://schemas.openxmlformats.org/spreadsheetml/2006/main" count="408" uniqueCount="220">
  <si>
    <t xml:space="preserve">Item </t>
  </si>
  <si>
    <t xml:space="preserve">Désignation </t>
  </si>
  <si>
    <t xml:space="preserve">Unité  </t>
  </si>
  <si>
    <t xml:space="preserve">Qte </t>
  </si>
  <si>
    <t xml:space="preserve">Qte entreprise </t>
  </si>
  <si>
    <t xml:space="preserve">Prix unitaire </t>
  </si>
  <si>
    <t xml:space="preserve">Prix total </t>
  </si>
  <si>
    <t xml:space="preserve">Etudes </t>
  </si>
  <si>
    <t xml:space="preserve">Etudes d'exécution selon descriptif CCTP </t>
  </si>
  <si>
    <t xml:space="preserve">Ens </t>
  </si>
  <si>
    <t xml:space="preserve">DOE selon descriptif CCTP </t>
  </si>
  <si>
    <t xml:space="preserve">Sous total en € HT </t>
  </si>
  <si>
    <t xml:space="preserve">Installation de chantier </t>
  </si>
  <si>
    <t xml:space="preserve">Eclairage de chantier </t>
  </si>
  <si>
    <t xml:space="preserve">Coffret prises </t>
  </si>
  <si>
    <t>U</t>
  </si>
  <si>
    <t xml:space="preserve">Vérification installation électrique de chantier </t>
  </si>
  <si>
    <t>PM</t>
  </si>
  <si>
    <t xml:space="preserve">Armoire de distribution électrique </t>
  </si>
  <si>
    <t xml:space="preserve">Armoire de distribution électrique selon descriptif CCTP </t>
  </si>
  <si>
    <t>ml</t>
  </si>
  <si>
    <t xml:space="preserve">Coupure générale </t>
  </si>
  <si>
    <t>Coupure CVC</t>
  </si>
  <si>
    <t xml:space="preserve">Cheminements et distribution électrique </t>
  </si>
  <si>
    <t>Cheminement CFO de type FIL, y compris supportage et cablette de mise à la terre 25mm²</t>
  </si>
  <si>
    <t>- 54/300</t>
  </si>
  <si>
    <t xml:space="preserve">ml </t>
  </si>
  <si>
    <t>- 54/200</t>
  </si>
  <si>
    <t xml:space="preserve">Distribution électrique primaire et secondaire selon descriptif CCTP </t>
  </si>
  <si>
    <t xml:space="preserve">Appareillage </t>
  </si>
  <si>
    <t xml:space="preserve">Prises de courant 2P+16A encastrées </t>
  </si>
  <si>
    <t xml:space="preserve">Eclairage </t>
  </si>
  <si>
    <t xml:space="preserve">Eclairage de type A </t>
  </si>
  <si>
    <t>Eclairage de type C</t>
  </si>
  <si>
    <t>Eclairage de type D</t>
  </si>
  <si>
    <t xml:space="preserve">Eclairage de sécurité </t>
  </si>
  <si>
    <t xml:space="preserve">BAES évacuation de type 1 </t>
  </si>
  <si>
    <t xml:space="preserve">Alimentations particulières </t>
  </si>
  <si>
    <t>Cheminements</t>
  </si>
  <si>
    <t xml:space="preserve">VDI </t>
  </si>
  <si>
    <t>Ens</t>
  </si>
  <si>
    <t xml:space="preserve">Travaux de dépose </t>
  </si>
  <si>
    <t xml:space="preserve">Réseau de terre </t>
  </si>
  <si>
    <t xml:space="preserve">Raccordements équipotentiels </t>
  </si>
  <si>
    <t xml:space="preserve">Boitier de coupure générale électrique selon descriptif CCTP, y compris liaison par câble </t>
  </si>
  <si>
    <t xml:space="preserve">CTA double flux </t>
  </si>
  <si>
    <t>Système de Sécurité Incendie</t>
  </si>
  <si>
    <t xml:space="preserve">Bâtiment </t>
  </si>
  <si>
    <t xml:space="preserve">Signalisation Visuelle </t>
  </si>
  <si>
    <t>RDO</t>
  </si>
  <si>
    <t xml:space="preserve">Raccordement à l'existant </t>
  </si>
  <si>
    <t>- 54/100</t>
  </si>
  <si>
    <t xml:space="preserve">Recette de l'installation selon standard STIC </t>
  </si>
  <si>
    <t xml:space="preserve">Fourniture pose et raccordement haut-parleur de plafond type RB-6502 EN 54 de marque BOUYER selon descriptif CCTP </t>
  </si>
  <si>
    <t xml:space="preserve">Câble CR1 C1 2x2.5mm² selon descriptif CCTP </t>
  </si>
  <si>
    <t>TVA (20%)</t>
  </si>
  <si>
    <t xml:space="preserve">Raccordements équipotentiels selon descriptif CCTP </t>
  </si>
  <si>
    <t>Câblette de cuivre nu 50mm²</t>
  </si>
  <si>
    <t>Eclairage de type E</t>
  </si>
  <si>
    <t>Eclairage de type F</t>
  </si>
  <si>
    <t xml:space="preserve">Chauffage Electrique </t>
  </si>
  <si>
    <t xml:space="preserve">Chauffage électrique de type 1 selon descriptif CCTP </t>
  </si>
  <si>
    <t>- 750W</t>
  </si>
  <si>
    <t>Cheminement CFA de type FIL, y compris supportage et cablette de mise à la terre 25mm²</t>
  </si>
  <si>
    <t>Mise en service et essais selon CCTP fonctionnel incendie</t>
  </si>
  <si>
    <t>Visite sécurité et PDP (y compris pour les sous-traitant éventuels)</t>
  </si>
  <si>
    <t xml:space="preserve">OPTIONS </t>
  </si>
  <si>
    <t>TOTAL OPTION HT</t>
  </si>
  <si>
    <t xml:space="preserve">TOTAL OPTION TTC </t>
  </si>
  <si>
    <t xml:space="preserve">Adoucisseur </t>
  </si>
  <si>
    <t>Centrale SSI de type A selon descriptif CCTP</t>
  </si>
  <si>
    <t xml:space="preserve">Détecteur optique de fumée </t>
  </si>
  <si>
    <t xml:space="preserve">Déclencheur manuel </t>
  </si>
  <si>
    <t xml:space="preserve">Diffuseur sonore </t>
  </si>
  <si>
    <t xml:space="preserve">Raccordement asservissement ventilation de confort </t>
  </si>
  <si>
    <t xml:space="preserve">Déconnexion électrique candélabre avant dépose par le lot VRD </t>
  </si>
  <si>
    <t xml:space="preserve">Raccordement électrique candélabre existant </t>
  </si>
  <si>
    <t xml:space="preserve">Alimentation provisoire candélabres </t>
  </si>
  <si>
    <t xml:space="preserve">Installation sur chantier </t>
  </si>
  <si>
    <t xml:space="preserve">Câble U1000AR2V5G16 sous gaine TPC </t>
  </si>
  <si>
    <t xml:space="preserve">Alimentation du chantier </t>
  </si>
  <si>
    <t xml:space="preserve">Intégration nouveau départ TGBT VISIATOME selon descriptif CCTP </t>
  </si>
  <si>
    <t xml:space="preserve">Comptage selon descriptif CCTP </t>
  </si>
  <si>
    <t xml:space="preserve">Barette COSGA </t>
  </si>
  <si>
    <t xml:space="preserve">Barreau de terre  </t>
  </si>
  <si>
    <t xml:space="preserve">Fourniture regard fonte puit de terre selon descriptif CCTP </t>
  </si>
  <si>
    <t xml:space="preserve">Pose regard fonte puit de terre - à la charge lot VRD </t>
  </si>
  <si>
    <t xml:space="preserve">Alimentation électrique du bâtiment </t>
  </si>
  <si>
    <t xml:space="preserve">Modification TGBT VISIATOME </t>
  </si>
  <si>
    <t xml:space="preserve">Intégration d'un départ 125A 4P selon descriptif CCTP, y compris accessoires de mise en œuvre et de raccordement </t>
  </si>
  <si>
    <t xml:space="preserve">Alimentation Bâtiment INVICTUS </t>
  </si>
  <si>
    <t xml:space="preserve">Câble 4x95+1x50mm² U1000AR2V sous fourreau </t>
  </si>
  <si>
    <t xml:space="preserve">Fourreau TPC rouge 90mm sous dallage </t>
  </si>
  <si>
    <t xml:space="preserve">Comptage </t>
  </si>
  <si>
    <t xml:space="preserve">Dispositif de comptage selon descriptif CCTP </t>
  </si>
  <si>
    <t xml:space="preserve">Boitier de coupure générale CVC selon descriptif CCTP, y compris liaison par câble </t>
  </si>
  <si>
    <t xml:space="preserve">Prises de courant 2P+16A sur goulotte </t>
  </si>
  <si>
    <t xml:space="preserve">Prises de courant 2P+16A encastrées dédiées </t>
  </si>
  <si>
    <t xml:space="preserve">Simples allumages encastrés </t>
  </si>
  <si>
    <t xml:space="preserve">Boutons poussoirs encastrés </t>
  </si>
  <si>
    <t xml:space="preserve">Simples allumages étanches </t>
  </si>
  <si>
    <t>Poste de travails de type G</t>
  </si>
  <si>
    <t xml:space="preserve">Attente borne WIFI </t>
  </si>
  <si>
    <t xml:space="preserve">Sèche mains  </t>
  </si>
  <si>
    <t xml:space="preserve">Goulotte </t>
  </si>
  <si>
    <t xml:space="preserve">Détecteur de mouvement selon descriptif CCTP </t>
  </si>
  <si>
    <t xml:space="preserve">Détecteur de présence selon descriptif CCTP </t>
  </si>
  <si>
    <t xml:space="preserve">Poste de travail de type A </t>
  </si>
  <si>
    <t xml:space="preserve">Poste de travail de type B </t>
  </si>
  <si>
    <t xml:space="preserve">Poste de travail de type C - sur goulotte </t>
  </si>
  <si>
    <t>Poste de travail de type D</t>
  </si>
  <si>
    <t>Poste de travail de type E</t>
  </si>
  <si>
    <t>Poste de travail de type F</t>
  </si>
  <si>
    <t>Eclairage de type B</t>
  </si>
  <si>
    <t>Eclairage de type EXT1</t>
  </si>
  <si>
    <t>Eclairage de type EXT2</t>
  </si>
  <si>
    <t>BAES évacuation de type 2</t>
  </si>
  <si>
    <t xml:space="preserve">BAES ambiance </t>
  </si>
  <si>
    <t xml:space="preserve">BAPI </t>
  </si>
  <si>
    <t xml:space="preserve">Volets roulants </t>
  </si>
  <si>
    <t xml:space="preserve">PAC AIR EAU </t>
  </si>
  <si>
    <t xml:space="preserve">PAC AIR AIR </t>
  </si>
  <si>
    <t xml:space="preserve">Régulation chauffage </t>
  </si>
  <si>
    <t>Sonde CO2</t>
  </si>
  <si>
    <t xml:space="preserve">Interphonie </t>
  </si>
  <si>
    <t xml:space="preserve">Baie informatique - Réseau normal </t>
  </si>
  <si>
    <t xml:space="preserve">Baie informatique - Réseau ondulé </t>
  </si>
  <si>
    <t xml:space="preserve">Baie vidéo - Réseau ondulé </t>
  </si>
  <si>
    <t xml:space="preserve">Centrale SSI </t>
  </si>
  <si>
    <t xml:space="preserve">Machine à café </t>
  </si>
  <si>
    <t xml:space="preserve">Machine à eau </t>
  </si>
  <si>
    <t xml:space="preserve">Onduleur </t>
  </si>
  <si>
    <t xml:space="preserve">Onduleur selon descriptif CCTP, y compris liaison amont et aval </t>
  </si>
  <si>
    <t xml:space="preserve">Essais et mise en service </t>
  </si>
  <si>
    <t xml:space="preserve">Adduction </t>
  </si>
  <si>
    <t xml:space="preserve">Fourreaux LST41,4/45 sous dallage </t>
  </si>
  <si>
    <t xml:space="preserve">Baie informatique </t>
  </si>
  <si>
    <t xml:space="preserve">Baie informatique équipée selon descriptif CCTP </t>
  </si>
  <si>
    <t xml:space="preserve">Distribution depuis la baie bâtiment INVICTUS </t>
  </si>
  <si>
    <t xml:space="preserve">Distribution depuis la baie bâtiment VISIATOME </t>
  </si>
  <si>
    <t>Prise RJ45 (noyau + liaison + raccordement baie)</t>
  </si>
  <si>
    <t>Prise RJ45 (noyau)</t>
  </si>
  <si>
    <t xml:space="preserve">Liaisons bâtiment VISIATOME selon descriptif CCTP </t>
  </si>
  <si>
    <t xml:space="preserve">Raccordement baie VISIATOME selon descriptif CCTP </t>
  </si>
  <si>
    <t xml:space="preserve">Libération porte DAS, y compris ventouse </t>
  </si>
  <si>
    <t xml:space="preserve">Bâtiment INVICTUS </t>
  </si>
  <si>
    <t xml:space="preserve">Report FLS </t>
  </si>
  <si>
    <t xml:space="preserve">Câble CR1 2P9/10 selon descriptif CCTP </t>
  </si>
  <si>
    <t xml:space="preserve">Vidéophone / Contrôle d'accès </t>
  </si>
  <si>
    <t xml:space="preserve">Platine de rue selon descriptif CCTP, y compris accessoires et raccordement sur alimentation en attente </t>
  </si>
  <si>
    <t>Raccordement câble commande ouverture</t>
  </si>
  <si>
    <t xml:space="preserve">Badge VIGIK </t>
  </si>
  <si>
    <t xml:space="preserve">Réseau de distribution </t>
  </si>
  <si>
    <t xml:space="preserve">Encodeur badges </t>
  </si>
  <si>
    <t xml:space="preserve">Mise en service </t>
  </si>
  <si>
    <t xml:space="preserve">Equipement bâtiment INVICTUS </t>
  </si>
  <si>
    <t xml:space="preserve">Equipement bâtiment VISIATOME </t>
  </si>
  <si>
    <t xml:space="preserve">Platine selon descriptif CCTP </t>
  </si>
  <si>
    <t xml:space="preserve">Alimentation de la platine </t>
  </si>
  <si>
    <t xml:space="preserve">Vidéosurveillance </t>
  </si>
  <si>
    <t>Liaison ETH câble 4 paires de catégorie 6A, F/UTP</t>
  </si>
  <si>
    <t xml:space="preserve">Raccordement sur attente électrique </t>
  </si>
  <si>
    <t xml:space="preserve">Signalisation et dossier technique </t>
  </si>
  <si>
    <t>Caméras IP de type 1</t>
  </si>
  <si>
    <t>Caméras IP de type 2</t>
  </si>
  <si>
    <t xml:space="preserve">Coffret de vidéo surveillance selon descriptif CCTP </t>
  </si>
  <si>
    <t xml:space="preserve">Ecran de visualisation bus, y compris liaisons vidéo </t>
  </si>
  <si>
    <t xml:space="preserve">Ecran de visualisation VISIATOME, y compris liaisons vidéo </t>
  </si>
  <si>
    <t>Modification TGBT poste HT/BT</t>
  </si>
  <si>
    <t xml:space="preserve">Câble 4x120+1x95mm² U1000AR2V sous fourreau </t>
  </si>
  <si>
    <t xml:space="preserve">Détection incendie des circulations et de la salle de convivialité </t>
  </si>
  <si>
    <t xml:space="preserve">Dépose des éclairages de sol </t>
  </si>
  <si>
    <t xml:space="preserve">Poste de travail de type C - en boite de sol </t>
  </si>
  <si>
    <t xml:space="preserve">Télécommande BAES intégrée au niveau de l'armoire électrique </t>
  </si>
  <si>
    <t xml:space="preserve">Unités intérieures de chauffage </t>
  </si>
  <si>
    <t xml:space="preserve">Chauffe-eau </t>
  </si>
  <si>
    <t xml:space="preserve">Repassage des câbles sous fourreaux définitifs en fin de chantier </t>
  </si>
  <si>
    <t xml:space="preserve">Alimentation des bungalow vestiaires, réfectoire et salle de réunion </t>
  </si>
  <si>
    <t xml:space="preserve">Alimentations de chantier complémentaires </t>
  </si>
  <si>
    <t xml:space="preserve">Alimentation du bungalow gardien en entrée de zone de chantier </t>
  </si>
  <si>
    <t xml:space="preserve">Alimentation d’un tripode en entrée de zone chantier </t>
  </si>
  <si>
    <t xml:space="preserve">Alimentation d’un système de caméra en entrée de zone chantier </t>
  </si>
  <si>
    <t>VMC Simple flux - câble CR1</t>
  </si>
  <si>
    <t xml:space="preserve">Prestations tranche ferme : Etudes et travaux préparatoires </t>
  </si>
  <si>
    <t xml:space="preserve">Prestations de tranche optionnelle : Electricité Courants Forts </t>
  </si>
  <si>
    <t>7,10</t>
  </si>
  <si>
    <t xml:space="preserve">TOTAL Prestations de tranche optionnelle : Electricité Courants Forts </t>
  </si>
  <si>
    <t xml:space="preserve">Prestations de tranche optionnelle : Electricité Courants Faibles </t>
  </si>
  <si>
    <t xml:space="preserve">TOTAL Prestations de tranche optionnelle : Electricité Courants Faibles  </t>
  </si>
  <si>
    <t xml:space="preserve">Prestations de tranche optionnelle : Essais et DOE  </t>
  </si>
  <si>
    <t xml:space="preserve">Ensemble des essais et PV selon descriptif CCTP </t>
  </si>
  <si>
    <t xml:space="preserve">Essais </t>
  </si>
  <si>
    <t xml:space="preserve">DOE </t>
  </si>
  <si>
    <t xml:space="preserve">DOE selon descriptif CCTP et CCTC </t>
  </si>
  <si>
    <t>TOTAL Prestations de tranche optionnelle : Essais et DOE</t>
  </si>
  <si>
    <t xml:space="preserve">TOTAL Electricité Courants Forts  </t>
  </si>
  <si>
    <t xml:space="preserve">TOTAL Electricité Courants Faibles </t>
  </si>
  <si>
    <t xml:space="preserve">TOTAL Essais et DOE </t>
  </si>
  <si>
    <t xml:space="preserve">TOTAL GENERAL PRESTATIONS DE TRANCHE FERME HT </t>
  </si>
  <si>
    <t xml:space="preserve">TOTAL GENERAL PRESTATIONS DE TRANCHE FERME TTC </t>
  </si>
  <si>
    <t xml:space="preserve">TOTAL PRESTATIONS DE TRANCHE OPTIONNELLE HT </t>
  </si>
  <si>
    <t xml:space="preserve">TOTAL PRESTATIONS DE TRANCHE OPTIONNELLE TTC </t>
  </si>
  <si>
    <t xml:space="preserve">Moins value chapitre 7,4 offre de base </t>
  </si>
  <si>
    <t>Système WIFI</t>
  </si>
  <si>
    <t>Borne WIFI</t>
  </si>
  <si>
    <t>Système de management des accès WIFI public</t>
  </si>
  <si>
    <t xml:space="preserve">PC explotation </t>
  </si>
  <si>
    <t>Paramétrage et mise en service du site</t>
  </si>
  <si>
    <t>Formation de l'exploitant</t>
  </si>
  <si>
    <t xml:space="preserve">PPPS et inspection commune </t>
  </si>
  <si>
    <t xml:space="preserve">Procédures de sécurité </t>
  </si>
  <si>
    <t xml:space="preserve">Horloge type ASTRO intégrée dans le TGBT bâtiment </t>
  </si>
  <si>
    <t>Fourreau TPC (éventuel enfouissement à la charge du lot VRD)</t>
  </si>
  <si>
    <t xml:space="preserve">Ligne Analogique pour téléphone gardien </t>
  </si>
  <si>
    <t xml:space="preserve">Alimentation lave roues </t>
  </si>
  <si>
    <t xml:space="preserve">Plus-value pour Alimentation du bâtiment depuis le poste HT/BT </t>
  </si>
  <si>
    <t xml:space="preserve">Total OPTION 1 en € HT </t>
  </si>
  <si>
    <t xml:space="preserve">Total OPTION 2 en € HT </t>
  </si>
  <si>
    <t xml:space="preserve">Total OPTION 3 en € HT </t>
  </si>
  <si>
    <t xml:space="preserve">Total OPTION 4 en €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</si>
</sst>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"/>
  </numFmts>
  <fonts count="9" x14ac:knownFonts="1">
    <font>
      <sz val="11"/>
      <color rgb="FF000000"/>
      <name val="Calibri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u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i/>
      <sz val="10"/>
      <color rgb="FF000000"/>
      <name val="Arial Narrow"/>
      <family val="2"/>
    </font>
    <font>
      <b/>
      <sz val="12"/>
      <color rgb="FF000000"/>
      <name val="Arial Narrow"/>
      <family val="2"/>
    </font>
    <font>
      <i/>
      <u/>
      <sz val="10"/>
      <color rgb="FF000000"/>
      <name val="Arial Narrow"/>
      <family val="2"/>
    </font>
    <font>
      <u/>
      <sz val="10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DBDBDB"/>
        <bgColor rgb="FFDBDBDB"/>
      </patternFill>
    </fill>
    <fill>
      <patternFill patternType="solid">
        <fgColor rgb="FFFFFFFF"/>
        <bgColor rgb="FFFFFFFF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1" xfId="0" applyFont="1" applyBorder="1" applyAlignment="1" applyProtection="1">
      <alignment horizontal="center" vertical="center"/>
      <protection locked="0"/>
    </xf>
    <xf numFmtId="164" fontId="2" fillId="0" borderId="14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/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164" fontId="2" fillId="0" borderId="16" xfId="0" applyNumberFormat="1" applyFont="1" applyBorder="1" applyAlignment="1">
      <alignment horizontal="center" vertical="center"/>
    </xf>
    <xf numFmtId="0" fontId="2" fillId="0" borderId="12" xfId="0" applyFont="1" applyBorder="1"/>
    <xf numFmtId="0" fontId="1" fillId="0" borderId="12" xfId="0" applyFont="1" applyBorder="1" applyAlignment="1">
      <alignment horizontal="right"/>
    </xf>
    <xf numFmtId="164" fontId="1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right"/>
    </xf>
    <xf numFmtId="0" fontId="1" fillId="0" borderId="20" xfId="0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7" fillId="0" borderId="10" xfId="0" applyFont="1" applyBorder="1"/>
    <xf numFmtId="0" fontId="2" fillId="0" borderId="15" xfId="0" applyFont="1" applyBorder="1" applyAlignment="1">
      <alignment wrapText="1"/>
    </xf>
    <xf numFmtId="0" fontId="4" fillId="0" borderId="9" xfId="0" quotePrefix="1" applyFont="1" applyBorder="1" applyAlignment="1">
      <alignment horizontal="center" vertical="center"/>
    </xf>
    <xf numFmtId="0" fontId="5" fillId="0" borderId="10" xfId="0" applyFont="1" applyBorder="1" applyAlignment="1">
      <alignment wrapText="1"/>
    </xf>
    <xf numFmtId="0" fontId="2" fillId="0" borderId="10" xfId="0" quotePrefix="1" applyFont="1" applyBorder="1"/>
    <xf numFmtId="0" fontId="2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5" xfId="0" applyFont="1" applyBorder="1"/>
    <xf numFmtId="0" fontId="3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right"/>
    </xf>
    <xf numFmtId="164" fontId="1" fillId="0" borderId="16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right"/>
    </xf>
    <xf numFmtId="0" fontId="7" fillId="0" borderId="10" xfId="0" applyFont="1" applyBorder="1" applyAlignment="1">
      <alignment wrapText="1"/>
    </xf>
    <xf numFmtId="0" fontId="8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right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 applyProtection="1">
      <alignment horizontal="center" vertical="center"/>
      <protection locked="0"/>
    </xf>
    <xf numFmtId="164" fontId="2" fillId="0" borderId="23" xfId="0" applyNumberFormat="1" applyFont="1" applyBorder="1" applyAlignment="1" applyProtection="1">
      <alignment horizontal="center" vertical="center"/>
      <protection locked="0"/>
    </xf>
    <xf numFmtId="164" fontId="1" fillId="0" borderId="24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right"/>
    </xf>
    <xf numFmtId="0" fontId="2" fillId="0" borderId="21" xfId="0" applyFont="1" applyBorder="1" applyAlignment="1">
      <alignment horizontal="center" vertical="center"/>
    </xf>
    <xf numFmtId="0" fontId="1" fillId="0" borderId="27" xfId="0" applyFont="1" applyBorder="1" applyAlignment="1">
      <alignment horizontal="left"/>
    </xf>
    <xf numFmtId="0" fontId="2" fillId="0" borderId="27" xfId="0" applyFont="1" applyBorder="1" applyAlignment="1">
      <alignment wrapText="1"/>
    </xf>
    <xf numFmtId="0" fontId="1" fillId="0" borderId="27" xfId="0" applyFont="1" applyBorder="1" applyAlignment="1">
      <alignment horizontal="right"/>
    </xf>
    <xf numFmtId="0" fontId="1" fillId="0" borderId="26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right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Zeros="0" tabSelected="1" topLeftCell="A13" zoomScale="160" zoomScaleNormal="160" zoomScalePageLayoutView="145" workbookViewId="0">
      <selection activeCell="B31" sqref="B31"/>
    </sheetView>
  </sheetViews>
  <sheetFormatPr baseColWidth="10" defaultRowHeight="12.75" x14ac:dyDescent="0.2"/>
  <cols>
    <col min="1" max="1" width="8" style="43" customWidth="1"/>
    <col min="2" max="2" width="51.7109375" style="46" customWidth="1"/>
    <col min="3" max="4" width="5.28515625" style="43" customWidth="1"/>
    <col min="5" max="5" width="8.85546875" style="43" customWidth="1"/>
    <col min="6" max="6" width="8.42578125" style="45" customWidth="1"/>
    <col min="7" max="7" width="9.5703125" style="45" customWidth="1"/>
    <col min="8" max="8" width="11.42578125" style="46" customWidth="1"/>
    <col min="9" max="16384" width="11.42578125" style="46"/>
  </cols>
  <sheetData>
    <row r="1" spans="1:7" s="12" customFormat="1" ht="26.25" thickBot="1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10" t="s">
        <v>5</v>
      </c>
      <c r="G1" s="11" t="s">
        <v>6</v>
      </c>
    </row>
    <row r="2" spans="1:7" customFormat="1" ht="16.5" customHeight="1" x14ac:dyDescent="0.25">
      <c r="A2" s="13"/>
      <c r="B2" s="14"/>
      <c r="C2" s="15"/>
      <c r="D2" s="15"/>
      <c r="E2" s="4"/>
      <c r="F2" s="5"/>
      <c r="G2" s="16" t="str">
        <f t="shared" ref="G2:G9" si="0">IF(F2="","",F2*E2)</f>
        <v/>
      </c>
    </row>
    <row r="3" spans="1:7" customFormat="1" ht="15" x14ac:dyDescent="0.25">
      <c r="A3" s="17">
        <v>6</v>
      </c>
      <c r="B3" s="18" t="s">
        <v>183</v>
      </c>
      <c r="C3" s="19"/>
      <c r="D3" s="20"/>
      <c r="E3" s="1"/>
      <c r="F3" s="3"/>
      <c r="G3" s="23" t="str">
        <f t="shared" si="0"/>
        <v/>
      </c>
    </row>
    <row r="4" spans="1:7" customFormat="1" ht="15" x14ac:dyDescent="0.25">
      <c r="A4" s="24"/>
      <c r="B4" s="25"/>
      <c r="C4" s="21"/>
      <c r="D4" s="20"/>
      <c r="E4" s="1"/>
      <c r="F4" s="3"/>
      <c r="G4" s="23" t="str">
        <f t="shared" si="0"/>
        <v/>
      </c>
    </row>
    <row r="5" spans="1:7" customFormat="1" ht="15" x14ac:dyDescent="0.25">
      <c r="A5" s="26">
        <v>6.1</v>
      </c>
      <c r="B5" s="27" t="s">
        <v>7</v>
      </c>
      <c r="C5" s="28"/>
      <c r="D5" s="20"/>
      <c r="E5" s="1"/>
      <c r="F5" s="3"/>
      <c r="G5" s="23" t="str">
        <f t="shared" si="0"/>
        <v/>
      </c>
    </row>
    <row r="6" spans="1:7" customFormat="1" ht="15" x14ac:dyDescent="0.25">
      <c r="A6" s="24"/>
      <c r="B6" s="25"/>
      <c r="C6" s="21"/>
      <c r="D6" s="20"/>
      <c r="E6" s="1"/>
      <c r="F6" s="3"/>
      <c r="G6" s="23" t="str">
        <f t="shared" si="0"/>
        <v/>
      </c>
    </row>
    <row r="7" spans="1:7" customFormat="1" ht="15" x14ac:dyDescent="0.25">
      <c r="A7" s="24"/>
      <c r="B7" s="25" t="s">
        <v>8</v>
      </c>
      <c r="C7" s="21" t="s">
        <v>9</v>
      </c>
      <c r="D7" s="20">
        <v>1</v>
      </c>
      <c r="E7" s="1"/>
      <c r="F7" s="3"/>
      <c r="G7" s="23" t="str">
        <f>IF(F7="","",ROUND(F7*E7,2))</f>
        <v/>
      </c>
    </row>
    <row r="8" spans="1:7" customFormat="1" ht="12.75" customHeight="1" x14ac:dyDescent="0.25">
      <c r="A8" s="24"/>
      <c r="B8" s="25" t="s">
        <v>10</v>
      </c>
      <c r="C8" s="21" t="s">
        <v>9</v>
      </c>
      <c r="D8" s="20">
        <v>1</v>
      </c>
      <c r="E8" s="1"/>
      <c r="F8" s="3"/>
      <c r="G8" s="23" t="str">
        <f>IF(F8="","",ROUND(F8*E8,2))</f>
        <v/>
      </c>
    </row>
    <row r="9" spans="1:7" customFormat="1" ht="12.75" customHeight="1" x14ac:dyDescent="0.25">
      <c r="A9" s="24"/>
      <c r="B9" s="32"/>
      <c r="C9" s="21"/>
      <c r="D9" s="21"/>
      <c r="E9" s="1"/>
      <c r="F9" s="2"/>
      <c r="G9" s="23" t="str">
        <f t="shared" si="0"/>
        <v/>
      </c>
    </row>
    <row r="10" spans="1:7" customFormat="1" ht="15" x14ac:dyDescent="0.25">
      <c r="A10" s="24"/>
      <c r="B10" s="33" t="s">
        <v>11</v>
      </c>
      <c r="C10" s="21"/>
      <c r="D10" s="21"/>
      <c r="E10" s="1"/>
      <c r="F10" s="2"/>
      <c r="G10" s="34" t="str">
        <f>IF(SUM(G7:G8)=0,"",SUM(G7:G8))</f>
        <v/>
      </c>
    </row>
    <row r="11" spans="1:7" customFormat="1" ht="15" x14ac:dyDescent="0.25">
      <c r="A11" s="24"/>
      <c r="B11" s="35"/>
      <c r="C11" s="21"/>
      <c r="D11" s="20"/>
      <c r="E11" s="1"/>
      <c r="F11" s="2"/>
      <c r="G11" s="34"/>
    </row>
    <row r="12" spans="1:7" customFormat="1" ht="15" x14ac:dyDescent="0.25">
      <c r="A12" s="26">
        <v>6.2</v>
      </c>
      <c r="B12" s="27" t="s">
        <v>210</v>
      </c>
      <c r="C12" s="28"/>
      <c r="D12" s="20"/>
      <c r="E12" s="1"/>
      <c r="F12" s="3"/>
      <c r="G12" s="23" t="str">
        <f t="shared" ref="G12:G16" si="1">IF(F12="","",F12*E12)</f>
        <v/>
      </c>
    </row>
    <row r="13" spans="1:7" customFormat="1" ht="15" x14ac:dyDescent="0.25">
      <c r="A13" s="24"/>
      <c r="B13" s="25"/>
      <c r="C13" s="21"/>
      <c r="D13" s="20"/>
      <c r="E13" s="1"/>
      <c r="F13" s="3"/>
      <c r="G13" s="23" t="str">
        <f t="shared" si="1"/>
        <v/>
      </c>
    </row>
    <row r="14" spans="1:7" customFormat="1" ht="15" x14ac:dyDescent="0.25">
      <c r="A14" s="24"/>
      <c r="B14" s="25" t="s">
        <v>65</v>
      </c>
      <c r="C14" s="21" t="s">
        <v>9</v>
      </c>
      <c r="D14" s="20">
        <v>1</v>
      </c>
      <c r="E14" s="1"/>
      <c r="F14" s="3"/>
      <c r="G14" s="23" t="str">
        <f t="shared" ref="G14:G15" si="2">IF(F14="","",ROUND(F14*E14,2))</f>
        <v/>
      </c>
    </row>
    <row r="15" spans="1:7" customFormat="1" ht="12.75" customHeight="1" x14ac:dyDescent="0.25">
      <c r="A15" s="24"/>
      <c r="B15" s="25" t="s">
        <v>209</v>
      </c>
      <c r="C15" s="21" t="s">
        <v>9</v>
      </c>
      <c r="D15" s="20">
        <v>1</v>
      </c>
      <c r="E15" s="1"/>
      <c r="F15" s="3"/>
      <c r="G15" s="23" t="str">
        <f t="shared" si="2"/>
        <v/>
      </c>
    </row>
    <row r="16" spans="1:7" customFormat="1" ht="12.75" customHeight="1" x14ac:dyDescent="0.25">
      <c r="A16" s="24"/>
      <c r="B16" s="32"/>
      <c r="C16" s="21"/>
      <c r="D16" s="21"/>
      <c r="E16" s="1"/>
      <c r="F16" s="2"/>
      <c r="G16" s="23" t="str">
        <f t="shared" si="1"/>
        <v/>
      </c>
    </row>
    <row r="17" spans="1:7" customFormat="1" ht="15" x14ac:dyDescent="0.25">
      <c r="A17" s="24"/>
      <c r="B17" s="33" t="s">
        <v>11</v>
      </c>
      <c r="C17" s="21"/>
      <c r="D17" s="21"/>
      <c r="E17" s="1"/>
      <c r="F17" s="2"/>
      <c r="G17" s="34" t="str">
        <f>IF(SUM(G14:G15)=0,"",SUM(G14:G15))</f>
        <v/>
      </c>
    </row>
    <row r="18" spans="1:7" customFormat="1" ht="15" x14ac:dyDescent="0.25">
      <c r="A18" s="24"/>
      <c r="B18" s="35"/>
      <c r="C18" s="21"/>
      <c r="D18" s="20"/>
      <c r="E18" s="1"/>
      <c r="F18" s="2"/>
      <c r="G18" s="34"/>
    </row>
    <row r="19" spans="1:7" customFormat="1" ht="15" x14ac:dyDescent="0.25">
      <c r="A19" s="26">
        <v>6.3</v>
      </c>
      <c r="B19" s="27" t="s">
        <v>41</v>
      </c>
      <c r="C19" s="28"/>
      <c r="D19" s="20"/>
      <c r="E19" s="1"/>
      <c r="F19" s="3"/>
      <c r="G19" s="23" t="str">
        <f t="shared" ref="G19:G28" si="3">IF(F19="","",F19*E19)</f>
        <v/>
      </c>
    </row>
    <row r="20" spans="1:7" customFormat="1" ht="15" x14ac:dyDescent="0.25">
      <c r="A20" s="24"/>
      <c r="B20" s="25"/>
      <c r="C20" s="21"/>
      <c r="D20" s="20"/>
      <c r="E20" s="1"/>
      <c r="F20" s="3"/>
      <c r="G20" s="23" t="str">
        <f t="shared" si="3"/>
        <v/>
      </c>
    </row>
    <row r="21" spans="1:7" customFormat="1" ht="15" x14ac:dyDescent="0.25">
      <c r="A21" s="24"/>
      <c r="B21" s="25" t="s">
        <v>171</v>
      </c>
      <c r="C21" s="21" t="s">
        <v>15</v>
      </c>
      <c r="D21" s="20">
        <v>4</v>
      </c>
      <c r="E21" s="1"/>
      <c r="F21" s="3"/>
      <c r="G21" s="23" t="str">
        <f t="shared" ref="G21:G22" si="4">IF(F21="","",ROUND(F21*E21,2))</f>
        <v/>
      </c>
    </row>
    <row r="22" spans="1:7" customFormat="1" ht="12.75" customHeight="1" x14ac:dyDescent="0.25">
      <c r="A22" s="24"/>
      <c r="B22" s="25" t="s">
        <v>75</v>
      </c>
      <c r="C22" s="21" t="s">
        <v>15</v>
      </c>
      <c r="D22" s="20">
        <v>1</v>
      </c>
      <c r="E22" s="1"/>
      <c r="F22" s="3"/>
      <c r="G22" s="23" t="str">
        <f t="shared" si="4"/>
        <v/>
      </c>
    </row>
    <row r="23" spans="1:7" customFormat="1" ht="12.75" customHeight="1" x14ac:dyDescent="0.25">
      <c r="A23" s="24"/>
      <c r="B23" s="25"/>
      <c r="C23" s="21"/>
      <c r="D23" s="20"/>
      <c r="E23" s="1"/>
      <c r="F23" s="3"/>
      <c r="G23" s="23"/>
    </row>
    <row r="24" spans="1:7" customFormat="1" ht="12.75" customHeight="1" x14ac:dyDescent="0.25">
      <c r="A24" s="24"/>
      <c r="B24" s="47" t="s">
        <v>77</v>
      </c>
      <c r="C24" s="21"/>
      <c r="D24" s="20"/>
      <c r="E24" s="1"/>
      <c r="F24" s="3"/>
      <c r="G24" s="23"/>
    </row>
    <row r="25" spans="1:7" customFormat="1" ht="12.75" customHeight="1" x14ac:dyDescent="0.25">
      <c r="A25" s="24"/>
      <c r="B25" s="25" t="s">
        <v>79</v>
      </c>
      <c r="C25" s="21" t="s">
        <v>20</v>
      </c>
      <c r="D25" s="20">
        <v>120</v>
      </c>
      <c r="E25" s="1"/>
      <c r="F25" s="3"/>
      <c r="G25" s="23" t="str">
        <f t="shared" ref="G25:G27" si="5">IF(F25="","",ROUND(F25*E25,2))</f>
        <v/>
      </c>
    </row>
    <row r="26" spans="1:7" customFormat="1" ht="12.75" customHeight="1" x14ac:dyDescent="0.25">
      <c r="A26" s="24"/>
      <c r="B26" s="25" t="s">
        <v>76</v>
      </c>
      <c r="C26" s="21" t="s">
        <v>15</v>
      </c>
      <c r="D26" s="20">
        <v>2</v>
      </c>
      <c r="E26" s="1"/>
      <c r="F26" s="3"/>
      <c r="G26" s="23" t="str">
        <f t="shared" si="5"/>
        <v/>
      </c>
    </row>
    <row r="27" spans="1:7" customFormat="1" ht="12.75" customHeight="1" x14ac:dyDescent="0.25">
      <c r="A27" s="24"/>
      <c r="B27" s="25" t="s">
        <v>176</v>
      </c>
      <c r="C27" s="21" t="s">
        <v>9</v>
      </c>
      <c r="D27" s="20">
        <v>1</v>
      </c>
      <c r="E27" s="1"/>
      <c r="F27" s="3"/>
      <c r="G27" s="23" t="str">
        <f t="shared" si="5"/>
        <v/>
      </c>
    </row>
    <row r="28" spans="1:7" customFormat="1" ht="12.75" customHeight="1" x14ac:dyDescent="0.25">
      <c r="A28" s="24"/>
      <c r="B28" s="32"/>
      <c r="C28" s="21"/>
      <c r="D28" s="21"/>
      <c r="E28" s="1"/>
      <c r="F28" s="2"/>
      <c r="G28" s="23" t="str">
        <f t="shared" si="3"/>
        <v/>
      </c>
    </row>
    <row r="29" spans="1:7" customFormat="1" ht="15" x14ac:dyDescent="0.25">
      <c r="A29" s="24"/>
      <c r="B29" s="33" t="s">
        <v>11</v>
      </c>
      <c r="C29" s="21"/>
      <c r="D29" s="21"/>
      <c r="E29" s="1"/>
      <c r="F29" s="2"/>
      <c r="G29" s="34" t="str">
        <f>IF(SUM(G21:G27)=0,"",SUM(G21:G27))</f>
        <v/>
      </c>
    </row>
    <row r="30" spans="1:7" customFormat="1" ht="15" x14ac:dyDescent="0.25">
      <c r="A30" s="24"/>
      <c r="B30" s="33"/>
      <c r="C30" s="21"/>
      <c r="D30" s="21"/>
      <c r="E30" s="1"/>
      <c r="F30" s="2"/>
      <c r="G30" s="34" t="str">
        <f t="shared" ref="G30" si="6">IF(F30="","",F30*E30)</f>
        <v/>
      </c>
    </row>
    <row r="31" spans="1:7" customFormat="1" ht="15" x14ac:dyDescent="0.25">
      <c r="A31" s="26">
        <v>6.4</v>
      </c>
      <c r="B31" s="27" t="s">
        <v>12</v>
      </c>
      <c r="C31" s="28"/>
      <c r="D31" s="20"/>
      <c r="E31" s="1"/>
      <c r="F31" s="3"/>
      <c r="G31" s="23" t="str">
        <f t="shared" ref="G31:G43" si="7">IF(F31="","",F31*E31)</f>
        <v/>
      </c>
    </row>
    <row r="32" spans="1:7" customFormat="1" ht="15" x14ac:dyDescent="0.25">
      <c r="A32" s="24"/>
      <c r="B32" s="25"/>
      <c r="C32" s="21"/>
      <c r="D32" s="20"/>
      <c r="E32" s="1"/>
      <c r="F32" s="3"/>
      <c r="G32" s="23" t="str">
        <f t="shared" si="7"/>
        <v/>
      </c>
    </row>
    <row r="33" spans="1:7" customFormat="1" ht="15" x14ac:dyDescent="0.25">
      <c r="A33" s="24"/>
      <c r="B33" s="47" t="s">
        <v>80</v>
      </c>
      <c r="C33" s="21"/>
      <c r="D33" s="20"/>
      <c r="E33" s="1"/>
      <c r="F33" s="3"/>
      <c r="G33" s="23"/>
    </row>
    <row r="34" spans="1:7" customFormat="1" ht="15" x14ac:dyDescent="0.25">
      <c r="A34" s="24"/>
      <c r="B34" s="25" t="s">
        <v>81</v>
      </c>
      <c r="C34" s="21" t="s">
        <v>9</v>
      </c>
      <c r="D34" s="20">
        <v>1</v>
      </c>
      <c r="E34" s="1"/>
      <c r="F34" s="3"/>
      <c r="G34" s="23" t="str">
        <f t="shared" ref="G34:G36" si="8">IF(F34="","",ROUND(F34*E34,2))</f>
        <v/>
      </c>
    </row>
    <row r="35" spans="1:7" customFormat="1" ht="12.75" customHeight="1" x14ac:dyDescent="0.25">
      <c r="A35" s="24"/>
      <c r="B35" s="25" t="s">
        <v>79</v>
      </c>
      <c r="C35" s="21" t="s">
        <v>20</v>
      </c>
      <c r="D35" s="20">
        <v>60</v>
      </c>
      <c r="E35" s="1"/>
      <c r="F35" s="3"/>
      <c r="G35" s="23" t="str">
        <f t="shared" si="8"/>
        <v/>
      </c>
    </row>
    <row r="36" spans="1:7" customFormat="1" ht="15" x14ac:dyDescent="0.25">
      <c r="A36" s="24"/>
      <c r="B36" s="25" t="s">
        <v>82</v>
      </c>
      <c r="C36" s="21" t="s">
        <v>9</v>
      </c>
      <c r="D36" s="20">
        <v>1</v>
      </c>
      <c r="E36" s="1"/>
      <c r="F36" s="3"/>
      <c r="G36" s="23" t="str">
        <f t="shared" si="8"/>
        <v/>
      </c>
    </row>
    <row r="37" spans="1:7" customFormat="1" ht="12.75" customHeight="1" x14ac:dyDescent="0.25">
      <c r="A37" s="24"/>
      <c r="B37" s="32"/>
      <c r="C37" s="21"/>
      <c r="D37" s="21"/>
      <c r="E37" s="1"/>
      <c r="F37" s="2"/>
      <c r="G37" s="23" t="str">
        <f t="shared" ref="G37" si="9">IF(F37="","",F37*E37)</f>
        <v/>
      </c>
    </row>
    <row r="38" spans="1:7" customFormat="1" ht="15" x14ac:dyDescent="0.25">
      <c r="A38" s="24"/>
      <c r="B38" s="47" t="s">
        <v>78</v>
      </c>
      <c r="C38" s="21"/>
      <c r="D38" s="20"/>
      <c r="E38" s="1"/>
      <c r="F38" s="3"/>
      <c r="G38" s="23"/>
    </row>
    <row r="39" spans="1:7" customFormat="1" ht="15" x14ac:dyDescent="0.25">
      <c r="A39" s="24"/>
      <c r="B39" s="25" t="s">
        <v>13</v>
      </c>
      <c r="C39" s="21" t="s">
        <v>9</v>
      </c>
      <c r="D39" s="20">
        <v>1</v>
      </c>
      <c r="E39" s="1"/>
      <c r="F39" s="3"/>
      <c r="G39" s="23" t="str">
        <f t="shared" ref="G39:G42" si="10">IF(F39="","",ROUND(F39*E39,2))</f>
        <v/>
      </c>
    </row>
    <row r="40" spans="1:7" customFormat="1" ht="12.75" customHeight="1" x14ac:dyDescent="0.25">
      <c r="A40" s="24"/>
      <c r="B40" s="25" t="s">
        <v>14</v>
      </c>
      <c r="C40" s="21" t="s">
        <v>15</v>
      </c>
      <c r="D40" s="20">
        <v>4</v>
      </c>
      <c r="E40" s="1"/>
      <c r="F40" s="3"/>
      <c r="G40" s="23" t="str">
        <f t="shared" si="10"/>
        <v/>
      </c>
    </row>
    <row r="41" spans="1:7" customFormat="1" ht="15" x14ac:dyDescent="0.25">
      <c r="A41" s="24"/>
      <c r="B41" s="25" t="s">
        <v>177</v>
      </c>
      <c r="C41" s="21" t="s">
        <v>9</v>
      </c>
      <c r="D41" s="20">
        <v>1</v>
      </c>
      <c r="E41" s="1"/>
      <c r="F41" s="3"/>
      <c r="G41" s="23" t="str">
        <f t="shared" si="10"/>
        <v/>
      </c>
    </row>
    <row r="42" spans="1:7" customFormat="1" ht="15" x14ac:dyDescent="0.25">
      <c r="A42" s="24"/>
      <c r="B42" s="25" t="s">
        <v>16</v>
      </c>
      <c r="C42" s="21" t="s">
        <v>9</v>
      </c>
      <c r="D42" s="20">
        <v>1</v>
      </c>
      <c r="E42" s="1"/>
      <c r="F42" s="3"/>
      <c r="G42" s="23" t="str">
        <f t="shared" si="10"/>
        <v/>
      </c>
    </row>
    <row r="43" spans="1:7" customFormat="1" ht="12.75" customHeight="1" x14ac:dyDescent="0.25">
      <c r="A43" s="24"/>
      <c r="B43" s="32"/>
      <c r="C43" s="21"/>
      <c r="D43" s="21"/>
      <c r="E43" s="1"/>
      <c r="F43" s="2"/>
      <c r="G43" s="23" t="str">
        <f t="shared" si="7"/>
        <v/>
      </c>
    </row>
    <row r="44" spans="1:7" customFormat="1" ht="15" x14ac:dyDescent="0.25">
      <c r="A44" s="24"/>
      <c r="B44" s="33" t="s">
        <v>11</v>
      </c>
      <c r="C44" s="21"/>
      <c r="D44" s="21"/>
      <c r="E44" s="1"/>
      <c r="F44" s="2"/>
      <c r="G44" s="34" t="str">
        <f>IF(SUM(G34:G42)=0,"",SUM(G34:G42))</f>
        <v/>
      </c>
    </row>
    <row r="45" spans="1:7" customFormat="1" ht="15.75" thickBot="1" x14ac:dyDescent="0.3">
      <c r="A45" s="24"/>
      <c r="B45" s="33"/>
      <c r="C45" s="21"/>
      <c r="D45" s="21"/>
      <c r="E45" s="1"/>
      <c r="F45" s="2"/>
      <c r="G45" s="34" t="str">
        <f t="shared" ref="G45" si="11">IF(F45="","",F45*E45)</f>
        <v/>
      </c>
    </row>
    <row r="46" spans="1:7" customFormat="1" ht="14.25" customHeight="1" thickBot="1" x14ac:dyDescent="0.3">
      <c r="A46" s="80" t="s">
        <v>198</v>
      </c>
      <c r="B46" s="80"/>
      <c r="C46" s="80"/>
      <c r="D46" s="80"/>
      <c r="E46" s="80"/>
      <c r="F46" s="81"/>
      <c r="G46" s="67">
        <f>SUM(G2:G45)/2</f>
        <v>0</v>
      </c>
    </row>
    <row r="47" spans="1:7" customFormat="1" ht="15" customHeight="1" thickBot="1" x14ac:dyDescent="0.3">
      <c r="A47" s="80" t="s">
        <v>55</v>
      </c>
      <c r="B47" s="80"/>
      <c r="C47" s="80"/>
      <c r="D47" s="80"/>
      <c r="E47" s="80"/>
      <c r="F47" s="80"/>
      <c r="G47" s="68">
        <f>G46*0.2</f>
        <v>0</v>
      </c>
    </row>
    <row r="48" spans="1:7" customFormat="1" ht="15" customHeight="1" thickBot="1" x14ac:dyDescent="0.3">
      <c r="A48" s="80" t="s">
        <v>199</v>
      </c>
      <c r="B48" s="80"/>
      <c r="C48" s="80"/>
      <c r="D48" s="80"/>
      <c r="E48" s="80"/>
      <c r="F48" s="80"/>
      <c r="G48" s="42">
        <f>G47+G46</f>
        <v>0</v>
      </c>
    </row>
    <row r="49" spans="1:7" customFormat="1" ht="15.75" x14ac:dyDescent="0.25">
      <c r="A49" s="43"/>
      <c r="B49" s="44"/>
      <c r="C49" s="43"/>
      <c r="D49" s="43"/>
      <c r="E49" s="43"/>
      <c r="F49" s="45"/>
      <c r="G49" s="45"/>
    </row>
    <row r="50" spans="1:7" customFormat="1" ht="15.75" x14ac:dyDescent="0.25">
      <c r="A50" s="43"/>
      <c r="B50" s="44"/>
      <c r="C50" s="43"/>
      <c r="D50" s="43"/>
      <c r="E50" s="43"/>
      <c r="F50" s="45"/>
      <c r="G50" s="45"/>
    </row>
  </sheetData>
  <sheetProtection algorithmName="SHA-512" hashValue="XdIUPsFWr5jJ4qCdrT7umTVuAUnhT850ZD5N/lx6GkgkxL/roiAheUy17WusAWxvZVW2rWeraBOGnEpfMs4ZEQ==" saltValue="hkBJt8mozowwNSYhbMOFVg==" spinCount="100000" sheet="1" objects="1" scenarios="1"/>
  <protectedRanges>
    <protectedRange algorithmName="SHA-512" hashValue="j5on1+bTJvLUmTcgdIJhu5b7STS6uL5kaGyjAg9P+Cu3zUtmkU0C0x3lydLlFHys3SiPOTRH/2ixrzYZKwc5Mw==" saltValue="6OPp8O0GSVYYvsqJAn7ZeQ==" spinCount="100000" sqref="E2:F45" name="a remplir"/>
  </protectedRanges>
  <mergeCells count="3">
    <mergeCell ref="A48:F48"/>
    <mergeCell ref="A46:F46"/>
    <mergeCell ref="A47:F47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horizontalDpi="300" verticalDpi="0" r:id="rId1"/>
  <headerFooter>
    <oddHeader>&amp;C&amp;"Arial Narrow,Gras"&amp;10Construction d'un Bâtiment d'enseignement - Projet invictus
Lot 10 : Electricité CFO CFA - Décompte du Prix Global Forfaitaire 
TRANCHE FERME&amp;R&amp;"Arial Narrow,Gras"&amp;10C23021DPGF010B</oddHeader>
    <oddFooter>&amp;C&amp;"Arial Narrow,Normal"&amp;10&amp;P/&amp;N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showZeros="0" zoomScale="160" zoomScaleNormal="160" zoomScalePageLayoutView="145" workbookViewId="0">
      <selection activeCell="G7" sqref="G7"/>
    </sheetView>
  </sheetViews>
  <sheetFormatPr baseColWidth="10" defaultRowHeight="12.75" x14ac:dyDescent="0.2"/>
  <cols>
    <col min="1" max="1" width="8" style="43" customWidth="1"/>
    <col min="2" max="2" width="51.7109375" style="46" customWidth="1"/>
    <col min="3" max="4" width="5.28515625" style="43" customWidth="1"/>
    <col min="5" max="5" width="8.85546875" style="43" customWidth="1"/>
    <col min="6" max="6" width="8.42578125" style="45" customWidth="1"/>
    <col min="7" max="7" width="9.5703125" style="45" customWidth="1"/>
    <col min="8" max="8" width="11.42578125" style="46" customWidth="1"/>
    <col min="9" max="16384" width="11.42578125" style="46"/>
  </cols>
  <sheetData>
    <row r="1" spans="1:7" s="12" customFormat="1" ht="26.25" thickBot="1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10" t="s">
        <v>5</v>
      </c>
      <c r="G1" s="11" t="s">
        <v>6</v>
      </c>
    </row>
    <row r="2" spans="1:7" customFormat="1" ht="16.5" customHeight="1" x14ac:dyDescent="0.25">
      <c r="A2" s="13"/>
      <c r="B2" s="14"/>
      <c r="C2" s="15"/>
      <c r="D2" s="15"/>
      <c r="E2" s="4"/>
      <c r="F2" s="5"/>
      <c r="G2" s="16" t="str">
        <f t="shared" ref="G2:G4" si="0">IF(F2="","",F2*E2)</f>
        <v/>
      </c>
    </row>
    <row r="3" spans="1:7" customFormat="1" ht="15" x14ac:dyDescent="0.25">
      <c r="A3" s="17">
        <v>7</v>
      </c>
      <c r="B3" s="18" t="s">
        <v>184</v>
      </c>
      <c r="C3" s="19"/>
      <c r="D3" s="20"/>
      <c r="E3" s="1"/>
      <c r="F3" s="3"/>
      <c r="G3" s="23" t="str">
        <f t="shared" si="0"/>
        <v/>
      </c>
    </row>
    <row r="4" spans="1:7" customFormat="1" ht="15" x14ac:dyDescent="0.25">
      <c r="A4" s="24"/>
      <c r="B4" s="25"/>
      <c r="C4" s="21"/>
      <c r="D4" s="20"/>
      <c r="E4" s="1"/>
      <c r="F4" s="3"/>
      <c r="G4" s="23" t="str">
        <f t="shared" si="0"/>
        <v/>
      </c>
    </row>
    <row r="5" spans="1:7" customFormat="1" ht="15" x14ac:dyDescent="0.25">
      <c r="A5" s="26">
        <v>7.2</v>
      </c>
      <c r="B5" s="27" t="s">
        <v>42</v>
      </c>
      <c r="C5" s="21"/>
      <c r="D5" s="20"/>
      <c r="E5" s="1"/>
      <c r="F5" s="3"/>
      <c r="G5" s="23" t="str">
        <f t="shared" ref="G5:G12" si="1">IF(F5="","",F5*E5)</f>
        <v/>
      </c>
    </row>
    <row r="6" spans="1:7" customFormat="1" ht="15" x14ac:dyDescent="0.25">
      <c r="A6" s="24"/>
      <c r="B6" s="25"/>
      <c r="C6" s="21"/>
      <c r="D6" s="20"/>
      <c r="E6" s="1"/>
      <c r="F6" s="3"/>
      <c r="G6" s="23" t="str">
        <f t="shared" si="1"/>
        <v/>
      </c>
    </row>
    <row r="7" spans="1:7" customFormat="1" ht="15" x14ac:dyDescent="0.25">
      <c r="A7" s="24"/>
      <c r="B7" s="25" t="s">
        <v>57</v>
      </c>
      <c r="C7" s="21" t="s">
        <v>20</v>
      </c>
      <c r="D7" s="20">
        <v>150</v>
      </c>
      <c r="E7" s="1"/>
      <c r="F7" s="3"/>
      <c r="G7" s="23" t="str">
        <f>IF(F7="","",ROUND(F7*E7,2))</f>
        <v/>
      </c>
    </row>
    <row r="8" spans="1:7" customFormat="1" ht="15" x14ac:dyDescent="0.25">
      <c r="A8" s="24"/>
      <c r="B8" s="25" t="s">
        <v>83</v>
      </c>
      <c r="C8" s="21" t="s">
        <v>9</v>
      </c>
      <c r="D8" s="20">
        <v>1</v>
      </c>
      <c r="E8" s="1"/>
      <c r="F8" s="3"/>
      <c r="G8" s="23" t="str">
        <f t="shared" ref="G8:G11" si="2">IF(F8="","",ROUND(F8*E8,2))</f>
        <v/>
      </c>
    </row>
    <row r="9" spans="1:7" customFormat="1" ht="15" x14ac:dyDescent="0.25">
      <c r="A9" s="24"/>
      <c r="B9" s="25" t="s">
        <v>84</v>
      </c>
      <c r="C9" s="21" t="s">
        <v>15</v>
      </c>
      <c r="D9" s="20">
        <v>1</v>
      </c>
      <c r="E9" s="1"/>
      <c r="F9" s="3"/>
      <c r="G9" s="23" t="str">
        <f t="shared" si="2"/>
        <v/>
      </c>
    </row>
    <row r="10" spans="1:7" customFormat="1" ht="15" x14ac:dyDescent="0.25">
      <c r="A10" s="24"/>
      <c r="B10" s="25" t="s">
        <v>85</v>
      </c>
      <c r="C10" s="21" t="s">
        <v>15</v>
      </c>
      <c r="D10" s="20">
        <v>4</v>
      </c>
      <c r="E10" s="1"/>
      <c r="F10" s="3"/>
      <c r="G10" s="23" t="str">
        <f t="shared" si="2"/>
        <v/>
      </c>
    </row>
    <row r="11" spans="1:7" customFormat="1" ht="15" x14ac:dyDescent="0.25">
      <c r="A11" s="24"/>
      <c r="B11" s="25" t="s">
        <v>86</v>
      </c>
      <c r="C11" s="21" t="s">
        <v>17</v>
      </c>
      <c r="D11" s="20"/>
      <c r="E11" s="1"/>
      <c r="F11" s="3"/>
      <c r="G11" s="23" t="str">
        <f t="shared" si="2"/>
        <v/>
      </c>
    </row>
    <row r="12" spans="1:7" customFormat="1" ht="15" x14ac:dyDescent="0.25">
      <c r="A12" s="24"/>
      <c r="B12" s="33"/>
      <c r="C12" s="21"/>
      <c r="D12" s="21"/>
      <c r="E12" s="1"/>
      <c r="F12" s="3"/>
      <c r="G12" s="34" t="str">
        <f t="shared" si="1"/>
        <v/>
      </c>
    </row>
    <row r="13" spans="1:7" customFormat="1" ht="15" x14ac:dyDescent="0.25">
      <c r="A13" s="24"/>
      <c r="B13" s="33" t="s">
        <v>11</v>
      </c>
      <c r="C13" s="21"/>
      <c r="D13" s="21"/>
      <c r="E13" s="1"/>
      <c r="F13" s="2"/>
      <c r="G13" s="34" t="str">
        <f>IF(SUM(G7:G11)=0,"",SUM(G7:G11))</f>
        <v/>
      </c>
    </row>
    <row r="14" spans="1:7" customFormat="1" ht="15" x14ac:dyDescent="0.25">
      <c r="A14" s="24"/>
      <c r="B14" s="35"/>
      <c r="C14" s="21"/>
      <c r="D14" s="20"/>
      <c r="E14" s="1"/>
      <c r="F14" s="2"/>
      <c r="G14" s="34"/>
    </row>
    <row r="15" spans="1:7" customFormat="1" ht="15" x14ac:dyDescent="0.25">
      <c r="A15" s="26">
        <v>7.3</v>
      </c>
      <c r="B15" s="27" t="s">
        <v>43</v>
      </c>
      <c r="C15" s="21"/>
      <c r="D15" s="20"/>
      <c r="E15" s="1"/>
      <c r="F15" s="3"/>
      <c r="G15" s="23" t="str">
        <f t="shared" ref="G15:G18" si="3">IF(F15="","",F15*E15)</f>
        <v/>
      </c>
    </row>
    <row r="16" spans="1:7" customFormat="1" ht="15" x14ac:dyDescent="0.25">
      <c r="A16" s="24"/>
      <c r="B16" s="25"/>
      <c r="C16" s="21"/>
      <c r="D16" s="20"/>
      <c r="E16" s="1"/>
      <c r="F16" s="3"/>
      <c r="G16" s="23" t="str">
        <f t="shared" si="3"/>
        <v/>
      </c>
    </row>
    <row r="17" spans="1:7" customFormat="1" ht="15" x14ac:dyDescent="0.25">
      <c r="A17" s="24"/>
      <c r="B17" s="25" t="s">
        <v>56</v>
      </c>
      <c r="C17" s="21" t="s">
        <v>9</v>
      </c>
      <c r="D17" s="20">
        <v>1</v>
      </c>
      <c r="E17" s="1"/>
      <c r="F17" s="3"/>
      <c r="G17" s="23" t="str">
        <f>IF(F17="","",ROUND(F17*E17,2))</f>
        <v/>
      </c>
    </row>
    <row r="18" spans="1:7" customFormat="1" ht="15" x14ac:dyDescent="0.25">
      <c r="A18" s="24"/>
      <c r="B18" s="33"/>
      <c r="C18" s="21"/>
      <c r="D18" s="21"/>
      <c r="E18" s="1"/>
      <c r="F18" s="3"/>
      <c r="G18" s="34" t="str">
        <f t="shared" si="3"/>
        <v/>
      </c>
    </row>
    <row r="19" spans="1:7" customFormat="1" ht="15" x14ac:dyDescent="0.25">
      <c r="A19" s="24"/>
      <c r="B19" s="33" t="s">
        <v>11</v>
      </c>
      <c r="C19" s="21"/>
      <c r="D19" s="21"/>
      <c r="E19" s="1"/>
      <c r="F19" s="2"/>
      <c r="G19" s="34" t="str">
        <f>IF(SUM(G16:G17)=0,"",SUM(G16:G17))</f>
        <v/>
      </c>
    </row>
    <row r="20" spans="1:7" customFormat="1" ht="15" x14ac:dyDescent="0.25">
      <c r="A20" s="26">
        <v>7.4</v>
      </c>
      <c r="B20" s="27" t="s">
        <v>87</v>
      </c>
      <c r="C20" s="21"/>
      <c r="D20" s="20"/>
      <c r="E20" s="1"/>
      <c r="F20" s="3"/>
      <c r="G20" s="23" t="str">
        <f>IF(F20="","",F20*E20)</f>
        <v/>
      </c>
    </row>
    <row r="21" spans="1:7" customFormat="1" ht="15" x14ac:dyDescent="0.25">
      <c r="A21" s="24"/>
      <c r="B21" s="25"/>
      <c r="C21" s="21"/>
      <c r="D21" s="20"/>
      <c r="E21" s="1"/>
      <c r="F21" s="3"/>
      <c r="G21" s="23" t="str">
        <f>IF(F21="","",F21*E21)</f>
        <v/>
      </c>
    </row>
    <row r="22" spans="1:7" customFormat="1" ht="15" x14ac:dyDescent="0.25">
      <c r="A22" s="24"/>
      <c r="B22" s="47" t="s">
        <v>88</v>
      </c>
      <c r="C22" s="21"/>
      <c r="D22" s="20"/>
      <c r="E22" s="1"/>
      <c r="F22" s="3"/>
      <c r="G22" s="23"/>
    </row>
    <row r="23" spans="1:7" customFormat="1" ht="26.25" x14ac:dyDescent="0.25">
      <c r="A23" s="24"/>
      <c r="B23" s="30" t="s">
        <v>89</v>
      </c>
      <c r="C23" s="21" t="s">
        <v>40</v>
      </c>
      <c r="D23" s="20">
        <v>1</v>
      </c>
      <c r="E23" s="1"/>
      <c r="F23" s="3"/>
      <c r="G23" s="23" t="str">
        <f t="shared" ref="G23:G27" si="4">IF(F23="","",ROUND(F23*E23,2))</f>
        <v/>
      </c>
    </row>
    <row r="24" spans="1:7" customFormat="1" ht="15" x14ac:dyDescent="0.25">
      <c r="A24" s="24"/>
      <c r="B24" s="30"/>
      <c r="C24" s="21"/>
      <c r="D24" s="20"/>
      <c r="E24" s="1"/>
      <c r="F24" s="3"/>
      <c r="G24" s="23" t="str">
        <f t="shared" si="4"/>
        <v/>
      </c>
    </row>
    <row r="25" spans="1:7" customFormat="1" ht="15" x14ac:dyDescent="0.25">
      <c r="A25" s="24"/>
      <c r="B25" s="47" t="s">
        <v>90</v>
      </c>
      <c r="C25" s="21"/>
      <c r="D25" s="20"/>
      <c r="E25" s="1"/>
      <c r="F25" s="3"/>
      <c r="G25" s="23" t="str">
        <f t="shared" si="4"/>
        <v/>
      </c>
    </row>
    <row r="26" spans="1:7" customFormat="1" ht="15" x14ac:dyDescent="0.25">
      <c r="A26" s="24"/>
      <c r="B26" s="30" t="s">
        <v>91</v>
      </c>
      <c r="C26" s="21" t="s">
        <v>20</v>
      </c>
      <c r="D26" s="20">
        <v>120</v>
      </c>
      <c r="E26" s="1"/>
      <c r="F26" s="3"/>
      <c r="G26" s="23" t="str">
        <f t="shared" si="4"/>
        <v/>
      </c>
    </row>
    <row r="27" spans="1:7" customFormat="1" ht="15" x14ac:dyDescent="0.25">
      <c r="A27" s="24"/>
      <c r="B27" s="30" t="s">
        <v>92</v>
      </c>
      <c r="C27" s="21" t="s">
        <v>20</v>
      </c>
      <c r="D27" s="20">
        <v>80</v>
      </c>
      <c r="E27" s="1"/>
      <c r="F27" s="3"/>
      <c r="G27" s="23" t="str">
        <f t="shared" si="4"/>
        <v/>
      </c>
    </row>
    <row r="28" spans="1:7" customFormat="1" ht="15" x14ac:dyDescent="0.25">
      <c r="A28" s="24"/>
      <c r="B28" s="33"/>
      <c r="C28" s="21"/>
      <c r="D28" s="21"/>
      <c r="E28" s="1"/>
      <c r="F28" s="2"/>
      <c r="G28" s="34" t="str">
        <f>IF(F28="","",F28*E28)</f>
        <v/>
      </c>
    </row>
    <row r="29" spans="1:7" customFormat="1" ht="15" x14ac:dyDescent="0.25">
      <c r="A29" s="24"/>
      <c r="B29" s="33" t="s">
        <v>11</v>
      </c>
      <c r="C29" s="21"/>
      <c r="D29" s="21"/>
      <c r="E29" s="1"/>
      <c r="F29" s="2"/>
      <c r="G29" s="34" t="str">
        <f>IF(SUM(G23:G27)=0,"",SUM(G23:G27))</f>
        <v/>
      </c>
    </row>
    <row r="30" spans="1:7" customFormat="1" ht="15" x14ac:dyDescent="0.25">
      <c r="A30" s="24"/>
      <c r="B30" s="33"/>
      <c r="C30" s="21"/>
      <c r="D30" s="21"/>
      <c r="E30" s="1"/>
      <c r="F30" s="2"/>
      <c r="G30" s="34" t="str">
        <f t="shared" ref="G30:G34" si="5">IF(F30="","",F30*E30)</f>
        <v/>
      </c>
    </row>
    <row r="31" spans="1:7" customFormat="1" ht="15" x14ac:dyDescent="0.25">
      <c r="A31" s="26">
        <v>7.5</v>
      </c>
      <c r="B31" s="27" t="s">
        <v>18</v>
      </c>
      <c r="C31" s="21"/>
      <c r="D31" s="20"/>
      <c r="E31" s="1"/>
      <c r="F31" s="3"/>
      <c r="G31" s="23" t="str">
        <f t="shared" si="5"/>
        <v/>
      </c>
    </row>
    <row r="32" spans="1:7" customFormat="1" ht="15" x14ac:dyDescent="0.25">
      <c r="A32" s="24"/>
      <c r="B32" s="25"/>
      <c r="C32" s="21"/>
      <c r="D32" s="20"/>
      <c r="E32" s="1"/>
      <c r="F32" s="3"/>
      <c r="G32" s="23" t="str">
        <f t="shared" si="5"/>
        <v/>
      </c>
    </row>
    <row r="33" spans="1:7" customFormat="1" ht="15" x14ac:dyDescent="0.25">
      <c r="A33" s="24"/>
      <c r="B33" s="25" t="s">
        <v>19</v>
      </c>
      <c r="C33" s="21" t="s">
        <v>9</v>
      </c>
      <c r="D33" s="20">
        <v>1</v>
      </c>
      <c r="E33" s="1"/>
      <c r="F33" s="3"/>
      <c r="G33" s="23" t="str">
        <f>IF(F33="","",ROUND(F33*E33,2))</f>
        <v/>
      </c>
    </row>
    <row r="34" spans="1:7" customFormat="1" ht="15" x14ac:dyDescent="0.25">
      <c r="A34" s="24"/>
      <c r="B34" s="33"/>
      <c r="C34" s="21"/>
      <c r="D34" s="21"/>
      <c r="E34" s="1"/>
      <c r="F34" s="2"/>
      <c r="G34" s="34" t="str">
        <f t="shared" si="5"/>
        <v/>
      </c>
    </row>
    <row r="35" spans="1:7" customFormat="1" ht="15" x14ac:dyDescent="0.25">
      <c r="A35" s="24"/>
      <c r="B35" s="33" t="s">
        <v>11</v>
      </c>
      <c r="C35" s="21"/>
      <c r="D35" s="21"/>
      <c r="E35" s="1"/>
      <c r="F35" s="2"/>
      <c r="G35" s="34" t="str">
        <f>IF(SUM(G33:G33)=0,"",SUM(G33:G33))</f>
        <v/>
      </c>
    </row>
    <row r="36" spans="1:7" customFormat="1" ht="15" x14ac:dyDescent="0.25">
      <c r="A36" s="24"/>
      <c r="B36" s="33"/>
      <c r="C36" s="21"/>
      <c r="D36" s="21"/>
      <c r="E36" s="1"/>
      <c r="F36" s="2"/>
      <c r="G36" s="34" t="str">
        <f>IF(F36="","",F36*E36)</f>
        <v/>
      </c>
    </row>
    <row r="37" spans="1:7" customFormat="1" ht="15" x14ac:dyDescent="0.25">
      <c r="A37" s="26">
        <v>7.6</v>
      </c>
      <c r="B37" s="27" t="s">
        <v>93</v>
      </c>
      <c r="C37" s="21"/>
      <c r="D37" s="20"/>
      <c r="E37" s="1"/>
      <c r="F37" s="3"/>
      <c r="G37" s="23" t="str">
        <f t="shared" ref="G37:G40" si="6">IF(F37="","",F37*E37)</f>
        <v/>
      </c>
    </row>
    <row r="38" spans="1:7" customFormat="1" ht="15" x14ac:dyDescent="0.25">
      <c r="A38" s="24"/>
      <c r="B38" s="25"/>
      <c r="C38" s="21"/>
      <c r="D38" s="20"/>
      <c r="E38" s="1"/>
      <c r="F38" s="3"/>
      <c r="G38" s="23" t="str">
        <f t="shared" si="6"/>
        <v/>
      </c>
    </row>
    <row r="39" spans="1:7" customFormat="1" ht="15" x14ac:dyDescent="0.25">
      <c r="A39" s="24"/>
      <c r="B39" s="25" t="s">
        <v>94</v>
      </c>
      <c r="C39" s="21" t="s">
        <v>9</v>
      </c>
      <c r="D39" s="20">
        <v>1</v>
      </c>
      <c r="E39" s="1"/>
      <c r="F39" s="3"/>
      <c r="G39" s="23" t="str">
        <f>IF(F39="","",ROUND(F39*E39,2))</f>
        <v/>
      </c>
    </row>
    <row r="40" spans="1:7" customFormat="1" ht="15" x14ac:dyDescent="0.25">
      <c r="A40" s="24"/>
      <c r="B40" s="33"/>
      <c r="C40" s="21"/>
      <c r="D40" s="21"/>
      <c r="E40" s="1"/>
      <c r="F40" s="2"/>
      <c r="G40" s="34" t="str">
        <f t="shared" si="6"/>
        <v/>
      </c>
    </row>
    <row r="41" spans="1:7" customFormat="1" ht="15" x14ac:dyDescent="0.25">
      <c r="A41" s="24"/>
      <c r="B41" s="33" t="s">
        <v>11</v>
      </c>
      <c r="C41" s="21"/>
      <c r="D41" s="21"/>
      <c r="E41" s="1"/>
      <c r="F41" s="2"/>
      <c r="G41" s="34" t="str">
        <f>IF(SUM(G39:G39)=0,"",SUM(G39:G39))</f>
        <v/>
      </c>
    </row>
    <row r="42" spans="1:7" customFormat="1" ht="15" x14ac:dyDescent="0.25">
      <c r="A42" s="24"/>
      <c r="B42" s="33"/>
      <c r="C42" s="21"/>
      <c r="D42" s="21"/>
      <c r="E42" s="1"/>
      <c r="F42" s="2"/>
      <c r="G42" s="34" t="str">
        <f>IF(F42="","",F42*E42)</f>
        <v/>
      </c>
    </row>
    <row r="43" spans="1:7" customFormat="1" ht="15" x14ac:dyDescent="0.25">
      <c r="A43" s="49">
        <v>7.7</v>
      </c>
      <c r="B43" s="27" t="s">
        <v>21</v>
      </c>
      <c r="C43" s="21"/>
      <c r="D43" s="20"/>
      <c r="E43" s="1"/>
      <c r="F43" s="3"/>
      <c r="G43" s="23" t="str">
        <f>IF(F43="","",F43*E43)</f>
        <v/>
      </c>
    </row>
    <row r="44" spans="1:7" customFormat="1" ht="15" x14ac:dyDescent="0.25">
      <c r="A44" s="24"/>
      <c r="B44" s="25"/>
      <c r="C44" s="21"/>
      <c r="D44" s="20"/>
      <c r="E44" s="1"/>
      <c r="F44" s="3"/>
      <c r="G44" s="23" t="str">
        <f>IF(F44="","",F44*E44)</f>
        <v/>
      </c>
    </row>
    <row r="45" spans="1:7" customFormat="1" ht="26.25" x14ac:dyDescent="0.25">
      <c r="A45" s="24"/>
      <c r="B45" s="30" t="s">
        <v>44</v>
      </c>
      <c r="C45" s="21" t="s">
        <v>9</v>
      </c>
      <c r="D45" s="20">
        <v>1</v>
      </c>
      <c r="E45" s="1"/>
      <c r="F45" s="3"/>
      <c r="G45" s="23" t="str">
        <f>IF(F45="","",ROUND(F45*E45,2))</f>
        <v/>
      </c>
    </row>
    <row r="46" spans="1:7" customFormat="1" ht="15" x14ac:dyDescent="0.25">
      <c r="A46" s="24"/>
      <c r="B46" s="33"/>
      <c r="C46" s="21"/>
      <c r="D46" s="21"/>
      <c r="E46" s="1"/>
      <c r="F46" s="2"/>
      <c r="G46" s="34" t="str">
        <f>IF(F46="","",F46*E46)</f>
        <v/>
      </c>
    </row>
    <row r="47" spans="1:7" customFormat="1" ht="15" x14ac:dyDescent="0.25">
      <c r="A47" s="24"/>
      <c r="B47" s="33" t="s">
        <v>11</v>
      </c>
      <c r="C47" s="21"/>
      <c r="D47" s="21"/>
      <c r="E47" s="1"/>
      <c r="F47" s="2"/>
      <c r="G47" s="34" t="str">
        <f>IF(SUM(G45:G45)=0,"",SUM(G45:G45))</f>
        <v/>
      </c>
    </row>
    <row r="48" spans="1:7" customFormat="1" ht="15" x14ac:dyDescent="0.25">
      <c r="A48" s="24"/>
      <c r="B48" s="35"/>
      <c r="C48" s="21"/>
      <c r="D48" s="20"/>
      <c r="E48" s="1"/>
      <c r="F48" s="2"/>
      <c r="G48" s="34"/>
    </row>
    <row r="49" spans="1:7" customFormat="1" ht="15" x14ac:dyDescent="0.25">
      <c r="A49" s="49">
        <v>7.8</v>
      </c>
      <c r="B49" s="27" t="s">
        <v>22</v>
      </c>
      <c r="C49" s="21"/>
      <c r="D49" s="20"/>
      <c r="E49" s="1"/>
      <c r="F49" s="3"/>
      <c r="G49" s="23" t="str">
        <f t="shared" ref="G49:G52" si="7">IF(F49="","",F49*E49)</f>
        <v/>
      </c>
    </row>
    <row r="50" spans="1:7" customFormat="1" ht="15" x14ac:dyDescent="0.25">
      <c r="A50" s="24"/>
      <c r="B50" s="25"/>
      <c r="C50" s="21"/>
      <c r="D50" s="20"/>
      <c r="E50" s="1"/>
      <c r="F50" s="3"/>
      <c r="G50" s="23" t="str">
        <f t="shared" si="7"/>
        <v/>
      </c>
    </row>
    <row r="51" spans="1:7" customFormat="1" ht="26.25" x14ac:dyDescent="0.25">
      <c r="A51" s="24"/>
      <c r="B51" s="30" t="s">
        <v>95</v>
      </c>
      <c r="C51" s="21" t="s">
        <v>9</v>
      </c>
      <c r="D51" s="20">
        <v>1</v>
      </c>
      <c r="E51" s="1"/>
      <c r="F51" s="3"/>
      <c r="G51" s="23" t="str">
        <f>IF(F51="","",ROUND(F51*E51,2))</f>
        <v/>
      </c>
    </row>
    <row r="52" spans="1:7" customFormat="1" ht="15" x14ac:dyDescent="0.25">
      <c r="A52" s="24"/>
      <c r="B52" s="33"/>
      <c r="C52" s="21"/>
      <c r="D52" s="21"/>
      <c r="E52" s="1"/>
      <c r="F52" s="2"/>
      <c r="G52" s="34" t="str">
        <f t="shared" si="7"/>
        <v/>
      </c>
    </row>
    <row r="53" spans="1:7" customFormat="1" ht="15" x14ac:dyDescent="0.25">
      <c r="A53" s="24"/>
      <c r="B53" s="33" t="s">
        <v>11</v>
      </c>
      <c r="C53" s="21"/>
      <c r="D53" s="21"/>
      <c r="E53" s="1"/>
      <c r="F53" s="2"/>
      <c r="G53" s="34" t="str">
        <f>IF(SUM(G51:G51)=0,"",SUM(G51:G51))</f>
        <v/>
      </c>
    </row>
    <row r="54" spans="1:7" customFormat="1" ht="15" x14ac:dyDescent="0.25">
      <c r="A54" s="24"/>
      <c r="B54" s="35"/>
      <c r="C54" s="21"/>
      <c r="D54" s="20"/>
      <c r="E54" s="1"/>
      <c r="F54" s="2"/>
      <c r="G54" s="34"/>
    </row>
    <row r="55" spans="1:7" customFormat="1" ht="15" x14ac:dyDescent="0.25">
      <c r="A55" s="49">
        <v>7.9</v>
      </c>
      <c r="B55" s="27" t="s">
        <v>23</v>
      </c>
      <c r="C55" s="21"/>
      <c r="D55" s="20"/>
      <c r="E55" s="1"/>
      <c r="F55" s="3"/>
      <c r="G55" s="23" t="str">
        <f t="shared" ref="G55:G57" si="8">IF(F55="","",F55*E55)</f>
        <v/>
      </c>
    </row>
    <row r="56" spans="1:7" customFormat="1" ht="15" x14ac:dyDescent="0.25">
      <c r="A56" s="24"/>
      <c r="B56" s="25"/>
      <c r="C56" s="21"/>
      <c r="D56" s="20"/>
      <c r="E56" s="1"/>
      <c r="F56" s="3"/>
      <c r="G56" s="23" t="str">
        <f t="shared" si="8"/>
        <v/>
      </c>
    </row>
    <row r="57" spans="1:7" customFormat="1" ht="26.25" x14ac:dyDescent="0.25">
      <c r="A57" s="24"/>
      <c r="B57" s="50" t="s">
        <v>24</v>
      </c>
      <c r="C57" s="21"/>
      <c r="D57" s="20"/>
      <c r="E57" s="1"/>
      <c r="F57" s="3"/>
      <c r="G57" s="23" t="str">
        <f t="shared" si="8"/>
        <v/>
      </c>
    </row>
    <row r="58" spans="1:7" customFormat="1" ht="15" x14ac:dyDescent="0.25">
      <c r="A58" s="24"/>
      <c r="B58" s="25" t="s">
        <v>25</v>
      </c>
      <c r="C58" s="21" t="s">
        <v>26</v>
      </c>
      <c r="D58" s="20">
        <v>80</v>
      </c>
      <c r="E58" s="1"/>
      <c r="F58" s="3"/>
      <c r="G58" s="23" t="str">
        <f t="shared" ref="G58:G62" si="9">IF(F58="","",ROUND(F58*E58,2))</f>
        <v/>
      </c>
    </row>
    <row r="59" spans="1:7" customFormat="1" ht="15" x14ac:dyDescent="0.25">
      <c r="A59" s="24"/>
      <c r="B59" s="25" t="s">
        <v>27</v>
      </c>
      <c r="C59" s="21" t="s">
        <v>26</v>
      </c>
      <c r="D59" s="20">
        <v>40</v>
      </c>
      <c r="E59" s="1"/>
      <c r="F59" s="3"/>
      <c r="G59" s="23" t="str">
        <f t="shared" si="9"/>
        <v/>
      </c>
    </row>
    <row r="60" spans="1:7" customFormat="1" ht="15" x14ac:dyDescent="0.25">
      <c r="A60" s="24"/>
      <c r="B60" s="51" t="s">
        <v>51</v>
      </c>
      <c r="C60" s="21" t="s">
        <v>26</v>
      </c>
      <c r="D60" s="20">
        <v>30</v>
      </c>
      <c r="E60" s="1"/>
      <c r="F60" s="3"/>
      <c r="G60" s="23" t="str">
        <f t="shared" si="9"/>
        <v/>
      </c>
    </row>
    <row r="61" spans="1:7" customFormat="1" ht="15" x14ac:dyDescent="0.25">
      <c r="A61" s="24"/>
      <c r="B61" s="25"/>
      <c r="C61" s="21"/>
      <c r="D61" s="20"/>
      <c r="E61" s="1"/>
      <c r="F61" s="3"/>
      <c r="G61" s="23" t="str">
        <f t="shared" si="9"/>
        <v/>
      </c>
    </row>
    <row r="62" spans="1:7" customFormat="1" ht="15" x14ac:dyDescent="0.25">
      <c r="A62" s="24"/>
      <c r="B62" s="46" t="s">
        <v>28</v>
      </c>
      <c r="C62" s="21" t="s">
        <v>9</v>
      </c>
      <c r="D62" s="20">
        <v>1</v>
      </c>
      <c r="E62" s="1"/>
      <c r="F62" s="3"/>
      <c r="G62" s="23" t="str">
        <f t="shared" si="9"/>
        <v/>
      </c>
    </row>
    <row r="63" spans="1:7" customFormat="1" ht="15" x14ac:dyDescent="0.25">
      <c r="A63" s="24"/>
      <c r="B63" s="32"/>
      <c r="C63" s="21"/>
      <c r="D63" s="21"/>
      <c r="E63" s="1"/>
      <c r="F63" s="2"/>
      <c r="G63" s="34" t="str">
        <f>IF(F63="","",F63*E63)</f>
        <v/>
      </c>
    </row>
    <row r="64" spans="1:7" customFormat="1" ht="15" x14ac:dyDescent="0.25">
      <c r="A64" s="26"/>
      <c r="B64" s="33" t="s">
        <v>11</v>
      </c>
      <c r="C64" s="21"/>
      <c r="D64" s="21"/>
      <c r="E64" s="1"/>
      <c r="F64" s="2"/>
      <c r="G64" s="34" t="str">
        <f>IF(SUM(G58:G62)=0,"",SUM(G58:G62))</f>
        <v/>
      </c>
    </row>
    <row r="65" spans="1:7" customFormat="1" ht="15" x14ac:dyDescent="0.25">
      <c r="A65" s="24"/>
      <c r="B65" s="32"/>
      <c r="C65" s="21"/>
      <c r="D65" s="21"/>
      <c r="E65" s="1"/>
      <c r="F65" s="2"/>
      <c r="G65" s="34" t="str">
        <f t="shared" ref="G65:G67" si="10">IF(F65="","",F65*E65)</f>
        <v/>
      </c>
    </row>
    <row r="66" spans="1:7" customFormat="1" ht="15" x14ac:dyDescent="0.25">
      <c r="A66" s="49" t="s">
        <v>185</v>
      </c>
      <c r="B66" s="27" t="s">
        <v>29</v>
      </c>
      <c r="C66" s="21"/>
      <c r="D66" s="20"/>
      <c r="E66" s="1"/>
      <c r="F66" s="3"/>
      <c r="G66" s="23" t="str">
        <f t="shared" si="10"/>
        <v/>
      </c>
    </row>
    <row r="67" spans="1:7" customFormat="1" ht="15" x14ac:dyDescent="0.25">
      <c r="A67" s="24"/>
      <c r="B67" s="25"/>
      <c r="C67" s="21"/>
      <c r="D67" s="20"/>
      <c r="E67" s="1"/>
      <c r="F67" s="3"/>
      <c r="G67" s="23" t="str">
        <f t="shared" si="10"/>
        <v/>
      </c>
    </row>
    <row r="68" spans="1:7" customFormat="1" ht="15" x14ac:dyDescent="0.25">
      <c r="A68" s="24"/>
      <c r="B68" s="25" t="s">
        <v>30</v>
      </c>
      <c r="C68" s="21" t="s">
        <v>15</v>
      </c>
      <c r="D68" s="20">
        <v>40</v>
      </c>
      <c r="E68" s="1"/>
      <c r="F68" s="3"/>
      <c r="G68" s="23" t="str">
        <f t="shared" ref="G68:G86" si="11">IF(F68="","",ROUND(F68*E68,2))</f>
        <v/>
      </c>
    </row>
    <row r="69" spans="1:7" customFormat="1" ht="15" x14ac:dyDescent="0.25">
      <c r="A69" s="24"/>
      <c r="B69" s="25" t="s">
        <v>96</v>
      </c>
      <c r="C69" s="21" t="s">
        <v>15</v>
      </c>
      <c r="D69" s="20">
        <v>19</v>
      </c>
      <c r="E69" s="1"/>
      <c r="F69" s="3"/>
      <c r="G69" s="23" t="str">
        <f t="shared" si="11"/>
        <v/>
      </c>
    </row>
    <row r="70" spans="1:7" customFormat="1" ht="15" x14ac:dyDescent="0.25">
      <c r="A70" s="24"/>
      <c r="B70" s="25" t="s">
        <v>97</v>
      </c>
      <c r="C70" s="21" t="s">
        <v>15</v>
      </c>
      <c r="D70" s="20">
        <v>4</v>
      </c>
      <c r="E70" s="1"/>
      <c r="F70" s="3"/>
      <c r="G70" s="23" t="str">
        <f t="shared" si="11"/>
        <v/>
      </c>
    </row>
    <row r="71" spans="1:7" customFormat="1" ht="15" x14ac:dyDescent="0.25">
      <c r="A71" s="24"/>
      <c r="B71" s="25" t="s">
        <v>98</v>
      </c>
      <c r="C71" s="21" t="s">
        <v>15</v>
      </c>
      <c r="D71" s="20">
        <v>4</v>
      </c>
      <c r="E71" s="1"/>
      <c r="F71" s="3"/>
      <c r="G71" s="23" t="str">
        <f t="shared" si="11"/>
        <v/>
      </c>
    </row>
    <row r="72" spans="1:7" customFormat="1" ht="15" x14ac:dyDescent="0.25">
      <c r="A72" s="24"/>
      <c r="B72" s="25" t="s">
        <v>99</v>
      </c>
      <c r="C72" s="21" t="s">
        <v>15</v>
      </c>
      <c r="D72" s="20">
        <v>14</v>
      </c>
      <c r="E72" s="1"/>
      <c r="F72" s="3"/>
      <c r="G72" s="23" t="str">
        <f t="shared" si="11"/>
        <v/>
      </c>
    </row>
    <row r="73" spans="1:7" customFormat="1" ht="15" x14ac:dyDescent="0.25">
      <c r="A73" s="24"/>
      <c r="B73" s="25" t="s">
        <v>100</v>
      </c>
      <c r="C73" s="21" t="s">
        <v>15</v>
      </c>
      <c r="D73" s="20">
        <v>1</v>
      </c>
      <c r="E73" s="1"/>
      <c r="F73" s="3"/>
      <c r="G73" s="23" t="str">
        <f t="shared" si="11"/>
        <v/>
      </c>
    </row>
    <row r="74" spans="1:7" customFormat="1" ht="15" x14ac:dyDescent="0.25">
      <c r="A74" s="24"/>
      <c r="B74" s="25" t="s">
        <v>107</v>
      </c>
      <c r="C74" s="21" t="s">
        <v>15</v>
      </c>
      <c r="D74" s="20">
        <v>7</v>
      </c>
      <c r="E74" s="1"/>
      <c r="F74" s="3"/>
      <c r="G74" s="23" t="str">
        <f t="shared" si="11"/>
        <v/>
      </c>
    </row>
    <row r="75" spans="1:7" customFormat="1" ht="15" x14ac:dyDescent="0.25">
      <c r="A75" s="24"/>
      <c r="B75" s="25" t="s">
        <v>108</v>
      </c>
      <c r="C75" s="21" t="s">
        <v>15</v>
      </c>
      <c r="D75" s="20">
        <v>7</v>
      </c>
      <c r="E75" s="1"/>
      <c r="F75" s="3"/>
      <c r="G75" s="23" t="str">
        <f t="shared" si="11"/>
        <v/>
      </c>
    </row>
    <row r="76" spans="1:7" customFormat="1" ht="15" x14ac:dyDescent="0.25">
      <c r="A76" s="24"/>
      <c r="B76" s="25" t="s">
        <v>109</v>
      </c>
      <c r="C76" s="21" t="s">
        <v>15</v>
      </c>
      <c r="D76" s="20">
        <v>14</v>
      </c>
      <c r="E76" s="1"/>
      <c r="F76" s="3"/>
      <c r="G76" s="23" t="str">
        <f t="shared" si="11"/>
        <v/>
      </c>
    </row>
    <row r="77" spans="1:7" customFormat="1" ht="15" x14ac:dyDescent="0.25">
      <c r="A77" s="24"/>
      <c r="B77" s="25" t="s">
        <v>172</v>
      </c>
      <c r="C77" s="21" t="s">
        <v>15</v>
      </c>
      <c r="D77" s="20">
        <v>4</v>
      </c>
      <c r="E77" s="1"/>
      <c r="F77" s="3"/>
      <c r="G77" s="23" t="str">
        <f t="shared" si="11"/>
        <v/>
      </c>
    </row>
    <row r="78" spans="1:7" customFormat="1" ht="15" x14ac:dyDescent="0.25">
      <c r="A78" s="24"/>
      <c r="B78" s="25" t="s">
        <v>110</v>
      </c>
      <c r="C78" s="21" t="s">
        <v>15</v>
      </c>
      <c r="D78" s="20">
        <v>10</v>
      </c>
      <c r="E78" s="1"/>
      <c r="F78" s="3"/>
      <c r="G78" s="23" t="str">
        <f t="shared" si="11"/>
        <v/>
      </c>
    </row>
    <row r="79" spans="1:7" customFormat="1" ht="15" x14ac:dyDescent="0.25">
      <c r="A79" s="24"/>
      <c r="B79" s="25" t="s">
        <v>111</v>
      </c>
      <c r="C79" s="21" t="s">
        <v>15</v>
      </c>
      <c r="D79" s="20">
        <v>3</v>
      </c>
      <c r="E79" s="1"/>
      <c r="F79" s="3"/>
      <c r="G79" s="23" t="str">
        <f t="shared" si="11"/>
        <v/>
      </c>
    </row>
    <row r="80" spans="1:7" customFormat="1" ht="15" x14ac:dyDescent="0.25">
      <c r="A80" s="24"/>
      <c r="B80" s="25" t="s">
        <v>112</v>
      </c>
      <c r="C80" s="21" t="s">
        <v>15</v>
      </c>
      <c r="D80" s="20">
        <v>11</v>
      </c>
      <c r="E80" s="1"/>
      <c r="F80" s="3"/>
      <c r="G80" s="23" t="str">
        <f t="shared" si="11"/>
        <v/>
      </c>
    </row>
    <row r="81" spans="1:7" customFormat="1" ht="15" x14ac:dyDescent="0.25">
      <c r="A81" s="24"/>
      <c r="B81" s="25" t="s">
        <v>101</v>
      </c>
      <c r="C81" s="21" t="s">
        <v>15</v>
      </c>
      <c r="D81" s="20">
        <v>14</v>
      </c>
      <c r="E81" s="1"/>
      <c r="F81" s="3"/>
      <c r="G81" s="23" t="str">
        <f t="shared" si="11"/>
        <v/>
      </c>
    </row>
    <row r="82" spans="1:7" customFormat="1" ht="15" x14ac:dyDescent="0.25">
      <c r="A82" s="24"/>
      <c r="B82" s="25" t="s">
        <v>102</v>
      </c>
      <c r="C82" s="21" t="s">
        <v>15</v>
      </c>
      <c r="D82" s="20">
        <v>5</v>
      </c>
      <c r="E82" s="1"/>
      <c r="F82" s="3"/>
      <c r="G82" s="23" t="str">
        <f t="shared" si="11"/>
        <v/>
      </c>
    </row>
    <row r="83" spans="1:7" customFormat="1" ht="15" x14ac:dyDescent="0.25">
      <c r="A83" s="24"/>
      <c r="B83" s="25" t="s">
        <v>103</v>
      </c>
      <c r="C83" s="21" t="s">
        <v>15</v>
      </c>
      <c r="D83" s="20">
        <v>2</v>
      </c>
      <c r="E83" s="1"/>
      <c r="F83" s="3"/>
      <c r="G83" s="23" t="str">
        <f t="shared" si="11"/>
        <v/>
      </c>
    </row>
    <row r="84" spans="1:7" customFormat="1" ht="15" x14ac:dyDescent="0.25">
      <c r="A84" s="24"/>
      <c r="B84" s="25" t="s">
        <v>104</v>
      </c>
      <c r="C84" s="21" t="s">
        <v>15</v>
      </c>
      <c r="D84" s="20">
        <f>45+14+8+5+50+34+7+7</f>
        <v>170</v>
      </c>
      <c r="E84" s="1"/>
      <c r="F84" s="3"/>
      <c r="G84" s="23" t="str">
        <f t="shared" si="11"/>
        <v/>
      </c>
    </row>
    <row r="85" spans="1:7" customFormat="1" ht="15" x14ac:dyDescent="0.25">
      <c r="A85" s="24"/>
      <c r="B85" s="25" t="s">
        <v>105</v>
      </c>
      <c r="C85" s="21" t="s">
        <v>15</v>
      </c>
      <c r="D85" s="20">
        <v>11</v>
      </c>
      <c r="E85" s="1"/>
      <c r="F85" s="3"/>
      <c r="G85" s="23" t="str">
        <f t="shared" si="11"/>
        <v/>
      </c>
    </row>
    <row r="86" spans="1:7" customFormat="1" ht="15" x14ac:dyDescent="0.25">
      <c r="A86" s="24"/>
      <c r="B86" s="25" t="s">
        <v>106</v>
      </c>
      <c r="C86" s="21" t="s">
        <v>15</v>
      </c>
      <c r="D86" s="20">
        <v>16</v>
      </c>
      <c r="E86" s="1"/>
      <c r="F86" s="3"/>
      <c r="G86" s="23" t="str">
        <f t="shared" si="11"/>
        <v/>
      </c>
    </row>
    <row r="87" spans="1:7" customFormat="1" ht="15" x14ac:dyDescent="0.25">
      <c r="A87" s="24"/>
      <c r="B87" s="32"/>
      <c r="C87" s="21"/>
      <c r="D87" s="21"/>
      <c r="E87" s="1"/>
      <c r="F87" s="2"/>
      <c r="G87" s="23"/>
    </row>
    <row r="88" spans="1:7" customFormat="1" ht="15" x14ac:dyDescent="0.25">
      <c r="A88" s="24"/>
      <c r="B88" s="33" t="s">
        <v>11</v>
      </c>
      <c r="C88" s="21"/>
      <c r="D88" s="21"/>
      <c r="E88" s="1"/>
      <c r="F88" s="2"/>
      <c r="G88" s="34" t="str">
        <f>IF(SUM(G68:G86)=0,"",SUM(G68:G86))</f>
        <v/>
      </c>
    </row>
    <row r="89" spans="1:7" customFormat="1" ht="15" x14ac:dyDescent="0.25">
      <c r="A89" s="24"/>
      <c r="B89" s="35"/>
      <c r="C89" s="21"/>
      <c r="D89" s="20"/>
      <c r="E89" s="1"/>
      <c r="F89" s="2"/>
      <c r="G89" s="34"/>
    </row>
    <row r="90" spans="1:7" customFormat="1" ht="15" x14ac:dyDescent="0.25">
      <c r="A90" s="26">
        <v>7.11</v>
      </c>
      <c r="B90" s="27" t="s">
        <v>31</v>
      </c>
      <c r="C90" s="21"/>
      <c r="D90" s="20"/>
      <c r="E90" s="1"/>
      <c r="F90" s="3"/>
      <c r="G90" s="23" t="str">
        <f t="shared" ref="G90:G101" si="12">IF(F90="","",F90*E90)</f>
        <v/>
      </c>
    </row>
    <row r="91" spans="1:7" customFormat="1" ht="15" x14ac:dyDescent="0.25">
      <c r="A91" s="24"/>
      <c r="B91" s="25"/>
      <c r="C91" s="21"/>
      <c r="D91" s="20"/>
      <c r="E91" s="1"/>
      <c r="F91" s="3"/>
      <c r="G91" s="23" t="str">
        <f t="shared" si="12"/>
        <v/>
      </c>
    </row>
    <row r="92" spans="1:7" customFormat="1" ht="15" x14ac:dyDescent="0.25">
      <c r="A92" s="24"/>
      <c r="B92" s="30" t="s">
        <v>32</v>
      </c>
      <c r="C92" s="21" t="s">
        <v>15</v>
      </c>
      <c r="D92" s="20">
        <v>60</v>
      </c>
      <c r="E92" s="1"/>
      <c r="F92" s="3"/>
      <c r="G92" s="23" t="str">
        <f t="shared" ref="G92:G99" si="13">IF(F92="","",ROUND(F92*E92,2))</f>
        <v/>
      </c>
    </row>
    <row r="93" spans="1:7" customFormat="1" ht="15" x14ac:dyDescent="0.25">
      <c r="A93" s="24"/>
      <c r="B93" s="30" t="s">
        <v>113</v>
      </c>
      <c r="C93" s="21" t="s">
        <v>15</v>
      </c>
      <c r="D93" s="20">
        <v>19</v>
      </c>
      <c r="E93" s="1"/>
      <c r="F93" s="3"/>
      <c r="G93" s="23" t="str">
        <f t="shared" si="13"/>
        <v/>
      </c>
    </row>
    <row r="94" spans="1:7" customFormat="1" ht="15" x14ac:dyDescent="0.25">
      <c r="A94" s="24"/>
      <c r="B94" s="30" t="s">
        <v>33</v>
      </c>
      <c r="C94" s="21" t="s">
        <v>15</v>
      </c>
      <c r="D94" s="20">
        <v>39</v>
      </c>
      <c r="E94" s="1"/>
      <c r="F94" s="3"/>
      <c r="G94" s="23" t="str">
        <f t="shared" si="13"/>
        <v/>
      </c>
    </row>
    <row r="95" spans="1:7" customFormat="1" ht="15" x14ac:dyDescent="0.25">
      <c r="A95" s="24"/>
      <c r="B95" s="30" t="s">
        <v>34</v>
      </c>
      <c r="C95" s="21" t="s">
        <v>15</v>
      </c>
      <c r="D95" s="20">
        <v>4</v>
      </c>
      <c r="E95" s="1"/>
      <c r="F95" s="3"/>
      <c r="G95" s="23" t="str">
        <f t="shared" si="13"/>
        <v/>
      </c>
    </row>
    <row r="96" spans="1:7" customFormat="1" ht="15" x14ac:dyDescent="0.25">
      <c r="A96" s="24"/>
      <c r="B96" s="30" t="s">
        <v>58</v>
      </c>
      <c r="C96" s="21" t="s">
        <v>15</v>
      </c>
      <c r="D96" s="20">
        <v>29</v>
      </c>
      <c r="E96" s="1"/>
      <c r="F96" s="3"/>
      <c r="G96" s="23" t="str">
        <f t="shared" si="13"/>
        <v/>
      </c>
    </row>
    <row r="97" spans="1:7" customFormat="1" ht="15" x14ac:dyDescent="0.25">
      <c r="A97" s="24"/>
      <c r="B97" s="30" t="s">
        <v>59</v>
      </c>
      <c r="C97" s="21" t="s">
        <v>15</v>
      </c>
      <c r="D97" s="20">
        <v>21</v>
      </c>
      <c r="E97" s="1"/>
      <c r="F97" s="3"/>
      <c r="G97" s="23" t="str">
        <f t="shared" si="13"/>
        <v/>
      </c>
    </row>
    <row r="98" spans="1:7" customFormat="1" ht="15" x14ac:dyDescent="0.25">
      <c r="A98" s="24"/>
      <c r="B98" s="30" t="s">
        <v>114</v>
      </c>
      <c r="C98" s="21" t="s">
        <v>15</v>
      </c>
      <c r="D98" s="20">
        <v>5</v>
      </c>
      <c r="E98" s="1"/>
      <c r="F98" s="3"/>
      <c r="G98" s="23" t="str">
        <f t="shared" si="13"/>
        <v/>
      </c>
    </row>
    <row r="99" spans="1:7" customFormat="1" ht="15" x14ac:dyDescent="0.25">
      <c r="A99" s="24"/>
      <c r="B99" s="30" t="s">
        <v>115</v>
      </c>
      <c r="C99" s="21" t="s">
        <v>15</v>
      </c>
      <c r="D99" s="20">
        <v>1</v>
      </c>
      <c r="E99" s="1"/>
      <c r="F99" s="3"/>
      <c r="G99" s="23" t="str">
        <f t="shared" si="13"/>
        <v/>
      </c>
    </row>
    <row r="100" spans="1:7" customFormat="1" ht="15" x14ac:dyDescent="0.25">
      <c r="A100" s="24"/>
      <c r="B100" s="30" t="s">
        <v>211</v>
      </c>
      <c r="C100" s="21" t="s">
        <v>17</v>
      </c>
      <c r="D100" s="20"/>
      <c r="E100" s="1"/>
      <c r="F100" s="3"/>
      <c r="G100" s="23" t="str">
        <f t="shared" si="12"/>
        <v/>
      </c>
    </row>
    <row r="101" spans="1:7" customFormat="1" ht="15" x14ac:dyDescent="0.25">
      <c r="A101" s="24"/>
      <c r="B101" s="32"/>
      <c r="C101" s="21"/>
      <c r="D101" s="21"/>
      <c r="E101" s="1"/>
      <c r="F101" s="2"/>
      <c r="G101" s="23" t="str">
        <f t="shared" si="12"/>
        <v/>
      </c>
    </row>
    <row r="102" spans="1:7" customFormat="1" ht="15" x14ac:dyDescent="0.25">
      <c r="A102" s="24"/>
      <c r="B102" s="33" t="s">
        <v>11</v>
      </c>
      <c r="C102" s="21"/>
      <c r="D102" s="21"/>
      <c r="E102" s="1"/>
      <c r="F102" s="2"/>
      <c r="G102" s="34" t="str">
        <f>IF(SUM(G92:G100)=0,"",SUM(G92:G100))</f>
        <v/>
      </c>
    </row>
    <row r="103" spans="1:7" customFormat="1" ht="15" x14ac:dyDescent="0.25">
      <c r="A103" s="26">
        <v>7.12</v>
      </c>
      <c r="B103" s="27" t="s">
        <v>35</v>
      </c>
      <c r="C103" s="21"/>
      <c r="D103" s="20"/>
      <c r="E103" s="1"/>
      <c r="F103" s="3"/>
      <c r="G103" s="23" t="str">
        <f t="shared" ref="G103:G110" si="14">IF(F103="","",F103*E103)</f>
        <v/>
      </c>
    </row>
    <row r="104" spans="1:7" customFormat="1" ht="15" x14ac:dyDescent="0.25">
      <c r="A104" s="24"/>
      <c r="B104" s="25"/>
      <c r="C104" s="21"/>
      <c r="D104" s="20"/>
      <c r="E104" s="1"/>
      <c r="F104" s="3"/>
      <c r="G104" s="23" t="str">
        <f t="shared" si="14"/>
        <v/>
      </c>
    </row>
    <row r="105" spans="1:7" customFormat="1" ht="15" x14ac:dyDescent="0.25">
      <c r="A105" s="24"/>
      <c r="B105" s="25" t="s">
        <v>173</v>
      </c>
      <c r="C105" s="21" t="s">
        <v>17</v>
      </c>
      <c r="D105" s="20">
        <v>1</v>
      </c>
      <c r="E105" s="1"/>
      <c r="F105" s="3"/>
      <c r="G105" s="23" t="str">
        <f t="shared" ref="G105:G109" si="15">IF(F105="","",ROUND(F105*E105,2))</f>
        <v/>
      </c>
    </row>
    <row r="106" spans="1:7" customFormat="1" ht="15" x14ac:dyDescent="0.25">
      <c r="A106" s="24"/>
      <c r="B106" s="25" t="s">
        <v>36</v>
      </c>
      <c r="C106" s="21" t="s">
        <v>15</v>
      </c>
      <c r="D106" s="20">
        <v>7</v>
      </c>
      <c r="E106" s="1"/>
      <c r="F106" s="3"/>
      <c r="G106" s="23" t="str">
        <f t="shared" si="15"/>
        <v/>
      </c>
    </row>
    <row r="107" spans="1:7" customFormat="1" ht="15" x14ac:dyDescent="0.25">
      <c r="A107" s="24"/>
      <c r="B107" s="25" t="s">
        <v>116</v>
      </c>
      <c r="C107" s="21" t="s">
        <v>15</v>
      </c>
      <c r="D107" s="20">
        <v>12</v>
      </c>
      <c r="E107" s="1"/>
      <c r="F107" s="3"/>
      <c r="G107" s="23" t="str">
        <f t="shared" si="15"/>
        <v/>
      </c>
    </row>
    <row r="108" spans="1:7" customFormat="1" ht="15" x14ac:dyDescent="0.25">
      <c r="A108" s="24"/>
      <c r="B108" s="25" t="s">
        <v>117</v>
      </c>
      <c r="C108" s="21" t="s">
        <v>15</v>
      </c>
      <c r="D108" s="20">
        <v>2</v>
      </c>
      <c r="E108" s="1"/>
      <c r="F108" s="3"/>
      <c r="G108" s="23" t="str">
        <f t="shared" si="15"/>
        <v/>
      </c>
    </row>
    <row r="109" spans="1:7" customFormat="1" ht="15" x14ac:dyDescent="0.25">
      <c r="A109" s="24"/>
      <c r="B109" s="25" t="s">
        <v>118</v>
      </c>
      <c r="C109" s="21" t="s">
        <v>15</v>
      </c>
      <c r="D109" s="20">
        <v>1</v>
      </c>
      <c r="E109" s="1"/>
      <c r="F109" s="3"/>
      <c r="G109" s="23" t="str">
        <f t="shared" si="15"/>
        <v/>
      </c>
    </row>
    <row r="110" spans="1:7" customFormat="1" ht="15" x14ac:dyDescent="0.25">
      <c r="A110" s="24"/>
      <c r="B110" s="32"/>
      <c r="C110" s="21"/>
      <c r="D110" s="21"/>
      <c r="E110" s="1"/>
      <c r="F110" s="2"/>
      <c r="G110" s="23" t="str">
        <f t="shared" si="14"/>
        <v/>
      </c>
    </row>
    <row r="111" spans="1:7" customFormat="1" ht="15" x14ac:dyDescent="0.25">
      <c r="A111" s="24"/>
      <c r="B111" s="33" t="s">
        <v>11</v>
      </c>
      <c r="C111" s="21"/>
      <c r="D111" s="21"/>
      <c r="E111" s="1"/>
      <c r="F111" s="2"/>
      <c r="G111" s="34" t="str">
        <f>IF(SUM(G105:G109)=0,"",SUM(G105:G109))</f>
        <v/>
      </c>
    </row>
    <row r="112" spans="1:7" customFormat="1" ht="12.75" customHeight="1" x14ac:dyDescent="0.25">
      <c r="A112" s="24"/>
      <c r="B112" s="46"/>
      <c r="C112" s="21"/>
      <c r="D112" s="20"/>
      <c r="E112" s="1"/>
      <c r="F112" s="2"/>
      <c r="G112" s="23"/>
    </row>
    <row r="113" spans="1:7" customFormat="1" ht="15" x14ac:dyDescent="0.25">
      <c r="A113" s="26">
        <v>7.13</v>
      </c>
      <c r="B113" s="27" t="s">
        <v>37</v>
      </c>
      <c r="C113" s="21"/>
      <c r="D113" s="20"/>
      <c r="E113" s="1"/>
      <c r="F113" s="3"/>
      <c r="G113" s="23" t="str">
        <f t="shared" ref="G113:G114" si="16">IF(F113="","",F113*E113)</f>
        <v/>
      </c>
    </row>
    <row r="114" spans="1:7" customFormat="1" ht="11.25" customHeight="1" x14ac:dyDescent="0.25">
      <c r="A114" s="24"/>
      <c r="B114" s="25"/>
      <c r="C114" s="21"/>
      <c r="D114" s="20"/>
      <c r="E114" s="1"/>
      <c r="F114" s="3"/>
      <c r="G114" s="23" t="str">
        <f t="shared" si="16"/>
        <v/>
      </c>
    </row>
    <row r="115" spans="1:7" customFormat="1" ht="15" x14ac:dyDescent="0.25">
      <c r="A115" s="24"/>
      <c r="B115" s="30" t="s">
        <v>119</v>
      </c>
      <c r="C115" s="21" t="s">
        <v>15</v>
      </c>
      <c r="D115" s="20">
        <v>22</v>
      </c>
      <c r="E115" s="1"/>
      <c r="F115" s="3"/>
      <c r="G115" s="23" t="str">
        <f t="shared" ref="G115:G131" si="17">IF(F115="","",ROUND(F115*E115,2))</f>
        <v/>
      </c>
    </row>
    <row r="116" spans="1:7" customFormat="1" ht="15" customHeight="1" x14ac:dyDescent="0.25">
      <c r="A116" s="24"/>
      <c r="B116" s="30" t="s">
        <v>120</v>
      </c>
      <c r="C116" s="21" t="s">
        <v>15</v>
      </c>
      <c r="D116" s="20">
        <v>1</v>
      </c>
      <c r="E116" s="1"/>
      <c r="F116" s="3"/>
      <c r="G116" s="23" t="str">
        <f t="shared" si="17"/>
        <v/>
      </c>
    </row>
    <row r="117" spans="1:7" customFormat="1" ht="15" customHeight="1" x14ac:dyDescent="0.25">
      <c r="A117" s="24"/>
      <c r="B117" s="30" t="s">
        <v>121</v>
      </c>
      <c r="C117" s="21" t="s">
        <v>15</v>
      </c>
      <c r="D117" s="20">
        <v>1</v>
      </c>
      <c r="E117" s="1"/>
      <c r="F117" s="3"/>
      <c r="G117" s="23" t="str">
        <f t="shared" si="17"/>
        <v/>
      </c>
    </row>
    <row r="118" spans="1:7" customFormat="1" ht="15" customHeight="1" x14ac:dyDescent="0.25">
      <c r="A118" s="24"/>
      <c r="B118" s="30" t="s">
        <v>174</v>
      </c>
      <c r="C118" s="21" t="s">
        <v>15</v>
      </c>
      <c r="D118" s="20">
        <v>11</v>
      </c>
      <c r="E118" s="1"/>
      <c r="F118" s="3"/>
      <c r="G118" s="23" t="str">
        <f t="shared" si="17"/>
        <v/>
      </c>
    </row>
    <row r="119" spans="1:7" customFormat="1" ht="15" x14ac:dyDescent="0.25">
      <c r="A119" s="24"/>
      <c r="B119" s="30" t="s">
        <v>122</v>
      </c>
      <c r="C119" s="21" t="s">
        <v>15</v>
      </c>
      <c r="D119" s="20">
        <v>1</v>
      </c>
      <c r="E119" s="1"/>
      <c r="F119" s="3"/>
      <c r="G119" s="23" t="str">
        <f t="shared" si="17"/>
        <v/>
      </c>
    </row>
    <row r="120" spans="1:7" customFormat="1" ht="15" x14ac:dyDescent="0.25">
      <c r="A120" s="24"/>
      <c r="B120" s="30" t="s">
        <v>45</v>
      </c>
      <c r="C120" s="21" t="s">
        <v>15</v>
      </c>
      <c r="D120" s="20">
        <v>1</v>
      </c>
      <c r="E120" s="1"/>
      <c r="F120" s="3"/>
      <c r="G120" s="23" t="str">
        <f t="shared" si="17"/>
        <v/>
      </c>
    </row>
    <row r="121" spans="1:7" customFormat="1" ht="15" x14ac:dyDescent="0.25">
      <c r="A121" s="24"/>
      <c r="B121" s="30" t="s">
        <v>175</v>
      </c>
      <c r="C121" s="21" t="s">
        <v>15</v>
      </c>
      <c r="D121" s="20">
        <v>2</v>
      </c>
      <c r="E121" s="1"/>
      <c r="F121" s="3"/>
      <c r="G121" s="23" t="str">
        <f t="shared" si="17"/>
        <v/>
      </c>
    </row>
    <row r="122" spans="1:7" customFormat="1" ht="15" x14ac:dyDescent="0.25">
      <c r="A122" s="24"/>
      <c r="B122" s="30" t="s">
        <v>123</v>
      </c>
      <c r="C122" s="21" t="s">
        <v>15</v>
      </c>
      <c r="D122" s="20">
        <v>7</v>
      </c>
      <c r="E122" s="1"/>
      <c r="F122" s="3"/>
      <c r="G122" s="23" t="str">
        <f t="shared" si="17"/>
        <v/>
      </c>
    </row>
    <row r="123" spans="1:7" customFormat="1" ht="15" x14ac:dyDescent="0.25">
      <c r="A123" s="24"/>
      <c r="B123" s="30" t="s">
        <v>69</v>
      </c>
      <c r="C123" s="21" t="s">
        <v>15</v>
      </c>
      <c r="D123" s="20">
        <v>1</v>
      </c>
      <c r="E123" s="1"/>
      <c r="F123" s="3"/>
      <c r="G123" s="23" t="str">
        <f t="shared" si="17"/>
        <v/>
      </c>
    </row>
    <row r="124" spans="1:7" customFormat="1" ht="15" x14ac:dyDescent="0.25">
      <c r="A124" s="24"/>
      <c r="B124" s="30" t="s">
        <v>124</v>
      </c>
      <c r="C124" s="21" t="s">
        <v>15</v>
      </c>
      <c r="D124" s="20">
        <v>1</v>
      </c>
      <c r="E124" s="1"/>
      <c r="F124" s="3"/>
      <c r="G124" s="23" t="str">
        <f t="shared" si="17"/>
        <v/>
      </c>
    </row>
    <row r="125" spans="1:7" customFormat="1" ht="15" x14ac:dyDescent="0.25">
      <c r="A125" s="24"/>
      <c r="B125" s="30" t="s">
        <v>125</v>
      </c>
      <c r="C125" s="21" t="s">
        <v>15</v>
      </c>
      <c r="D125" s="20">
        <v>1</v>
      </c>
      <c r="E125" s="1"/>
      <c r="F125" s="3"/>
      <c r="G125" s="23" t="str">
        <f t="shared" si="17"/>
        <v/>
      </c>
    </row>
    <row r="126" spans="1:7" customFormat="1" ht="15" x14ac:dyDescent="0.25">
      <c r="A126" s="24"/>
      <c r="B126" s="30" t="s">
        <v>126</v>
      </c>
      <c r="C126" s="21" t="s">
        <v>15</v>
      </c>
      <c r="D126" s="20">
        <v>1</v>
      </c>
      <c r="E126" s="1"/>
      <c r="F126" s="3"/>
      <c r="G126" s="23" t="str">
        <f t="shared" si="17"/>
        <v/>
      </c>
    </row>
    <row r="127" spans="1:7" customFormat="1" ht="15" x14ac:dyDescent="0.25">
      <c r="A127" s="24"/>
      <c r="B127" s="30" t="s">
        <v>127</v>
      </c>
      <c r="C127" s="21" t="s">
        <v>15</v>
      </c>
      <c r="D127" s="20">
        <v>1</v>
      </c>
      <c r="E127" s="1"/>
      <c r="F127" s="3"/>
      <c r="G127" s="23" t="str">
        <f t="shared" si="17"/>
        <v/>
      </c>
    </row>
    <row r="128" spans="1:7" customFormat="1" ht="15" x14ac:dyDescent="0.25">
      <c r="A128" s="24"/>
      <c r="B128" s="30" t="s">
        <v>128</v>
      </c>
      <c r="C128" s="21" t="s">
        <v>15</v>
      </c>
      <c r="D128" s="20">
        <v>1</v>
      </c>
      <c r="E128" s="1"/>
      <c r="F128" s="3"/>
      <c r="G128" s="23" t="str">
        <f t="shared" si="17"/>
        <v/>
      </c>
    </row>
    <row r="129" spans="1:7" customFormat="1" ht="15" x14ac:dyDescent="0.25">
      <c r="A129" s="24"/>
      <c r="B129" s="30" t="s">
        <v>129</v>
      </c>
      <c r="C129" s="21" t="s">
        <v>15</v>
      </c>
      <c r="D129" s="20">
        <v>2</v>
      </c>
      <c r="E129" s="1"/>
      <c r="F129" s="3"/>
      <c r="G129" s="23" t="str">
        <f t="shared" si="17"/>
        <v/>
      </c>
    </row>
    <row r="130" spans="1:7" customFormat="1" ht="15" x14ac:dyDescent="0.25">
      <c r="A130" s="24"/>
      <c r="B130" s="30" t="s">
        <v>130</v>
      </c>
      <c r="C130" s="21" t="s">
        <v>15</v>
      </c>
      <c r="D130" s="20">
        <v>2</v>
      </c>
      <c r="E130" s="1"/>
      <c r="F130" s="3"/>
      <c r="G130" s="23" t="str">
        <f t="shared" si="17"/>
        <v/>
      </c>
    </row>
    <row r="131" spans="1:7" customFormat="1" ht="15" x14ac:dyDescent="0.25">
      <c r="A131" s="24"/>
      <c r="B131" s="30" t="s">
        <v>182</v>
      </c>
      <c r="C131" s="21" t="s">
        <v>15</v>
      </c>
      <c r="D131" s="20">
        <v>1</v>
      </c>
      <c r="E131" s="1"/>
      <c r="F131" s="3"/>
      <c r="G131" s="23" t="str">
        <f t="shared" si="17"/>
        <v/>
      </c>
    </row>
    <row r="132" spans="1:7" customFormat="1" ht="15" x14ac:dyDescent="0.25">
      <c r="A132" s="24"/>
      <c r="B132" s="25"/>
      <c r="C132" s="21"/>
      <c r="D132" s="20"/>
      <c r="E132" s="1"/>
      <c r="F132" s="3"/>
      <c r="G132" s="23"/>
    </row>
    <row r="133" spans="1:7" customFormat="1" ht="15" x14ac:dyDescent="0.25">
      <c r="A133" s="24"/>
      <c r="B133" s="33" t="s">
        <v>11</v>
      </c>
      <c r="C133" s="21"/>
      <c r="D133" s="21"/>
      <c r="E133" s="1"/>
      <c r="F133" s="2"/>
      <c r="G133" s="34" t="str">
        <f>IF(SUM(G114:G132)=0,"",SUM(G114:G132))</f>
        <v/>
      </c>
    </row>
    <row r="134" spans="1:7" customFormat="1" ht="15" x14ac:dyDescent="0.25">
      <c r="A134" s="24"/>
      <c r="B134" s="33"/>
      <c r="C134" s="21"/>
      <c r="D134" s="21"/>
      <c r="E134" s="1"/>
      <c r="F134" s="2"/>
      <c r="G134" s="34"/>
    </row>
    <row r="135" spans="1:7" customFormat="1" ht="15" x14ac:dyDescent="0.25">
      <c r="A135" s="26">
        <v>7.14</v>
      </c>
      <c r="B135" s="27" t="s">
        <v>131</v>
      </c>
      <c r="C135" s="21"/>
      <c r="D135" s="20"/>
      <c r="E135" s="1"/>
      <c r="F135" s="3"/>
      <c r="G135" s="23" t="str">
        <f t="shared" ref="G135:G138" si="18">IF(F135="","",F135*E135)</f>
        <v/>
      </c>
    </row>
    <row r="136" spans="1:7" customFormat="1" ht="15" x14ac:dyDescent="0.25">
      <c r="A136" s="24"/>
      <c r="B136" s="25"/>
      <c r="C136" s="21"/>
      <c r="D136" s="20"/>
      <c r="E136" s="1"/>
      <c r="F136" s="3"/>
      <c r="G136" s="23" t="str">
        <f t="shared" si="18"/>
        <v/>
      </c>
    </row>
    <row r="137" spans="1:7" customFormat="1" ht="15" x14ac:dyDescent="0.25">
      <c r="A137" s="24"/>
      <c r="B137" s="25" t="s">
        <v>132</v>
      </c>
      <c r="C137" s="21" t="s">
        <v>9</v>
      </c>
      <c r="D137" s="20">
        <v>1</v>
      </c>
      <c r="E137" s="1"/>
      <c r="F137" s="3"/>
      <c r="G137" s="23" t="str">
        <f>IF(F137="","",ROUND(F137*E137,2))</f>
        <v/>
      </c>
    </row>
    <row r="138" spans="1:7" customFormat="1" ht="15" x14ac:dyDescent="0.25">
      <c r="A138" s="24"/>
      <c r="B138" s="32"/>
      <c r="C138" s="21"/>
      <c r="D138" s="21"/>
      <c r="E138" s="1"/>
      <c r="F138" s="2"/>
      <c r="G138" s="23" t="str">
        <f t="shared" si="18"/>
        <v/>
      </c>
    </row>
    <row r="139" spans="1:7" customFormat="1" ht="15" x14ac:dyDescent="0.25">
      <c r="A139" s="24"/>
      <c r="B139" s="33" t="s">
        <v>11</v>
      </c>
      <c r="C139" s="21"/>
      <c r="D139" s="21"/>
      <c r="E139" s="1"/>
      <c r="F139" s="2"/>
      <c r="G139" s="34" t="str">
        <f>IF(SUM(G137:G137)=0,"",SUM(G137:G137))</f>
        <v/>
      </c>
    </row>
    <row r="140" spans="1:7" customFormat="1" ht="15" x14ac:dyDescent="0.25">
      <c r="A140" s="24"/>
      <c r="B140" s="35"/>
      <c r="C140" s="21"/>
      <c r="D140" s="20"/>
      <c r="E140" s="1"/>
      <c r="F140" s="2"/>
      <c r="G140" s="34"/>
    </row>
    <row r="141" spans="1:7" customFormat="1" ht="15" x14ac:dyDescent="0.25">
      <c r="A141" s="26">
        <v>7.15</v>
      </c>
      <c r="B141" s="27" t="s">
        <v>60</v>
      </c>
      <c r="C141" s="21"/>
      <c r="D141" s="20"/>
      <c r="E141" s="1"/>
      <c r="F141" s="3"/>
      <c r="G141" s="23" t="str">
        <f t="shared" ref="G141:G145" si="19">IF(F141="","",F141*E141)</f>
        <v/>
      </c>
    </row>
    <row r="142" spans="1:7" customFormat="1" ht="15" x14ac:dyDescent="0.25">
      <c r="A142" s="24"/>
      <c r="B142" s="25"/>
      <c r="C142" s="21"/>
      <c r="D142" s="20"/>
      <c r="E142" s="1"/>
      <c r="F142" s="3"/>
      <c r="G142" s="23" t="str">
        <f t="shared" si="19"/>
        <v/>
      </c>
    </row>
    <row r="143" spans="1:7" customFormat="1" ht="15" x14ac:dyDescent="0.25">
      <c r="A143" s="24"/>
      <c r="B143" s="50" t="s">
        <v>61</v>
      </c>
      <c r="C143" s="21"/>
      <c r="D143" s="20"/>
      <c r="E143" s="1"/>
      <c r="F143" s="3"/>
      <c r="G143" s="23" t="str">
        <f t="shared" si="19"/>
        <v/>
      </c>
    </row>
    <row r="144" spans="1:7" customFormat="1" ht="15" x14ac:dyDescent="0.25">
      <c r="A144" s="24"/>
      <c r="B144" s="51" t="s">
        <v>62</v>
      </c>
      <c r="C144" s="21" t="s">
        <v>15</v>
      </c>
      <c r="D144" s="20">
        <v>2</v>
      </c>
      <c r="E144" s="1"/>
      <c r="F144" s="3"/>
      <c r="G144" s="23" t="str">
        <f>IF(F144="","",ROUND(F144*E144,2))</f>
        <v/>
      </c>
    </row>
    <row r="145" spans="1:7" customFormat="1" ht="15" x14ac:dyDescent="0.25">
      <c r="A145" s="24"/>
      <c r="B145" s="32"/>
      <c r="C145" s="21"/>
      <c r="D145" s="21"/>
      <c r="E145" s="1"/>
      <c r="F145" s="2"/>
      <c r="G145" s="23" t="str">
        <f t="shared" si="19"/>
        <v/>
      </c>
    </row>
    <row r="146" spans="1:7" customFormat="1" ht="15" x14ac:dyDescent="0.25">
      <c r="A146" s="24"/>
      <c r="B146" s="33" t="s">
        <v>11</v>
      </c>
      <c r="C146" s="21"/>
      <c r="D146" s="21"/>
      <c r="E146" s="1"/>
      <c r="F146" s="2"/>
      <c r="G146" s="34" t="str">
        <f>IF(SUM(G144:G145)=0,"",SUM(G144:G145))</f>
        <v/>
      </c>
    </row>
    <row r="147" spans="1:7" customFormat="1" ht="15.75" thickBot="1" x14ac:dyDescent="0.3">
      <c r="A147" s="24"/>
      <c r="B147" s="35"/>
      <c r="C147" s="21"/>
      <c r="D147" s="20"/>
      <c r="E147" s="1"/>
      <c r="F147" s="2"/>
      <c r="G147" s="34"/>
    </row>
    <row r="148" spans="1:7" customFormat="1" ht="15.75" thickBot="1" x14ac:dyDescent="0.3">
      <c r="A148" s="52"/>
      <c r="B148" s="82" t="s">
        <v>186</v>
      </c>
      <c r="C148" s="82"/>
      <c r="D148" s="82"/>
      <c r="E148" s="82"/>
      <c r="F148" s="82"/>
      <c r="G148" s="53">
        <f>SUM(G2:G147)/2</f>
        <v>0</v>
      </c>
    </row>
    <row r="149" spans="1:7" customFormat="1" ht="15" x14ac:dyDescent="0.25">
      <c r="A149" s="29"/>
      <c r="B149" s="54"/>
      <c r="C149" s="21"/>
      <c r="D149" s="21"/>
      <c r="E149" s="1"/>
      <c r="F149" s="3"/>
      <c r="G149" s="31" t="str">
        <f t="shared" ref="G149:G151" si="20">IF(F149="","",F149*E149)</f>
        <v/>
      </c>
    </row>
    <row r="150" spans="1:7" customFormat="1" ht="15" x14ac:dyDescent="0.25">
      <c r="A150" s="55">
        <v>8</v>
      </c>
      <c r="B150" s="18" t="s">
        <v>187</v>
      </c>
      <c r="C150" s="21"/>
      <c r="D150" s="20"/>
      <c r="E150" s="1"/>
      <c r="F150" s="3"/>
      <c r="G150" s="31" t="str">
        <f t="shared" si="20"/>
        <v/>
      </c>
    </row>
    <row r="151" spans="1:7" customFormat="1" ht="15" x14ac:dyDescent="0.25">
      <c r="A151" s="29"/>
      <c r="B151" s="25"/>
      <c r="C151" s="21"/>
      <c r="D151" s="20"/>
      <c r="E151" s="1"/>
      <c r="F151" s="3"/>
      <c r="G151" s="31" t="str">
        <f t="shared" si="20"/>
        <v/>
      </c>
    </row>
    <row r="152" spans="1:7" customFormat="1" ht="15" x14ac:dyDescent="0.25">
      <c r="A152" s="26">
        <v>8.1999999999999993</v>
      </c>
      <c r="B152" s="27" t="s">
        <v>38</v>
      </c>
      <c r="C152" s="21"/>
      <c r="D152" s="20"/>
      <c r="E152" s="1"/>
      <c r="F152" s="3"/>
      <c r="G152" s="23" t="str">
        <f>IF(F152="","",F152*E152)</f>
        <v/>
      </c>
    </row>
    <row r="153" spans="1:7" customFormat="1" ht="15" x14ac:dyDescent="0.25">
      <c r="A153" s="24"/>
      <c r="B153" s="25"/>
      <c r="C153" s="21"/>
      <c r="D153" s="20"/>
      <c r="E153" s="1"/>
      <c r="F153" s="3"/>
      <c r="G153" s="23" t="str">
        <f t="shared" ref="G153:G155" si="21">IF(F153="","",ROUND(F153*E153,2))</f>
        <v/>
      </c>
    </row>
    <row r="154" spans="1:7" customFormat="1" ht="26.25" x14ac:dyDescent="0.25">
      <c r="A154" s="24"/>
      <c r="B154" s="50" t="s">
        <v>63</v>
      </c>
      <c r="C154" s="21"/>
      <c r="D154" s="20"/>
      <c r="E154" s="1"/>
      <c r="F154" s="3"/>
      <c r="G154" s="23" t="str">
        <f t="shared" si="21"/>
        <v/>
      </c>
    </row>
    <row r="155" spans="1:7" customFormat="1" ht="15" x14ac:dyDescent="0.25">
      <c r="A155" s="24"/>
      <c r="B155" s="51" t="s">
        <v>27</v>
      </c>
      <c r="C155" s="21" t="s">
        <v>26</v>
      </c>
      <c r="D155" s="20">
        <v>80</v>
      </c>
      <c r="E155" s="1"/>
      <c r="F155" s="3"/>
      <c r="G155" s="23" t="str">
        <f t="shared" si="21"/>
        <v/>
      </c>
    </row>
    <row r="156" spans="1:7" customFormat="1" ht="15" x14ac:dyDescent="0.25">
      <c r="A156" s="24"/>
      <c r="B156" s="46"/>
      <c r="C156" s="21"/>
      <c r="D156" s="20"/>
      <c r="E156" s="1"/>
      <c r="F156" s="2"/>
      <c r="G156" s="23"/>
    </row>
    <row r="157" spans="1:7" customFormat="1" ht="15" x14ac:dyDescent="0.25">
      <c r="A157" s="24"/>
      <c r="B157" s="33" t="s">
        <v>11</v>
      </c>
      <c r="C157" s="21"/>
      <c r="D157" s="21"/>
      <c r="E157" s="1"/>
      <c r="F157" s="2"/>
      <c r="G157" s="34" t="str">
        <f>IF(SUM(G154:G155)=0,"",SUM(G154:G155))</f>
        <v/>
      </c>
    </row>
    <row r="158" spans="1:7" customFormat="1" ht="15" x14ac:dyDescent="0.25">
      <c r="A158" s="24"/>
      <c r="B158" s="25"/>
      <c r="C158" s="21"/>
      <c r="D158" s="20"/>
      <c r="E158" s="1"/>
      <c r="F158" s="3"/>
      <c r="G158" s="23"/>
    </row>
    <row r="159" spans="1:7" customFormat="1" ht="15" x14ac:dyDescent="0.25">
      <c r="A159" s="56">
        <v>8.3000000000000007</v>
      </c>
      <c r="B159" s="27" t="s">
        <v>39</v>
      </c>
      <c r="C159" s="21"/>
      <c r="D159" s="20"/>
      <c r="E159" s="1"/>
      <c r="F159" s="3"/>
      <c r="G159" s="31" t="str">
        <f t="shared" ref="G159:G176" si="22">IF(F159="","",F159*E159)</f>
        <v/>
      </c>
    </row>
    <row r="160" spans="1:7" customFormat="1" ht="15" x14ac:dyDescent="0.25">
      <c r="A160" s="29"/>
      <c r="B160" s="25"/>
      <c r="C160" s="21"/>
      <c r="D160" s="20"/>
      <c r="E160" s="1"/>
      <c r="F160" s="3"/>
      <c r="G160" s="31" t="str">
        <f t="shared" si="22"/>
        <v/>
      </c>
    </row>
    <row r="161" spans="1:7" customFormat="1" ht="15" x14ac:dyDescent="0.25">
      <c r="A161" s="29"/>
      <c r="B161" s="50" t="s">
        <v>134</v>
      </c>
      <c r="C161" s="21"/>
      <c r="D161" s="20"/>
      <c r="E161" s="1"/>
      <c r="F161" s="3"/>
      <c r="G161" s="31" t="str">
        <f t="shared" ref="G161:G175" si="23">IF(F161="","",ROUND(F161*E161,2))</f>
        <v/>
      </c>
    </row>
    <row r="162" spans="1:7" customFormat="1" ht="15" x14ac:dyDescent="0.25">
      <c r="A162" s="24"/>
      <c r="B162" s="46" t="s">
        <v>135</v>
      </c>
      <c r="C162" s="21" t="s">
        <v>20</v>
      </c>
      <c r="D162" s="20">
        <v>50</v>
      </c>
      <c r="E162" s="1"/>
      <c r="F162" s="3"/>
      <c r="G162" s="23" t="str">
        <f t="shared" si="23"/>
        <v/>
      </c>
    </row>
    <row r="163" spans="1:7" customFormat="1" ht="15" x14ac:dyDescent="0.25">
      <c r="A163" s="24"/>
      <c r="B163" s="46"/>
      <c r="C163" s="21"/>
      <c r="D163" s="20"/>
      <c r="E163" s="1"/>
      <c r="F163" s="3"/>
      <c r="G163" s="23" t="str">
        <f t="shared" si="23"/>
        <v/>
      </c>
    </row>
    <row r="164" spans="1:7" customFormat="1" ht="15" x14ac:dyDescent="0.25">
      <c r="A164" s="29"/>
      <c r="B164" s="50" t="s">
        <v>136</v>
      </c>
      <c r="C164" s="21"/>
      <c r="D164" s="20"/>
      <c r="E164" s="1"/>
      <c r="F164" s="3"/>
      <c r="G164" s="31" t="str">
        <f t="shared" si="23"/>
        <v/>
      </c>
    </row>
    <row r="165" spans="1:7" customFormat="1" ht="15" x14ac:dyDescent="0.25">
      <c r="A165" s="24"/>
      <c r="B165" s="46" t="s">
        <v>137</v>
      </c>
      <c r="C165" s="21" t="s">
        <v>40</v>
      </c>
      <c r="D165" s="20">
        <v>1</v>
      </c>
      <c r="E165" s="1"/>
      <c r="F165" s="3"/>
      <c r="G165" s="23" t="str">
        <f t="shared" si="23"/>
        <v/>
      </c>
    </row>
    <row r="166" spans="1:7" customFormat="1" ht="15" x14ac:dyDescent="0.25">
      <c r="A166" s="24"/>
      <c r="B166" s="46"/>
      <c r="C166" s="21"/>
      <c r="D166" s="20"/>
      <c r="E166" s="1"/>
      <c r="F166" s="3"/>
      <c r="G166" s="23" t="str">
        <f t="shared" si="23"/>
        <v/>
      </c>
    </row>
    <row r="167" spans="1:7" customFormat="1" ht="15" x14ac:dyDescent="0.25">
      <c r="A167" s="24"/>
      <c r="B167" s="50" t="s">
        <v>138</v>
      </c>
      <c r="C167" s="21"/>
      <c r="D167" s="20"/>
      <c r="E167" s="1"/>
      <c r="F167" s="3"/>
      <c r="G167" s="23" t="str">
        <f t="shared" si="23"/>
        <v/>
      </c>
    </row>
    <row r="168" spans="1:7" customFormat="1" ht="15" x14ac:dyDescent="0.25">
      <c r="A168" s="24"/>
      <c r="B168" s="46" t="s">
        <v>140</v>
      </c>
      <c r="C168" s="21" t="s">
        <v>15</v>
      </c>
      <c r="D168" s="20">
        <v>75</v>
      </c>
      <c r="E168" s="1"/>
      <c r="F168" s="3"/>
      <c r="G168" s="23" t="str">
        <f t="shared" si="23"/>
        <v/>
      </c>
    </row>
    <row r="169" spans="1:7" customFormat="1" ht="15" x14ac:dyDescent="0.25">
      <c r="A169" s="24"/>
      <c r="B169" s="46"/>
      <c r="C169" s="21"/>
      <c r="D169" s="20"/>
      <c r="E169" s="1"/>
      <c r="F169" s="3"/>
      <c r="G169" s="23" t="str">
        <f t="shared" si="23"/>
        <v/>
      </c>
    </row>
    <row r="170" spans="1:7" customFormat="1" ht="15" x14ac:dyDescent="0.25">
      <c r="A170" s="24"/>
      <c r="B170" s="50" t="s">
        <v>139</v>
      </c>
      <c r="C170" s="21"/>
      <c r="D170" s="20"/>
      <c r="E170" s="1"/>
      <c r="F170" s="3"/>
      <c r="G170" s="23" t="str">
        <f t="shared" si="23"/>
        <v/>
      </c>
    </row>
    <row r="171" spans="1:7" customFormat="1" ht="15" x14ac:dyDescent="0.25">
      <c r="A171" s="24"/>
      <c r="B171" s="46" t="s">
        <v>141</v>
      </c>
      <c r="C171" s="21" t="s">
        <v>15</v>
      </c>
      <c r="D171" s="20">
        <v>3</v>
      </c>
      <c r="E171" s="1"/>
      <c r="F171" s="3"/>
      <c r="G171" s="23" t="str">
        <f t="shared" si="23"/>
        <v/>
      </c>
    </row>
    <row r="172" spans="1:7" customFormat="1" ht="15" x14ac:dyDescent="0.25">
      <c r="A172" s="24"/>
      <c r="B172" s="25" t="s">
        <v>142</v>
      </c>
      <c r="C172" s="21" t="s">
        <v>20</v>
      </c>
      <c r="D172" s="20">
        <f>3*80</f>
        <v>240</v>
      </c>
      <c r="E172" s="1"/>
      <c r="F172" s="3"/>
      <c r="G172" s="23" t="str">
        <f t="shared" si="23"/>
        <v/>
      </c>
    </row>
    <row r="173" spans="1:7" customFormat="1" ht="15" x14ac:dyDescent="0.25">
      <c r="A173" s="24"/>
      <c r="B173" s="25" t="s">
        <v>143</v>
      </c>
      <c r="C173" s="21" t="s">
        <v>15</v>
      </c>
      <c r="D173" s="20">
        <v>3</v>
      </c>
      <c r="E173" s="1"/>
      <c r="F173" s="3"/>
      <c r="G173" s="23" t="str">
        <f t="shared" si="23"/>
        <v/>
      </c>
    </row>
    <row r="174" spans="1:7" customFormat="1" ht="15" x14ac:dyDescent="0.25">
      <c r="A174" s="24"/>
      <c r="B174" s="46"/>
      <c r="C174" s="21"/>
      <c r="D174" s="20"/>
      <c r="E174" s="1"/>
      <c r="F174" s="3"/>
      <c r="G174" s="23" t="str">
        <f t="shared" si="23"/>
        <v/>
      </c>
    </row>
    <row r="175" spans="1:7" customFormat="1" ht="15" x14ac:dyDescent="0.25">
      <c r="A175" s="24"/>
      <c r="B175" s="46" t="s">
        <v>52</v>
      </c>
      <c r="C175" s="21" t="s">
        <v>40</v>
      </c>
      <c r="D175" s="20">
        <v>1</v>
      </c>
      <c r="E175" s="1"/>
      <c r="F175" s="3"/>
      <c r="G175" s="23" t="str">
        <f t="shared" si="23"/>
        <v/>
      </c>
    </row>
    <row r="176" spans="1:7" customFormat="1" ht="15" x14ac:dyDescent="0.25">
      <c r="A176" s="29"/>
      <c r="B176" s="54"/>
      <c r="C176" s="21"/>
      <c r="D176" s="21"/>
      <c r="E176" s="1"/>
      <c r="F176" s="3"/>
      <c r="G176" s="31" t="str">
        <f t="shared" si="22"/>
        <v/>
      </c>
    </row>
    <row r="177" spans="1:7" customFormat="1" ht="15" x14ac:dyDescent="0.25">
      <c r="A177" s="29"/>
      <c r="B177" s="57" t="s">
        <v>11</v>
      </c>
      <c r="C177" s="21"/>
      <c r="D177" s="21"/>
      <c r="E177" s="1"/>
      <c r="F177" s="3"/>
      <c r="G177" s="58" t="str">
        <f>IF(SUM(G162:G175)=0,"",SUM(G162:G175))</f>
        <v/>
      </c>
    </row>
    <row r="178" spans="1:7" customFormat="1" ht="15" x14ac:dyDescent="0.25">
      <c r="A178" s="29"/>
      <c r="B178" s="59"/>
      <c r="C178" s="21"/>
      <c r="D178" s="20"/>
      <c r="E178" s="1"/>
      <c r="F178" s="3"/>
      <c r="G178" s="58"/>
    </row>
    <row r="179" spans="1:7" customFormat="1" ht="15" x14ac:dyDescent="0.25">
      <c r="A179" s="56">
        <v>8.4</v>
      </c>
      <c r="B179" s="27" t="s">
        <v>46</v>
      </c>
      <c r="C179" s="21"/>
      <c r="D179" s="20"/>
      <c r="E179" s="1"/>
      <c r="F179" s="3"/>
      <c r="G179" s="31" t="str">
        <f>IF(F179="","",F179*E179)</f>
        <v/>
      </c>
    </row>
    <row r="180" spans="1:7" customFormat="1" ht="15" x14ac:dyDescent="0.25">
      <c r="A180" s="29"/>
      <c r="B180" s="30"/>
      <c r="C180" s="21"/>
      <c r="D180" s="20"/>
      <c r="E180" s="1"/>
      <c r="F180" s="3"/>
      <c r="G180" s="31" t="str">
        <f t="shared" ref="G180:G194" si="24">IF(F180="","",ROUND(F180*E180,2))</f>
        <v/>
      </c>
    </row>
    <row r="181" spans="1:7" customFormat="1" ht="15" x14ac:dyDescent="0.25">
      <c r="A181" s="29"/>
      <c r="B181" s="60" t="s">
        <v>145</v>
      </c>
      <c r="C181" s="21"/>
      <c r="D181" s="20"/>
      <c r="E181" s="1"/>
      <c r="F181" s="3"/>
      <c r="G181" s="31" t="str">
        <f t="shared" si="24"/>
        <v/>
      </c>
    </row>
    <row r="182" spans="1:7" customFormat="1" ht="15" x14ac:dyDescent="0.25">
      <c r="A182" s="29"/>
      <c r="B182" s="30" t="s">
        <v>70</v>
      </c>
      <c r="C182" s="21" t="s">
        <v>9</v>
      </c>
      <c r="D182" s="20">
        <v>1</v>
      </c>
      <c r="E182" s="1"/>
      <c r="F182" s="3"/>
      <c r="G182" s="31" t="str">
        <f t="shared" si="24"/>
        <v/>
      </c>
    </row>
    <row r="183" spans="1:7" customFormat="1" ht="15" x14ac:dyDescent="0.25">
      <c r="A183" s="29"/>
      <c r="B183" s="30" t="s">
        <v>71</v>
      </c>
      <c r="C183" s="21" t="s">
        <v>15</v>
      </c>
      <c r="D183" s="20">
        <v>3</v>
      </c>
      <c r="E183" s="1"/>
      <c r="F183" s="3"/>
      <c r="G183" s="31" t="str">
        <f t="shared" si="24"/>
        <v/>
      </c>
    </row>
    <row r="184" spans="1:7" customFormat="1" ht="15" x14ac:dyDescent="0.25">
      <c r="A184" s="29"/>
      <c r="B184" s="30" t="s">
        <v>72</v>
      </c>
      <c r="C184" s="21" t="s">
        <v>15</v>
      </c>
      <c r="D184" s="20">
        <v>4</v>
      </c>
      <c r="E184" s="1"/>
      <c r="F184" s="3"/>
      <c r="G184" s="31" t="str">
        <f t="shared" si="24"/>
        <v/>
      </c>
    </row>
    <row r="185" spans="1:7" customFormat="1" ht="15" x14ac:dyDescent="0.25">
      <c r="A185" s="29"/>
      <c r="B185" s="30" t="s">
        <v>73</v>
      </c>
      <c r="C185" s="21" t="s">
        <v>15</v>
      </c>
      <c r="D185" s="20">
        <v>4</v>
      </c>
      <c r="E185" s="1"/>
      <c r="F185" s="3"/>
      <c r="G185" s="31" t="str">
        <f t="shared" si="24"/>
        <v/>
      </c>
    </row>
    <row r="186" spans="1:7" customFormat="1" ht="15" x14ac:dyDescent="0.25">
      <c r="A186" s="29"/>
      <c r="B186" s="30" t="s">
        <v>48</v>
      </c>
      <c r="C186" s="21" t="s">
        <v>15</v>
      </c>
      <c r="D186" s="20">
        <v>7</v>
      </c>
      <c r="E186" s="1"/>
      <c r="F186" s="3"/>
      <c r="G186" s="31" t="str">
        <f t="shared" si="24"/>
        <v/>
      </c>
    </row>
    <row r="187" spans="1:7" customFormat="1" ht="15" x14ac:dyDescent="0.25">
      <c r="A187" s="29"/>
      <c r="B187" s="30" t="s">
        <v>74</v>
      </c>
      <c r="C187" s="21" t="s">
        <v>9</v>
      </c>
      <c r="D187" s="20">
        <v>1</v>
      </c>
      <c r="E187" s="1"/>
      <c r="F187" s="3"/>
      <c r="G187" s="31" t="str">
        <f t="shared" si="24"/>
        <v/>
      </c>
    </row>
    <row r="188" spans="1:7" customFormat="1" ht="15" x14ac:dyDescent="0.25">
      <c r="A188" s="29"/>
      <c r="B188" s="30" t="s">
        <v>144</v>
      </c>
      <c r="C188" s="21" t="s">
        <v>15</v>
      </c>
      <c r="D188" s="20">
        <v>1</v>
      </c>
      <c r="E188" s="1"/>
      <c r="F188" s="3"/>
      <c r="G188" s="31" t="str">
        <f t="shared" si="24"/>
        <v/>
      </c>
    </row>
    <row r="189" spans="1:7" customFormat="1" ht="15" x14ac:dyDescent="0.25">
      <c r="A189" s="29"/>
      <c r="B189" s="30"/>
      <c r="C189" s="21"/>
      <c r="D189" s="20"/>
      <c r="E189" s="1"/>
      <c r="F189" s="3"/>
      <c r="G189" s="31" t="str">
        <f t="shared" si="24"/>
        <v/>
      </c>
    </row>
    <row r="190" spans="1:7" customFormat="1" ht="15" x14ac:dyDescent="0.25">
      <c r="A190" s="29"/>
      <c r="B190" s="60" t="s">
        <v>146</v>
      </c>
      <c r="C190" s="21"/>
      <c r="D190" s="20"/>
      <c r="E190" s="1"/>
      <c r="F190" s="3"/>
      <c r="G190" s="31" t="str">
        <f t="shared" si="24"/>
        <v/>
      </c>
    </row>
    <row r="191" spans="1:7" customFormat="1" ht="15" x14ac:dyDescent="0.25">
      <c r="A191" s="29"/>
      <c r="B191" s="30" t="s">
        <v>147</v>
      </c>
      <c r="C191" s="21" t="s">
        <v>20</v>
      </c>
      <c r="D191" s="20">
        <v>100</v>
      </c>
      <c r="E191" s="1"/>
      <c r="F191" s="3"/>
      <c r="G191" s="31" t="str">
        <f t="shared" si="24"/>
        <v/>
      </c>
    </row>
    <row r="192" spans="1:7" customFormat="1" ht="15" x14ac:dyDescent="0.25">
      <c r="A192" s="29"/>
      <c r="B192" s="30"/>
      <c r="C192" s="21"/>
      <c r="D192" s="20"/>
      <c r="E192" s="1"/>
      <c r="F192" s="3"/>
      <c r="G192" s="31" t="str">
        <f t="shared" si="24"/>
        <v/>
      </c>
    </row>
    <row r="193" spans="1:7" customFormat="1" ht="15" x14ac:dyDescent="0.25">
      <c r="A193" s="29"/>
      <c r="B193" s="30" t="s">
        <v>64</v>
      </c>
      <c r="C193" s="21" t="s">
        <v>40</v>
      </c>
      <c r="D193" s="20">
        <v>1</v>
      </c>
      <c r="E193" s="1"/>
      <c r="F193" s="3"/>
      <c r="G193" s="31" t="str">
        <f t="shared" si="24"/>
        <v/>
      </c>
    </row>
    <row r="194" spans="1:7" customFormat="1" ht="15" x14ac:dyDescent="0.25">
      <c r="A194" s="29"/>
      <c r="B194" s="59"/>
      <c r="C194" s="21"/>
      <c r="D194" s="20"/>
      <c r="E194" s="1"/>
      <c r="F194" s="3"/>
      <c r="G194" s="58" t="str">
        <f t="shared" si="24"/>
        <v/>
      </c>
    </row>
    <row r="195" spans="1:7" customFormat="1" ht="15" x14ac:dyDescent="0.25">
      <c r="A195" s="24"/>
      <c r="B195" s="33" t="s">
        <v>11</v>
      </c>
      <c r="C195" s="21"/>
      <c r="D195" s="21"/>
      <c r="E195" s="1"/>
      <c r="F195" s="2"/>
      <c r="G195" s="34" t="str">
        <f>IF(SUM(G180:G193)=0,"",SUM(G180:G193))</f>
        <v/>
      </c>
    </row>
    <row r="196" spans="1:7" customFormat="1" ht="15" x14ac:dyDescent="0.25">
      <c r="A196" s="29"/>
      <c r="B196" s="59"/>
      <c r="C196" s="21"/>
      <c r="D196" s="20"/>
      <c r="E196" s="1"/>
      <c r="F196" s="3"/>
      <c r="G196" s="58"/>
    </row>
    <row r="197" spans="1:7" customFormat="1" ht="15" x14ac:dyDescent="0.25">
      <c r="A197" s="56">
        <v>8.5</v>
      </c>
      <c r="B197" s="27" t="s">
        <v>49</v>
      </c>
      <c r="C197" s="21"/>
      <c r="D197" s="20"/>
      <c r="E197" s="1"/>
      <c r="F197" s="3"/>
      <c r="G197" s="31" t="str">
        <f>IF(F197="","",F197*E197)</f>
        <v/>
      </c>
    </row>
    <row r="198" spans="1:7" customFormat="1" ht="15" x14ac:dyDescent="0.25">
      <c r="A198" s="29"/>
      <c r="B198" s="59"/>
      <c r="C198" s="21"/>
      <c r="D198" s="20"/>
      <c r="E198" s="1"/>
      <c r="F198" s="3"/>
      <c r="G198" s="58"/>
    </row>
    <row r="199" spans="1:7" customFormat="1" ht="15" x14ac:dyDescent="0.25">
      <c r="A199" s="29"/>
      <c r="B199" s="50" t="s">
        <v>50</v>
      </c>
      <c r="C199" s="21"/>
      <c r="D199" s="20"/>
      <c r="E199" s="1"/>
      <c r="F199" s="3"/>
      <c r="G199" s="31" t="str">
        <f t="shared" ref="G199:G203" si="25">IF(F199="","",ROUND(F199*E199,2))</f>
        <v/>
      </c>
    </row>
    <row r="200" spans="1:7" customFormat="1" ht="15" x14ac:dyDescent="0.25">
      <c r="A200" s="29"/>
      <c r="B200" s="30" t="s">
        <v>54</v>
      </c>
      <c r="C200" s="21" t="s">
        <v>20</v>
      </c>
      <c r="D200" s="20">
        <v>100</v>
      </c>
      <c r="E200" s="1"/>
      <c r="F200" s="3"/>
      <c r="G200" s="31" t="str">
        <f t="shared" si="25"/>
        <v/>
      </c>
    </row>
    <row r="201" spans="1:7" customFormat="1" ht="15" x14ac:dyDescent="0.25">
      <c r="A201" s="29"/>
      <c r="B201" s="30"/>
      <c r="C201" s="21"/>
      <c r="D201" s="20"/>
      <c r="E201" s="1"/>
      <c r="F201" s="3"/>
      <c r="G201" s="31" t="str">
        <f t="shared" si="25"/>
        <v/>
      </c>
    </row>
    <row r="202" spans="1:7" customFormat="1" ht="15" x14ac:dyDescent="0.25">
      <c r="A202" s="29"/>
      <c r="B202" s="50" t="s">
        <v>47</v>
      </c>
      <c r="C202" s="21"/>
      <c r="D202" s="20"/>
      <c r="E202" s="1"/>
      <c r="F202" s="3"/>
      <c r="G202" s="31" t="str">
        <f t="shared" si="25"/>
        <v/>
      </c>
    </row>
    <row r="203" spans="1:7" customFormat="1" ht="26.25" x14ac:dyDescent="0.25">
      <c r="A203" s="29"/>
      <c r="B203" s="30" t="s">
        <v>53</v>
      </c>
      <c r="C203" s="21" t="s">
        <v>9</v>
      </c>
      <c r="D203" s="20">
        <v>2</v>
      </c>
      <c r="E203" s="1"/>
      <c r="F203" s="3"/>
      <c r="G203" s="31" t="str">
        <f t="shared" si="25"/>
        <v/>
      </c>
    </row>
    <row r="204" spans="1:7" customFormat="1" ht="15" x14ac:dyDescent="0.25">
      <c r="A204" s="29"/>
      <c r="B204" s="59"/>
      <c r="C204" s="21"/>
      <c r="D204" s="20"/>
      <c r="E204" s="1"/>
      <c r="F204" s="3"/>
      <c r="G204" s="58"/>
    </row>
    <row r="205" spans="1:7" customFormat="1" ht="15" x14ac:dyDescent="0.25">
      <c r="A205" s="24"/>
      <c r="B205" s="33" t="s">
        <v>11</v>
      </c>
      <c r="C205" s="21"/>
      <c r="D205" s="21"/>
      <c r="E205" s="1"/>
      <c r="F205" s="2"/>
      <c r="G205" s="34" t="str">
        <f>IF(SUM(G200:G203)=0,"",SUM(G200:G203))</f>
        <v/>
      </c>
    </row>
    <row r="206" spans="1:7" customFormat="1" ht="15" x14ac:dyDescent="0.25">
      <c r="A206" s="29"/>
      <c r="B206" s="59"/>
      <c r="C206" s="21"/>
      <c r="D206" s="20"/>
      <c r="E206" s="1"/>
      <c r="F206" s="3"/>
      <c r="G206" s="58"/>
    </row>
    <row r="207" spans="1:7" customFormat="1" ht="15" x14ac:dyDescent="0.25">
      <c r="A207" s="56">
        <v>8.6</v>
      </c>
      <c r="B207" s="27" t="s">
        <v>148</v>
      </c>
      <c r="C207" s="21"/>
      <c r="D207" s="20"/>
      <c r="E207" s="1"/>
      <c r="F207" s="3"/>
      <c r="G207" s="31" t="str">
        <f>IF(F207="","",F207*E207)</f>
        <v/>
      </c>
    </row>
    <row r="208" spans="1:7" customFormat="1" ht="15" x14ac:dyDescent="0.25">
      <c r="A208" s="29"/>
      <c r="B208" s="50"/>
      <c r="C208" s="21"/>
      <c r="D208" s="20"/>
      <c r="E208" s="1"/>
      <c r="F208" s="3"/>
      <c r="G208" s="31"/>
    </row>
    <row r="209" spans="1:7" customFormat="1" ht="15" x14ac:dyDescent="0.25">
      <c r="A209" s="17"/>
      <c r="B209" s="61" t="s">
        <v>155</v>
      </c>
      <c r="C209" s="21"/>
      <c r="D209" s="21"/>
      <c r="E209" s="6"/>
      <c r="F209" s="3"/>
      <c r="G209" s="23"/>
    </row>
    <row r="210" spans="1:7" s="65" customFormat="1" ht="26.25" x14ac:dyDescent="0.25">
      <c r="A210" s="62"/>
      <c r="B210" s="12" t="s">
        <v>149</v>
      </c>
      <c r="C210" s="63" t="s">
        <v>9</v>
      </c>
      <c r="D210" s="63">
        <v>1</v>
      </c>
      <c r="E210" s="1"/>
      <c r="F210" s="3"/>
      <c r="G210" s="64" t="str">
        <f t="shared" ref="G210:G219" si="26">IF(F210="","",ROUND(F210*E210,2))</f>
        <v/>
      </c>
    </row>
    <row r="211" spans="1:7" s="65" customFormat="1" ht="15" x14ac:dyDescent="0.25">
      <c r="A211" s="62"/>
      <c r="B211" s="12" t="s">
        <v>150</v>
      </c>
      <c r="C211" s="63" t="s">
        <v>15</v>
      </c>
      <c r="D211" s="63">
        <v>1</v>
      </c>
      <c r="E211" s="1"/>
      <c r="F211" s="3"/>
      <c r="G211" s="64" t="str">
        <f t="shared" si="26"/>
        <v/>
      </c>
    </row>
    <row r="212" spans="1:7" s="65" customFormat="1" ht="15" x14ac:dyDescent="0.25">
      <c r="A212" s="62"/>
      <c r="B212" s="12" t="s">
        <v>151</v>
      </c>
      <c r="C212" s="63" t="s">
        <v>15</v>
      </c>
      <c r="D212" s="63">
        <v>30</v>
      </c>
      <c r="E212" s="1"/>
      <c r="F212" s="3"/>
      <c r="G212" s="64" t="str">
        <f t="shared" si="26"/>
        <v/>
      </c>
    </row>
    <row r="213" spans="1:7" customFormat="1" ht="15" x14ac:dyDescent="0.25">
      <c r="A213" s="17"/>
      <c r="B213" s="46" t="s">
        <v>152</v>
      </c>
      <c r="C213" s="21" t="s">
        <v>26</v>
      </c>
      <c r="D213" s="21">
        <v>140</v>
      </c>
      <c r="E213" s="1"/>
      <c r="F213" s="3"/>
      <c r="G213" s="64" t="str">
        <f t="shared" si="26"/>
        <v/>
      </c>
    </row>
    <row r="214" spans="1:7" customFormat="1" ht="15" x14ac:dyDescent="0.25">
      <c r="A214" s="17"/>
      <c r="B214" s="46" t="s">
        <v>153</v>
      </c>
      <c r="C214" s="21" t="s">
        <v>15</v>
      </c>
      <c r="D214" s="21">
        <v>1</v>
      </c>
      <c r="E214" s="1"/>
      <c r="F214" s="3"/>
      <c r="G214" s="64" t="str">
        <f t="shared" si="26"/>
        <v/>
      </c>
    </row>
    <row r="215" spans="1:7" customFormat="1" ht="15" x14ac:dyDescent="0.25">
      <c r="A215" s="17"/>
      <c r="B215" s="46" t="s">
        <v>154</v>
      </c>
      <c r="C215" s="21" t="s">
        <v>9</v>
      </c>
      <c r="D215" s="21">
        <v>1</v>
      </c>
      <c r="E215" s="1"/>
      <c r="F215" s="3"/>
      <c r="G215" s="23" t="str">
        <f t="shared" si="26"/>
        <v/>
      </c>
    </row>
    <row r="216" spans="1:7" customFormat="1" ht="15" x14ac:dyDescent="0.25">
      <c r="A216" s="17"/>
      <c r="B216" s="46"/>
      <c r="C216" s="21"/>
      <c r="D216" s="21"/>
      <c r="E216" s="6"/>
      <c r="F216" s="3"/>
      <c r="G216" s="23" t="str">
        <f t="shared" si="26"/>
        <v/>
      </c>
    </row>
    <row r="217" spans="1:7" customFormat="1" ht="15" x14ac:dyDescent="0.25">
      <c r="A217" s="17"/>
      <c r="B217" s="61" t="s">
        <v>156</v>
      </c>
      <c r="C217" s="21"/>
      <c r="D217" s="21"/>
      <c r="E217" s="6"/>
      <c r="F217" s="3"/>
      <c r="G217" s="23" t="str">
        <f t="shared" si="26"/>
        <v/>
      </c>
    </row>
    <row r="218" spans="1:7" customFormat="1" ht="15" x14ac:dyDescent="0.25">
      <c r="A218" s="17"/>
      <c r="B218" s="30" t="s">
        <v>157</v>
      </c>
      <c r="C218" s="21" t="s">
        <v>15</v>
      </c>
      <c r="D218" s="21">
        <v>1</v>
      </c>
      <c r="E218" s="1"/>
      <c r="F218" s="3"/>
      <c r="G218" s="23" t="str">
        <f t="shared" si="26"/>
        <v/>
      </c>
    </row>
    <row r="219" spans="1:7" customFormat="1" ht="15" x14ac:dyDescent="0.25">
      <c r="A219" s="29"/>
      <c r="B219" s="30" t="s">
        <v>158</v>
      </c>
      <c r="C219" s="21" t="s">
        <v>9</v>
      </c>
      <c r="D219" s="20">
        <v>1</v>
      </c>
      <c r="E219" s="1"/>
      <c r="F219" s="3"/>
      <c r="G219" s="31" t="str">
        <f t="shared" si="26"/>
        <v/>
      </c>
    </row>
    <row r="220" spans="1:7" customFormat="1" ht="15" x14ac:dyDescent="0.25">
      <c r="A220" s="29"/>
      <c r="B220" s="59"/>
      <c r="C220" s="21"/>
      <c r="D220" s="20"/>
      <c r="E220" s="1"/>
      <c r="F220" s="3"/>
      <c r="G220" s="58"/>
    </row>
    <row r="221" spans="1:7" customFormat="1" ht="15" x14ac:dyDescent="0.25">
      <c r="A221" s="24"/>
      <c r="B221" s="33" t="s">
        <v>11</v>
      </c>
      <c r="C221" s="21"/>
      <c r="D221" s="21"/>
      <c r="E221" s="1"/>
      <c r="F221" s="2"/>
      <c r="G221" s="34" t="str">
        <f>IF(SUM(G210:G219)=0,"",SUM(G210:G219))</f>
        <v/>
      </c>
    </row>
    <row r="222" spans="1:7" customFormat="1" ht="15" x14ac:dyDescent="0.25">
      <c r="A222" s="29"/>
      <c r="B222" s="59"/>
      <c r="C222" s="21"/>
      <c r="D222" s="20"/>
      <c r="E222" s="1"/>
      <c r="F222" s="3"/>
      <c r="G222" s="58"/>
    </row>
    <row r="223" spans="1:7" customFormat="1" ht="15" x14ac:dyDescent="0.25">
      <c r="A223" s="56">
        <v>8.6999999999999993</v>
      </c>
      <c r="B223" s="27" t="s">
        <v>159</v>
      </c>
      <c r="C223" s="21"/>
      <c r="D223" s="20"/>
      <c r="E223" s="1"/>
      <c r="F223" s="3"/>
      <c r="G223" s="31" t="str">
        <f>IF(F223="","",F223*E223)</f>
        <v/>
      </c>
    </row>
    <row r="224" spans="1:7" customFormat="1" ht="15" x14ac:dyDescent="0.25">
      <c r="A224" s="29"/>
      <c r="B224" s="59"/>
      <c r="C224" s="21"/>
      <c r="D224" s="20"/>
      <c r="E224" s="1"/>
      <c r="F224" s="3"/>
      <c r="G224" s="58" t="str">
        <f t="shared" ref="G224:G233" si="27">IF(F224="","",ROUND(F224*E224,2))</f>
        <v/>
      </c>
    </row>
    <row r="225" spans="1:7" customFormat="1" ht="15" x14ac:dyDescent="0.25">
      <c r="A225" s="17"/>
      <c r="B225" s="12" t="s">
        <v>163</v>
      </c>
      <c r="C225" s="21" t="s">
        <v>15</v>
      </c>
      <c r="D225" s="20">
        <v>3</v>
      </c>
      <c r="E225" s="1"/>
      <c r="F225" s="3"/>
      <c r="G225" s="23" t="str">
        <f t="shared" si="27"/>
        <v/>
      </c>
    </row>
    <row r="226" spans="1:7" customFormat="1" ht="15" x14ac:dyDescent="0.25">
      <c r="A226" s="17"/>
      <c r="B226" s="12" t="s">
        <v>164</v>
      </c>
      <c r="C226" s="21" t="s">
        <v>15</v>
      </c>
      <c r="D226" s="20">
        <v>1</v>
      </c>
      <c r="E226" s="1"/>
      <c r="F226" s="3"/>
      <c r="G226" s="23" t="str">
        <f t="shared" si="27"/>
        <v/>
      </c>
    </row>
    <row r="227" spans="1:7" customFormat="1" ht="15" x14ac:dyDescent="0.25">
      <c r="A227" s="17"/>
      <c r="B227" s="12" t="s">
        <v>160</v>
      </c>
      <c r="C227" s="21" t="s">
        <v>26</v>
      </c>
      <c r="D227" s="20">
        <v>200</v>
      </c>
      <c r="E227" s="1"/>
      <c r="F227" s="3"/>
      <c r="G227" s="23" t="str">
        <f t="shared" si="27"/>
        <v/>
      </c>
    </row>
    <row r="228" spans="1:7" customFormat="1" ht="15" x14ac:dyDescent="0.25">
      <c r="A228" s="17"/>
      <c r="B228" s="12" t="s">
        <v>165</v>
      </c>
      <c r="C228" s="21" t="s">
        <v>15</v>
      </c>
      <c r="D228" s="20">
        <v>8</v>
      </c>
      <c r="E228" s="1"/>
      <c r="F228" s="3"/>
      <c r="G228" s="23" t="str">
        <f t="shared" si="27"/>
        <v/>
      </c>
    </row>
    <row r="229" spans="1:7" customFormat="1" ht="15" x14ac:dyDescent="0.25">
      <c r="A229" s="17"/>
      <c r="B229" s="12" t="s">
        <v>161</v>
      </c>
      <c r="C229" s="21" t="s">
        <v>15</v>
      </c>
      <c r="D229" s="20">
        <v>1</v>
      </c>
      <c r="E229" s="1"/>
      <c r="F229" s="3"/>
      <c r="G229" s="23" t="str">
        <f t="shared" si="27"/>
        <v/>
      </c>
    </row>
    <row r="230" spans="1:7" customFormat="1" ht="15" x14ac:dyDescent="0.25">
      <c r="A230" s="17"/>
      <c r="B230" s="12" t="s">
        <v>166</v>
      </c>
      <c r="C230" s="21" t="s">
        <v>9</v>
      </c>
      <c r="D230" s="20">
        <v>1</v>
      </c>
      <c r="E230" s="1"/>
      <c r="F230" s="3"/>
      <c r="G230" s="23" t="str">
        <f t="shared" si="27"/>
        <v/>
      </c>
    </row>
    <row r="231" spans="1:7" customFormat="1" ht="15" x14ac:dyDescent="0.25">
      <c r="A231" s="17"/>
      <c r="B231" s="12" t="s">
        <v>167</v>
      </c>
      <c r="C231" s="21" t="s">
        <v>9</v>
      </c>
      <c r="D231" s="20">
        <v>1</v>
      </c>
      <c r="E231" s="1"/>
      <c r="F231" s="3"/>
      <c r="G231" s="23" t="str">
        <f t="shared" si="27"/>
        <v/>
      </c>
    </row>
    <row r="232" spans="1:7" customFormat="1" ht="15" x14ac:dyDescent="0.25">
      <c r="A232" s="17"/>
      <c r="B232" s="12" t="s">
        <v>162</v>
      </c>
      <c r="C232" s="21" t="s">
        <v>9</v>
      </c>
      <c r="D232" s="20">
        <v>1</v>
      </c>
      <c r="E232" s="1"/>
      <c r="F232" s="3"/>
      <c r="G232" s="23" t="str">
        <f t="shared" si="27"/>
        <v/>
      </c>
    </row>
    <row r="233" spans="1:7" customFormat="1" ht="15" x14ac:dyDescent="0.25">
      <c r="A233" s="29"/>
      <c r="B233" s="30" t="s">
        <v>133</v>
      </c>
      <c r="C233" s="21" t="s">
        <v>9</v>
      </c>
      <c r="D233" s="20">
        <v>1</v>
      </c>
      <c r="E233" s="1"/>
      <c r="F233" s="3"/>
      <c r="G233" s="31" t="str">
        <f t="shared" si="27"/>
        <v/>
      </c>
    </row>
    <row r="234" spans="1:7" customFormat="1" ht="15" x14ac:dyDescent="0.25">
      <c r="A234" s="29"/>
      <c r="B234" s="30"/>
      <c r="C234" s="21"/>
      <c r="D234" s="20"/>
      <c r="E234" s="1"/>
      <c r="F234" s="3"/>
      <c r="G234" s="31"/>
    </row>
    <row r="235" spans="1:7" customFormat="1" ht="15" x14ac:dyDescent="0.25">
      <c r="A235" s="24"/>
      <c r="B235" s="33" t="s">
        <v>11</v>
      </c>
      <c r="C235" s="21"/>
      <c r="D235" s="21"/>
      <c r="E235" s="1"/>
      <c r="F235" s="2"/>
      <c r="G235" s="34" t="str">
        <f>IF(SUM(G225:G233)=0,"",SUM(G225:G233))</f>
        <v/>
      </c>
    </row>
    <row r="236" spans="1:7" customFormat="1" ht="15.75" thickBot="1" x14ac:dyDescent="0.3">
      <c r="A236" s="29"/>
      <c r="B236" s="59"/>
      <c r="C236" s="21"/>
      <c r="D236" s="20"/>
      <c r="E236" s="1"/>
      <c r="F236" s="3"/>
      <c r="G236" s="58"/>
    </row>
    <row r="237" spans="1:7" customFormat="1" ht="15.75" thickBot="1" x14ac:dyDescent="0.3">
      <c r="A237" s="52"/>
      <c r="B237" s="82" t="s">
        <v>188</v>
      </c>
      <c r="C237" s="82"/>
      <c r="D237" s="82"/>
      <c r="E237" s="82"/>
      <c r="F237" s="82"/>
      <c r="G237" s="53">
        <f>SUM(G149:G236)/2</f>
        <v>0</v>
      </c>
    </row>
    <row r="238" spans="1:7" customFormat="1" ht="15" x14ac:dyDescent="0.25">
      <c r="A238" s="24"/>
      <c r="B238" s="48"/>
      <c r="C238" s="21"/>
      <c r="D238" s="21"/>
      <c r="E238" s="1"/>
      <c r="F238" s="3"/>
      <c r="G238" s="23"/>
    </row>
    <row r="239" spans="1:7" customFormat="1" ht="15" x14ac:dyDescent="0.25">
      <c r="A239" s="55">
        <v>9</v>
      </c>
      <c r="B239" s="18" t="s">
        <v>189</v>
      </c>
      <c r="C239" s="21"/>
      <c r="D239" s="20"/>
      <c r="E239" s="1"/>
      <c r="F239" s="3"/>
      <c r="G239" s="31" t="str">
        <f t="shared" ref="G239:G240" si="28">IF(F239="","",F239*E239)</f>
        <v/>
      </c>
    </row>
    <row r="240" spans="1:7" customFormat="1" ht="15" x14ac:dyDescent="0.25">
      <c r="A240" s="29"/>
      <c r="B240" s="25"/>
      <c r="C240" s="21"/>
      <c r="D240" s="20"/>
      <c r="E240" s="1"/>
      <c r="F240" s="3"/>
      <c r="G240" s="31" t="str">
        <f t="shared" si="28"/>
        <v/>
      </c>
    </row>
    <row r="241" spans="1:7" customFormat="1" ht="15" x14ac:dyDescent="0.25">
      <c r="A241" s="26">
        <v>9.1</v>
      </c>
      <c r="B241" s="27" t="s">
        <v>191</v>
      </c>
      <c r="C241" s="21"/>
      <c r="D241" s="20"/>
      <c r="E241" s="1"/>
      <c r="F241" s="3"/>
      <c r="G241" s="23" t="str">
        <f>IF(F241="","",F241*E241)</f>
        <v/>
      </c>
    </row>
    <row r="242" spans="1:7" customFormat="1" ht="15" x14ac:dyDescent="0.25">
      <c r="A242" s="24"/>
      <c r="B242" s="25"/>
      <c r="C242" s="21"/>
      <c r="D242" s="20"/>
      <c r="E242" s="1"/>
      <c r="F242" s="3"/>
      <c r="G242" s="23" t="str">
        <f>IF(F242="","",F242*E242)</f>
        <v/>
      </c>
    </row>
    <row r="243" spans="1:7" customFormat="1" ht="15" x14ac:dyDescent="0.25">
      <c r="A243" s="24"/>
      <c r="B243" s="51" t="s">
        <v>190</v>
      </c>
      <c r="C243" s="21" t="s">
        <v>9</v>
      </c>
      <c r="D243" s="20">
        <v>1</v>
      </c>
      <c r="E243" s="1"/>
      <c r="F243" s="3"/>
      <c r="G243" s="23" t="str">
        <f>IF(F243="","",ROUND(F243*E243,2))</f>
        <v/>
      </c>
    </row>
    <row r="244" spans="1:7" customFormat="1" ht="15" x14ac:dyDescent="0.25">
      <c r="A244" s="24"/>
      <c r="B244" s="46"/>
      <c r="C244" s="21"/>
      <c r="D244" s="20"/>
      <c r="E244" s="1"/>
      <c r="F244" s="2"/>
      <c r="G244" s="23"/>
    </row>
    <row r="245" spans="1:7" customFormat="1" ht="15" x14ac:dyDescent="0.25">
      <c r="A245" s="24"/>
      <c r="B245" s="33" t="s">
        <v>11</v>
      </c>
      <c r="C245" s="21"/>
      <c r="D245" s="21"/>
      <c r="E245" s="1"/>
      <c r="F245" s="2"/>
      <c r="G245" s="34" t="str">
        <f>IF(SUM(G243:G243)=0,"",SUM(G243:G243))</f>
        <v/>
      </c>
    </row>
    <row r="246" spans="1:7" customFormat="1" ht="15" x14ac:dyDescent="0.25">
      <c r="A246" s="24"/>
      <c r="B246" s="25"/>
      <c r="C246" s="21"/>
      <c r="D246" s="20"/>
      <c r="E246" s="1"/>
      <c r="F246" s="3"/>
      <c r="G246" s="23"/>
    </row>
    <row r="247" spans="1:7" customFormat="1" ht="15" x14ac:dyDescent="0.25">
      <c r="A247" s="56">
        <v>9.1999999999999993</v>
      </c>
      <c r="B247" s="27" t="s">
        <v>192</v>
      </c>
      <c r="C247" s="21"/>
      <c r="D247" s="20"/>
      <c r="E247" s="1"/>
      <c r="F247" s="3"/>
      <c r="G247" s="31" t="str">
        <f t="shared" ref="G247:G248" si="29">IF(F247="","",F247*E247)</f>
        <v/>
      </c>
    </row>
    <row r="248" spans="1:7" customFormat="1" ht="15" x14ac:dyDescent="0.25">
      <c r="A248" s="29"/>
      <c r="B248" s="25"/>
      <c r="C248" s="21"/>
      <c r="D248" s="20"/>
      <c r="E248" s="1"/>
      <c r="F248" s="3"/>
      <c r="G248" s="31" t="str">
        <f t="shared" si="29"/>
        <v/>
      </c>
    </row>
    <row r="249" spans="1:7" customFormat="1" ht="15" x14ac:dyDescent="0.25">
      <c r="A249" s="24"/>
      <c r="B249" s="46" t="s">
        <v>193</v>
      </c>
      <c r="C249" s="21" t="s">
        <v>9</v>
      </c>
      <c r="D249" s="20">
        <v>1</v>
      </c>
      <c r="E249" s="1"/>
      <c r="F249" s="3"/>
      <c r="G249" s="23" t="str">
        <f>IF(F249="","",ROUND(F249*E249,2))</f>
        <v/>
      </c>
    </row>
    <row r="250" spans="1:7" customFormat="1" ht="15" x14ac:dyDescent="0.25">
      <c r="A250" s="29"/>
      <c r="B250" s="54"/>
      <c r="C250" s="21"/>
      <c r="D250" s="21"/>
      <c r="E250" s="1"/>
      <c r="F250" s="3"/>
      <c r="G250" s="31" t="str">
        <f t="shared" ref="G250" si="30">IF(F250="","",F250*E250)</f>
        <v/>
      </c>
    </row>
    <row r="251" spans="1:7" customFormat="1" ht="15" x14ac:dyDescent="0.25">
      <c r="A251" s="29"/>
      <c r="B251" s="57" t="s">
        <v>11</v>
      </c>
      <c r="C251" s="21"/>
      <c r="D251" s="21"/>
      <c r="E251" s="1"/>
      <c r="F251" s="3"/>
      <c r="G251" s="58" t="str">
        <f>IF(SUM(G249:G249)=0,"",SUM(G249:G249))</f>
        <v/>
      </c>
    </row>
    <row r="252" spans="1:7" customFormat="1" ht="15" x14ac:dyDescent="0.25">
      <c r="A252" s="29"/>
      <c r="B252" s="59"/>
      <c r="C252" s="21"/>
      <c r="D252" s="20"/>
      <c r="E252" s="1"/>
      <c r="F252" s="3"/>
      <c r="G252" s="58"/>
    </row>
    <row r="253" spans="1:7" customFormat="1" ht="15.75" thickBot="1" x14ac:dyDescent="0.3">
      <c r="A253" s="29"/>
      <c r="B253" s="59"/>
      <c r="C253" s="21"/>
      <c r="D253" s="20"/>
      <c r="E253" s="1"/>
      <c r="F253" s="3"/>
      <c r="G253" s="58"/>
    </row>
    <row r="254" spans="1:7" customFormat="1" ht="15.75" thickBot="1" x14ac:dyDescent="0.3">
      <c r="A254" s="52"/>
      <c r="B254" s="82" t="s">
        <v>194</v>
      </c>
      <c r="C254" s="82"/>
      <c r="D254" s="82"/>
      <c r="E254" s="82"/>
      <c r="F254" s="82"/>
      <c r="G254" s="53">
        <f>SUM(G239:G253)/2</f>
        <v>0</v>
      </c>
    </row>
    <row r="255" spans="1:7" customFormat="1" ht="15.75" thickBot="1" x14ac:dyDescent="0.3">
      <c r="A255" s="24"/>
      <c r="B255" s="48"/>
      <c r="C255" s="21"/>
      <c r="D255" s="21"/>
      <c r="E255" s="21"/>
      <c r="F255" s="22"/>
      <c r="G255" s="23"/>
    </row>
    <row r="256" spans="1:7" customFormat="1" ht="15.75" thickBot="1" x14ac:dyDescent="0.3">
      <c r="A256" s="83" t="s">
        <v>195</v>
      </c>
      <c r="B256" s="83"/>
      <c r="C256" s="83"/>
      <c r="D256" s="83"/>
      <c r="E256" s="83"/>
      <c r="F256" s="83"/>
      <c r="G256" s="40">
        <f>G148</f>
        <v>0</v>
      </c>
    </row>
    <row r="257" spans="1:7" customFormat="1" ht="14.25" customHeight="1" thickBot="1" x14ac:dyDescent="0.3">
      <c r="A257" s="83" t="s">
        <v>196</v>
      </c>
      <c r="B257" s="83"/>
      <c r="C257" s="83"/>
      <c r="D257" s="83"/>
      <c r="E257" s="83"/>
      <c r="F257" s="83"/>
      <c r="G257" s="40">
        <f>G237</f>
        <v>0</v>
      </c>
    </row>
    <row r="258" spans="1:7" customFormat="1" ht="14.25" customHeight="1" thickBot="1" x14ac:dyDescent="0.3">
      <c r="A258" s="83" t="s">
        <v>197</v>
      </c>
      <c r="B258" s="83"/>
      <c r="C258" s="83"/>
      <c r="D258" s="83"/>
      <c r="E258" s="83"/>
      <c r="F258" s="83"/>
      <c r="G258" s="40">
        <f>G254</f>
        <v>0</v>
      </c>
    </row>
    <row r="259" spans="1:7" customFormat="1" ht="14.25" customHeight="1" thickBot="1" x14ac:dyDescent="0.3">
      <c r="A259" s="80" t="s">
        <v>200</v>
      </c>
      <c r="B259" s="80"/>
      <c r="C259" s="80"/>
      <c r="D259" s="80"/>
      <c r="E259" s="80"/>
      <c r="F259" s="80"/>
      <c r="G259" s="66">
        <f>SUM(G256:G258)</f>
        <v>0</v>
      </c>
    </row>
    <row r="260" spans="1:7" customFormat="1" ht="15" customHeight="1" thickBot="1" x14ac:dyDescent="0.3">
      <c r="A260" s="80" t="s">
        <v>55</v>
      </c>
      <c r="B260" s="80"/>
      <c r="C260" s="80"/>
      <c r="D260" s="80"/>
      <c r="E260" s="80"/>
      <c r="F260" s="80"/>
      <c r="G260" s="41">
        <f>ROUND(G259*0.2,2)</f>
        <v>0</v>
      </c>
    </row>
    <row r="261" spans="1:7" customFormat="1" ht="15" customHeight="1" thickBot="1" x14ac:dyDescent="0.3">
      <c r="A261" s="80" t="s">
        <v>201</v>
      </c>
      <c r="B261" s="80"/>
      <c r="C261" s="80"/>
      <c r="D261" s="80"/>
      <c r="E261" s="80"/>
      <c r="F261" s="80"/>
      <c r="G261" s="42">
        <f>G260+G259</f>
        <v>0</v>
      </c>
    </row>
    <row r="262" spans="1:7" customFormat="1" ht="15.75" x14ac:dyDescent="0.25">
      <c r="A262" s="43"/>
      <c r="B262" s="44"/>
      <c r="C262" s="43"/>
      <c r="D262" s="43"/>
      <c r="E262" s="43"/>
      <c r="F262" s="45"/>
      <c r="G262" s="45"/>
    </row>
    <row r="263" spans="1:7" customFormat="1" ht="15.75" x14ac:dyDescent="0.25">
      <c r="A263" s="43"/>
      <c r="B263" s="44"/>
      <c r="C263" s="43"/>
      <c r="D263" s="43"/>
      <c r="E263" s="43"/>
      <c r="F263" s="45"/>
      <c r="G263" s="45"/>
    </row>
  </sheetData>
  <sheetProtection algorithmName="SHA-512" hashValue="mfEqhDIrnUhgSMYDi6NFo3Bxr+Ssb/MUXKFj7jjeiMatftcYe0/sROXOynaa2G+kcBvCrshYODskvx+gZXuOwQ==" saltValue="eVtMbjw4ggz/walDgAU2xg==" spinCount="100000" sheet="1" objects="1" scenarios="1"/>
  <protectedRanges>
    <protectedRange algorithmName="SHA-512" hashValue="f0MuEgGXDHF5LKN5x9M7E4W/6i4Fu5qFOm3g8HUy62mV82CJeoTXBxHD1Hsfi4CBbInRoUEhQFZN2my5XF+phw==" saltValue="CMnZp1BGQ9l+LxAmxN8liA==" spinCount="100000" sqref="E2:F147 E149:F236 E238:F253" name="à remplir"/>
  </protectedRanges>
  <mergeCells count="9">
    <mergeCell ref="A261:F261"/>
    <mergeCell ref="B254:F254"/>
    <mergeCell ref="A258:F258"/>
    <mergeCell ref="B148:F148"/>
    <mergeCell ref="B237:F237"/>
    <mergeCell ref="A256:F256"/>
    <mergeCell ref="A257:F257"/>
    <mergeCell ref="A259:F259"/>
    <mergeCell ref="A260:F260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horizontalDpi="300" verticalDpi="0" r:id="rId1"/>
  <headerFooter>
    <oddHeader>&amp;C&amp;"Arial Narrow,Gras"&amp;10Construction d'un Bâtiment d'enseignement - Projet invictus
Lot 10 : Electricité CFO CFA - Décompte du Prix Global Forfaitaire 
TRANCHE OPTIONNELLE&amp;R&amp;"Arial Narrow,Gras"&amp;10C23021DPGF010B</oddHeader>
    <oddFooter>&amp;C&amp;"Arial Narrow,Normal"&amp;10&amp;P/&amp;N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Zeros="0" topLeftCell="A24" zoomScale="130" zoomScaleNormal="130" workbookViewId="0">
      <selection activeCell="G31" sqref="G31"/>
    </sheetView>
  </sheetViews>
  <sheetFormatPr baseColWidth="10" defaultRowHeight="12.75" x14ac:dyDescent="0.2"/>
  <cols>
    <col min="1" max="1" width="8" style="43" customWidth="1"/>
    <col min="2" max="2" width="51.7109375" style="46" customWidth="1"/>
    <col min="3" max="4" width="5.28515625" style="43" customWidth="1"/>
    <col min="5" max="5" width="8.85546875" style="43" customWidth="1"/>
    <col min="6" max="6" width="8.42578125" style="45" customWidth="1"/>
    <col min="7" max="7" width="9.5703125" style="45" customWidth="1"/>
    <col min="8" max="8" width="11.42578125" style="46" customWidth="1"/>
    <col min="9" max="16384" width="11.42578125" style="46"/>
  </cols>
  <sheetData>
    <row r="1" spans="1:7" s="12" customFormat="1" ht="26.25" thickBot="1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10" t="s">
        <v>5</v>
      </c>
      <c r="G1" s="11" t="s">
        <v>6</v>
      </c>
    </row>
    <row r="2" spans="1:7" customFormat="1" ht="7.5" customHeight="1" x14ac:dyDescent="0.25">
      <c r="A2" s="13"/>
      <c r="B2" s="14"/>
      <c r="C2" s="15"/>
      <c r="D2" s="15"/>
      <c r="E2" s="4"/>
      <c r="F2" s="5"/>
      <c r="G2" s="16" t="str">
        <f t="shared" ref="G2:G13" si="0">IF(F2="","",F2*E2)</f>
        <v/>
      </c>
    </row>
    <row r="3" spans="1:7" customFormat="1" ht="15" x14ac:dyDescent="0.25">
      <c r="A3" s="17">
        <v>10</v>
      </c>
      <c r="B3" s="18" t="s">
        <v>66</v>
      </c>
      <c r="C3" s="19"/>
      <c r="D3" s="20"/>
      <c r="E3" s="1"/>
      <c r="F3" s="3"/>
      <c r="G3" s="23" t="str">
        <f t="shared" si="0"/>
        <v/>
      </c>
    </row>
    <row r="4" spans="1:7" customFormat="1" ht="7.5" customHeight="1" x14ac:dyDescent="0.25">
      <c r="A4" s="24"/>
      <c r="B4" s="25"/>
      <c r="C4" s="21"/>
      <c r="D4" s="20"/>
      <c r="E4" s="1"/>
      <c r="F4" s="3"/>
      <c r="G4" s="23" t="str">
        <f t="shared" si="0"/>
        <v/>
      </c>
    </row>
    <row r="5" spans="1:7" customFormat="1" ht="15" x14ac:dyDescent="0.25">
      <c r="A5" s="26">
        <v>10.1</v>
      </c>
      <c r="B5" s="27" t="s">
        <v>215</v>
      </c>
      <c r="C5" s="28"/>
      <c r="D5" s="20"/>
      <c r="E5" s="1"/>
      <c r="F5" s="3"/>
      <c r="G5" s="23" t="str">
        <f t="shared" si="0"/>
        <v/>
      </c>
    </row>
    <row r="6" spans="1:7" customFormat="1" ht="7.5" customHeight="1" x14ac:dyDescent="0.25">
      <c r="A6" s="24"/>
      <c r="B6" s="25"/>
      <c r="C6" s="21"/>
      <c r="D6" s="20"/>
      <c r="E6" s="1"/>
      <c r="F6" s="3"/>
      <c r="G6" s="23" t="str">
        <f>IF(F6="","",F6*E6)</f>
        <v/>
      </c>
    </row>
    <row r="7" spans="1:7" customFormat="1" ht="15" x14ac:dyDescent="0.25">
      <c r="A7" s="24"/>
      <c r="B7" s="47" t="s">
        <v>168</v>
      </c>
      <c r="C7" s="21"/>
      <c r="D7" s="20"/>
      <c r="E7" s="1"/>
      <c r="F7" s="3"/>
      <c r="G7" s="23"/>
    </row>
    <row r="8" spans="1:7" customFormat="1" ht="26.25" x14ac:dyDescent="0.25">
      <c r="A8" s="24"/>
      <c r="B8" s="30" t="s">
        <v>89</v>
      </c>
      <c r="C8" s="21" t="s">
        <v>40</v>
      </c>
      <c r="D8" s="20">
        <v>1</v>
      </c>
      <c r="E8" s="1"/>
      <c r="F8" s="3"/>
      <c r="G8" s="23" t="str">
        <f>IF(F8="","",ROUND(F8*E8,2))</f>
        <v/>
      </c>
    </row>
    <row r="9" spans="1:7" customFormat="1" ht="7.5" customHeight="1" x14ac:dyDescent="0.25">
      <c r="A9" s="24"/>
      <c r="B9" s="30"/>
      <c r="C9" s="21"/>
      <c r="D9" s="20"/>
      <c r="E9" s="1"/>
      <c r="F9" s="3"/>
      <c r="G9" s="23" t="str">
        <f t="shared" ref="G9:G12" si="1">IF(F9="","",ROUND(F9*E9,2))</f>
        <v/>
      </c>
    </row>
    <row r="10" spans="1:7" customFormat="1" ht="15" x14ac:dyDescent="0.25">
      <c r="A10" s="24"/>
      <c r="B10" s="47" t="s">
        <v>90</v>
      </c>
      <c r="C10" s="21"/>
      <c r="D10" s="20"/>
      <c r="E10" s="1"/>
      <c r="F10" s="3"/>
      <c r="G10" s="23" t="str">
        <f t="shared" si="1"/>
        <v/>
      </c>
    </row>
    <row r="11" spans="1:7" customFormat="1" ht="15" x14ac:dyDescent="0.25">
      <c r="A11" s="24"/>
      <c r="B11" s="30" t="s">
        <v>169</v>
      </c>
      <c r="C11" s="21" t="s">
        <v>20</v>
      </c>
      <c r="D11" s="20">
        <v>180</v>
      </c>
      <c r="E11" s="1"/>
      <c r="F11" s="3"/>
      <c r="G11" s="23" t="str">
        <f t="shared" si="1"/>
        <v/>
      </c>
    </row>
    <row r="12" spans="1:7" customFormat="1" ht="15" x14ac:dyDescent="0.25">
      <c r="A12" s="24"/>
      <c r="B12" s="30" t="s">
        <v>92</v>
      </c>
      <c r="C12" s="21" t="s">
        <v>20</v>
      </c>
      <c r="D12" s="20">
        <v>80</v>
      </c>
      <c r="E12" s="1"/>
      <c r="F12" s="3"/>
      <c r="G12" s="23" t="str">
        <f t="shared" si="1"/>
        <v/>
      </c>
    </row>
    <row r="13" spans="1:7" customFormat="1" ht="7.5" customHeight="1" x14ac:dyDescent="0.25">
      <c r="A13" s="24"/>
      <c r="B13" s="32"/>
      <c r="C13" s="21"/>
      <c r="D13" s="21"/>
      <c r="E13" s="1"/>
      <c r="F13" s="2"/>
      <c r="G13" s="23" t="str">
        <f t="shared" si="0"/>
        <v/>
      </c>
    </row>
    <row r="14" spans="1:7" customFormat="1" ht="15" x14ac:dyDescent="0.25">
      <c r="A14" s="24"/>
      <c r="B14" s="33" t="s">
        <v>11</v>
      </c>
      <c r="C14" s="21"/>
      <c r="D14" s="21"/>
      <c r="E14" s="1"/>
      <c r="F14" s="2"/>
      <c r="G14" s="34" t="str">
        <f>IF(SUM(G8:G12)=0,"",SUM(G8:G12))</f>
        <v/>
      </c>
    </row>
    <row r="15" spans="1:7" customFormat="1" ht="7.5" customHeight="1" x14ac:dyDescent="0.25">
      <c r="A15" s="24"/>
      <c r="B15" s="35"/>
      <c r="C15" s="21"/>
      <c r="D15" s="20"/>
      <c r="E15" s="1"/>
      <c r="F15" s="2"/>
      <c r="G15" s="34"/>
    </row>
    <row r="16" spans="1:7" customFormat="1" ht="15" x14ac:dyDescent="0.25">
      <c r="A16" s="24"/>
      <c r="B16" s="35" t="s">
        <v>202</v>
      </c>
      <c r="C16" s="21"/>
      <c r="D16" s="20"/>
      <c r="E16" s="1"/>
      <c r="F16" s="2"/>
      <c r="G16" s="34" t="str">
        <f>IF(ISNUMBER('TRANCHE OPTIONNELLE'!G29),-'TRANCHE OPTIONNELLE'!G29," ")</f>
        <v xml:space="preserve"> </v>
      </c>
    </row>
    <row r="17" spans="1:7" customFormat="1" ht="7.5" customHeight="1" thickBot="1" x14ac:dyDescent="0.3">
      <c r="A17" s="24"/>
      <c r="B17" s="25"/>
      <c r="C17" s="21"/>
      <c r="D17" s="20"/>
      <c r="E17" s="1"/>
      <c r="F17" s="3"/>
      <c r="G17" s="23"/>
    </row>
    <row r="18" spans="1:7" customFormat="1" ht="15.75" thickBot="1" x14ac:dyDescent="0.3">
      <c r="A18" s="29"/>
      <c r="B18" s="69" t="s">
        <v>216</v>
      </c>
      <c r="C18" s="70"/>
      <c r="D18" s="70"/>
      <c r="E18" s="71"/>
      <c r="F18" s="72"/>
      <c r="G18" s="73" t="str">
        <f>IF(SUM(G14:G16)=0,"",SUM(G14:G16))</f>
        <v/>
      </c>
    </row>
    <row r="19" spans="1:7" customFormat="1" ht="7.5" customHeight="1" x14ac:dyDescent="0.25">
      <c r="A19" s="24"/>
      <c r="B19" s="25"/>
      <c r="C19" s="21"/>
      <c r="D19" s="20"/>
      <c r="E19" s="1"/>
      <c r="F19" s="3"/>
      <c r="G19" s="23"/>
    </row>
    <row r="20" spans="1:7" customFormat="1" ht="15" x14ac:dyDescent="0.25">
      <c r="A20" s="26">
        <v>10.199999999999999</v>
      </c>
      <c r="B20" s="27" t="s">
        <v>170</v>
      </c>
      <c r="C20" s="28"/>
      <c r="D20" s="20"/>
      <c r="E20" s="1"/>
      <c r="F20" s="3"/>
      <c r="G20" s="23" t="str">
        <f t="shared" ref="G20:G22" si="2">IF(F20="","",ROUND(F20*E20,2))</f>
        <v/>
      </c>
    </row>
    <row r="21" spans="1:7" customFormat="1" ht="7.5" customHeight="1" x14ac:dyDescent="0.25">
      <c r="A21" s="24"/>
      <c r="B21" s="25"/>
      <c r="C21" s="21"/>
      <c r="D21" s="20"/>
      <c r="E21" s="1"/>
      <c r="F21" s="3"/>
      <c r="G21" s="23" t="str">
        <f t="shared" si="2"/>
        <v/>
      </c>
    </row>
    <row r="22" spans="1:7" customFormat="1" ht="15" x14ac:dyDescent="0.25">
      <c r="A22" s="29"/>
      <c r="B22" s="30" t="s">
        <v>71</v>
      </c>
      <c r="C22" s="21" t="s">
        <v>15</v>
      </c>
      <c r="D22" s="20">
        <v>13</v>
      </c>
      <c r="E22" s="1"/>
      <c r="F22" s="3"/>
      <c r="G22" s="31" t="str">
        <f t="shared" si="2"/>
        <v/>
      </c>
    </row>
    <row r="23" spans="1:7" customFormat="1" ht="7.5" customHeight="1" thickBot="1" x14ac:dyDescent="0.3">
      <c r="A23" s="24"/>
      <c r="B23" s="32"/>
      <c r="C23" s="21"/>
      <c r="D23" s="21"/>
      <c r="E23" s="1"/>
      <c r="F23" s="2"/>
      <c r="G23" s="23" t="str">
        <f t="shared" ref="G23" si="3">IF(F23="","",F23*E23)</f>
        <v/>
      </c>
    </row>
    <row r="24" spans="1:7" customFormat="1" ht="15.75" thickBot="1" x14ac:dyDescent="0.3">
      <c r="A24" s="29"/>
      <c r="B24" s="69" t="s">
        <v>217</v>
      </c>
      <c r="C24" s="70"/>
      <c r="D24" s="70"/>
      <c r="E24" s="71"/>
      <c r="F24" s="72"/>
      <c r="G24" s="73" t="str">
        <f>IF(SUM(G22:G22)=0,"",SUM(G22:G22))</f>
        <v/>
      </c>
    </row>
    <row r="25" spans="1:7" customFormat="1" ht="7.5" customHeight="1" x14ac:dyDescent="0.25">
      <c r="A25" s="24"/>
      <c r="B25" s="25"/>
      <c r="C25" s="21"/>
      <c r="D25" s="20"/>
      <c r="E25" s="1"/>
      <c r="F25" s="3"/>
      <c r="G25" s="23" t="str">
        <f t="shared" ref="G25:G38" si="4">IF(F25="","",F25*E25)</f>
        <v/>
      </c>
    </row>
    <row r="26" spans="1:7" customFormat="1" ht="15" x14ac:dyDescent="0.25">
      <c r="A26" s="26">
        <v>10.3</v>
      </c>
      <c r="B26" s="27" t="s">
        <v>178</v>
      </c>
      <c r="C26" s="28"/>
      <c r="D26" s="20"/>
      <c r="E26" s="1"/>
      <c r="F26" s="3"/>
      <c r="G26" s="23" t="str">
        <f t="shared" si="4"/>
        <v/>
      </c>
    </row>
    <row r="27" spans="1:7" customFormat="1" ht="7.5" customHeight="1" x14ac:dyDescent="0.25">
      <c r="A27" s="24"/>
      <c r="B27" s="25"/>
      <c r="C27" s="21"/>
      <c r="D27" s="20"/>
      <c r="E27" s="1"/>
      <c r="F27" s="3"/>
      <c r="G27" s="23" t="str">
        <f t="shared" ref="G27:G37" si="5">IF(F27="","",ROUND(F27*E27,2))</f>
        <v/>
      </c>
    </row>
    <row r="28" spans="1:7" customFormat="1" ht="15" x14ac:dyDescent="0.25">
      <c r="A28" s="29"/>
      <c r="B28" s="30" t="s">
        <v>179</v>
      </c>
      <c r="C28" s="21" t="s">
        <v>20</v>
      </c>
      <c r="D28" s="20">
        <v>120</v>
      </c>
      <c r="E28" s="1"/>
      <c r="F28" s="3"/>
      <c r="G28" s="31" t="str">
        <f t="shared" si="5"/>
        <v/>
      </c>
    </row>
    <row r="29" spans="1:7" customFormat="1" ht="15" x14ac:dyDescent="0.25">
      <c r="A29" s="29"/>
      <c r="B29" s="30" t="s">
        <v>212</v>
      </c>
      <c r="C29" s="21" t="s">
        <v>20</v>
      </c>
      <c r="D29" s="20">
        <v>120</v>
      </c>
      <c r="E29" s="1"/>
      <c r="F29" s="3"/>
      <c r="G29" s="31" t="str">
        <f t="shared" si="5"/>
        <v/>
      </c>
    </row>
    <row r="30" spans="1:7" customFormat="1" ht="15" x14ac:dyDescent="0.25">
      <c r="A30" s="29"/>
      <c r="B30" s="30" t="s">
        <v>180</v>
      </c>
      <c r="C30" s="21" t="s">
        <v>20</v>
      </c>
      <c r="D30" s="20">
        <v>120</v>
      </c>
      <c r="E30" s="1"/>
      <c r="F30" s="3"/>
      <c r="G30" s="31" t="str">
        <f t="shared" si="5"/>
        <v/>
      </c>
    </row>
    <row r="31" spans="1:7" customFormat="1" ht="15" x14ac:dyDescent="0.25">
      <c r="A31" s="29"/>
      <c r="B31" s="30" t="s">
        <v>212</v>
      </c>
      <c r="C31" s="21" t="s">
        <v>20</v>
      </c>
      <c r="D31" s="20">
        <v>120</v>
      </c>
      <c r="E31" s="1"/>
      <c r="F31" s="3"/>
      <c r="G31" s="31" t="str">
        <f t="shared" si="5"/>
        <v/>
      </c>
    </row>
    <row r="32" spans="1:7" customFormat="1" ht="15" x14ac:dyDescent="0.25">
      <c r="A32" s="29"/>
      <c r="B32" s="30" t="s">
        <v>181</v>
      </c>
      <c r="C32" s="21" t="s">
        <v>20</v>
      </c>
      <c r="D32" s="20">
        <v>120</v>
      </c>
      <c r="E32" s="1"/>
      <c r="F32" s="3"/>
      <c r="G32" s="31" t="str">
        <f t="shared" si="5"/>
        <v/>
      </c>
    </row>
    <row r="33" spans="1:7" customFormat="1" ht="15" x14ac:dyDescent="0.25">
      <c r="A33" s="29"/>
      <c r="B33" s="30" t="s">
        <v>212</v>
      </c>
      <c r="C33" s="21" t="s">
        <v>20</v>
      </c>
      <c r="D33" s="20">
        <v>120</v>
      </c>
      <c r="E33" s="1"/>
      <c r="F33" s="3"/>
      <c r="G33" s="31" t="str">
        <f t="shared" si="5"/>
        <v/>
      </c>
    </row>
    <row r="34" spans="1:7" customFormat="1" ht="15" x14ac:dyDescent="0.25">
      <c r="A34" s="29"/>
      <c r="B34" s="30" t="s">
        <v>214</v>
      </c>
      <c r="C34" s="21" t="s">
        <v>20</v>
      </c>
      <c r="D34" s="20">
        <v>70</v>
      </c>
      <c r="E34" s="1"/>
      <c r="F34" s="3"/>
      <c r="G34" s="31" t="str">
        <f t="shared" si="5"/>
        <v/>
      </c>
    </row>
    <row r="35" spans="1:7" customFormat="1" ht="15" x14ac:dyDescent="0.25">
      <c r="A35" s="29"/>
      <c r="B35" s="30" t="s">
        <v>212</v>
      </c>
      <c r="C35" s="21" t="s">
        <v>20</v>
      </c>
      <c r="D35" s="20">
        <v>70</v>
      </c>
      <c r="E35" s="1"/>
      <c r="F35" s="3"/>
      <c r="G35" s="31" t="str">
        <f t="shared" si="5"/>
        <v/>
      </c>
    </row>
    <row r="36" spans="1:7" customFormat="1" ht="15" x14ac:dyDescent="0.25">
      <c r="A36" s="29"/>
      <c r="B36" s="30" t="s">
        <v>213</v>
      </c>
      <c r="C36" s="21" t="s">
        <v>20</v>
      </c>
      <c r="D36" s="20">
        <v>120</v>
      </c>
      <c r="E36" s="1"/>
      <c r="F36" s="3"/>
      <c r="G36" s="31" t="str">
        <f t="shared" si="5"/>
        <v/>
      </c>
    </row>
    <row r="37" spans="1:7" customFormat="1" ht="15" x14ac:dyDescent="0.25">
      <c r="A37" s="29"/>
      <c r="B37" s="30" t="s">
        <v>212</v>
      </c>
      <c r="C37" s="21" t="s">
        <v>20</v>
      </c>
      <c r="D37" s="20">
        <v>120</v>
      </c>
      <c r="E37" s="1"/>
      <c r="F37" s="3"/>
      <c r="G37" s="31" t="str">
        <f t="shared" si="5"/>
        <v/>
      </c>
    </row>
    <row r="38" spans="1:7" customFormat="1" ht="7.5" customHeight="1" thickBot="1" x14ac:dyDescent="0.3">
      <c r="A38" s="24"/>
      <c r="B38" s="32"/>
      <c r="C38" s="21"/>
      <c r="D38" s="21"/>
      <c r="E38" s="1"/>
      <c r="F38" s="2"/>
      <c r="G38" s="23" t="str">
        <f t="shared" si="4"/>
        <v/>
      </c>
    </row>
    <row r="39" spans="1:7" customFormat="1" ht="15.75" thickBot="1" x14ac:dyDescent="0.3">
      <c r="A39" s="24"/>
      <c r="B39" s="74" t="s">
        <v>218</v>
      </c>
      <c r="C39" s="75"/>
      <c r="D39" s="70"/>
      <c r="E39" s="71"/>
      <c r="F39" s="72"/>
      <c r="G39" s="73" t="str">
        <f>IF(SUM(G28:G37)=0,"",SUM(G28:G37))</f>
        <v/>
      </c>
    </row>
    <row r="40" spans="1:7" customFormat="1" ht="7.5" customHeight="1" x14ac:dyDescent="0.25">
      <c r="A40" s="24"/>
      <c r="B40" s="35"/>
      <c r="C40" s="21"/>
      <c r="D40" s="21"/>
      <c r="E40" s="1"/>
      <c r="F40" s="2"/>
      <c r="G40" s="34"/>
    </row>
    <row r="41" spans="1:7" customFormat="1" ht="15" x14ac:dyDescent="0.25">
      <c r="A41" s="36">
        <v>10.4</v>
      </c>
      <c r="B41" s="76" t="s">
        <v>203</v>
      </c>
      <c r="C41" s="20"/>
      <c r="D41" s="21"/>
      <c r="E41" s="1"/>
      <c r="F41" s="2"/>
      <c r="G41" s="34"/>
    </row>
    <row r="42" spans="1:7" customFormat="1" ht="7.5" customHeight="1" x14ac:dyDescent="0.25">
      <c r="A42" s="36"/>
      <c r="B42" s="76"/>
      <c r="C42" s="20"/>
      <c r="D42" s="21"/>
      <c r="E42" s="1"/>
      <c r="F42" s="2"/>
      <c r="G42" s="34" t="str">
        <f t="shared" ref="G42:G47" si="6">IF(F42="","",ROUND(F42*E42,2))</f>
        <v/>
      </c>
    </row>
    <row r="43" spans="1:7" customFormat="1" ht="15" x14ac:dyDescent="0.25">
      <c r="A43" s="37"/>
      <c r="B43" s="77" t="s">
        <v>204</v>
      </c>
      <c r="C43" s="20" t="s">
        <v>15</v>
      </c>
      <c r="D43" s="21">
        <v>5</v>
      </c>
      <c r="E43" s="1"/>
      <c r="F43" s="3"/>
      <c r="G43" s="31" t="str">
        <f t="shared" si="6"/>
        <v/>
      </c>
    </row>
    <row r="44" spans="1:7" customFormat="1" ht="15" x14ac:dyDescent="0.25">
      <c r="A44" s="37"/>
      <c r="B44" s="77" t="s">
        <v>205</v>
      </c>
      <c r="C44" s="20" t="s">
        <v>15</v>
      </c>
      <c r="D44" s="21">
        <v>5</v>
      </c>
      <c r="E44" s="1"/>
      <c r="F44" s="3"/>
      <c r="G44" s="31" t="str">
        <f t="shared" si="6"/>
        <v/>
      </c>
    </row>
    <row r="45" spans="1:7" customFormat="1" ht="15" x14ac:dyDescent="0.25">
      <c r="A45" s="37"/>
      <c r="B45" s="77" t="s">
        <v>206</v>
      </c>
      <c r="C45" s="20" t="s">
        <v>15</v>
      </c>
      <c r="D45" s="21">
        <v>1</v>
      </c>
      <c r="E45" s="1"/>
      <c r="F45" s="3"/>
      <c r="G45" s="31" t="str">
        <f t="shared" si="6"/>
        <v/>
      </c>
    </row>
    <row r="46" spans="1:7" customFormat="1" ht="15" x14ac:dyDescent="0.25">
      <c r="A46" s="37"/>
      <c r="B46" s="77" t="s">
        <v>207</v>
      </c>
      <c r="C46" s="20" t="s">
        <v>15</v>
      </c>
      <c r="D46" s="21">
        <v>1</v>
      </c>
      <c r="E46" s="1"/>
      <c r="F46" s="3"/>
      <c r="G46" s="31" t="str">
        <f t="shared" si="6"/>
        <v/>
      </c>
    </row>
    <row r="47" spans="1:7" customFormat="1" ht="15" x14ac:dyDescent="0.25">
      <c r="A47" s="37"/>
      <c r="B47" s="77" t="s">
        <v>208</v>
      </c>
      <c r="C47" s="20" t="s">
        <v>15</v>
      </c>
      <c r="D47" s="21">
        <v>1</v>
      </c>
      <c r="E47" s="1"/>
      <c r="F47" s="3"/>
      <c r="G47" s="31" t="str">
        <f t="shared" si="6"/>
        <v/>
      </c>
    </row>
    <row r="48" spans="1:7" customFormat="1" ht="7.5" customHeight="1" thickBot="1" x14ac:dyDescent="0.3">
      <c r="A48" s="38"/>
      <c r="B48" s="78"/>
      <c r="C48" s="20"/>
      <c r="D48" s="21"/>
      <c r="E48" s="1"/>
      <c r="F48" s="2"/>
      <c r="G48" s="34"/>
    </row>
    <row r="49" spans="1:7" customFormat="1" ht="15.75" thickBot="1" x14ac:dyDescent="0.3">
      <c r="A49" s="39"/>
      <c r="B49" s="74" t="s">
        <v>219</v>
      </c>
      <c r="C49" s="75"/>
      <c r="D49" s="70"/>
      <c r="E49" s="71"/>
      <c r="F49" s="72"/>
      <c r="G49" s="73" t="str">
        <f>IF(SUM(G41:G47)=0,"",SUM(G41:G47))</f>
        <v/>
      </c>
    </row>
    <row r="50" spans="1:7" customFormat="1" ht="15.75" thickBot="1" x14ac:dyDescent="0.3">
      <c r="A50" s="39"/>
      <c r="B50" s="79"/>
      <c r="C50" s="20"/>
      <c r="D50" s="21"/>
      <c r="E50" s="1"/>
      <c r="F50" s="2"/>
      <c r="G50" s="34"/>
    </row>
    <row r="51" spans="1:7" customFormat="1" ht="15.75" thickBot="1" x14ac:dyDescent="0.3">
      <c r="A51" s="83" t="s">
        <v>67</v>
      </c>
      <c r="B51" s="83"/>
      <c r="C51" s="83"/>
      <c r="D51" s="83"/>
      <c r="E51" s="83"/>
      <c r="F51" s="83"/>
      <c r="G51" s="40">
        <f>SUM(G14:G50)/2</f>
        <v>0</v>
      </c>
    </row>
    <row r="52" spans="1:7" customFormat="1" ht="15" customHeight="1" thickBot="1" x14ac:dyDescent="0.3">
      <c r="A52" s="80" t="s">
        <v>55</v>
      </c>
      <c r="B52" s="80"/>
      <c r="C52" s="80"/>
      <c r="D52" s="80"/>
      <c r="E52" s="80"/>
      <c r="F52" s="80"/>
      <c r="G52" s="41">
        <f>ROUND(G51*0.2,2)</f>
        <v>0</v>
      </c>
    </row>
    <row r="53" spans="1:7" customFormat="1" ht="15" customHeight="1" thickBot="1" x14ac:dyDescent="0.3">
      <c r="A53" s="80" t="s">
        <v>68</v>
      </c>
      <c r="B53" s="80"/>
      <c r="C53" s="80"/>
      <c r="D53" s="80"/>
      <c r="E53" s="80"/>
      <c r="F53" s="80"/>
      <c r="G53" s="42">
        <f>G52+G51</f>
        <v>0</v>
      </c>
    </row>
    <row r="54" spans="1:7" customFormat="1" ht="15.75" x14ac:dyDescent="0.25">
      <c r="A54" s="43"/>
      <c r="B54" s="44"/>
      <c r="C54" s="43"/>
      <c r="D54" s="43"/>
      <c r="E54" s="43"/>
      <c r="F54" s="45"/>
      <c r="G54" s="45"/>
    </row>
    <row r="55" spans="1:7" customFormat="1" ht="15.75" x14ac:dyDescent="0.25">
      <c r="A55" s="43"/>
      <c r="B55" s="44"/>
      <c r="C55" s="43"/>
      <c r="D55" s="43"/>
      <c r="E55" s="43"/>
      <c r="F55" s="45"/>
      <c r="G55" s="45"/>
    </row>
  </sheetData>
  <sheetProtection algorithmName="SHA-512" hashValue="f9JHH80l/j9l/4qivJyNW/2Ijh9GU4RB+7iXob9wqxVG0RdxnUaMVi1jukkq3M5mDR9OIi1b5T/jXNeChn5jXw==" saltValue="2JgizbgXJlF27BqaJ4sHJw==" spinCount="100000" sheet="1" objects="1" scenarios="1"/>
  <protectedRanges>
    <protectedRange algorithmName="SHA-512" hashValue="dQ73yBeckKbbMckUv+cjUt1yAV71A5OZ6ok2swx+ZQZzNBQJ3lJowtZRPyGrIts7CrAfqznUMszbD66426Ij9Q==" saltValue="gCtxbQ5ZF83B59mXAHzRFQ==" spinCount="100000" sqref="E2:F50" name="A REMPLIR"/>
  </protectedRanges>
  <mergeCells count="3">
    <mergeCell ref="A53:F53"/>
    <mergeCell ref="A51:F51"/>
    <mergeCell ref="A52:F52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horizontalDpi="300" verticalDpi="0" r:id="rId1"/>
  <headerFooter>
    <oddHeader>&amp;C&amp;"Arial Narrow,Gras"&amp;10Construction d'un Bâtiment d'enseignement - Projet invictus
Lot 10 : Electricité CFO CFA
Décompte du Prix Global Forfaitaire 
OPTIONS&amp;R&amp;"Arial Narrow,Gras"&amp;10C23021DPGF010B</oddHeader>
    <oddFooter>&amp;C&amp;"Arial Narrow,Normal"&amp;10&amp;P/&amp;N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2C5E98C5-44BD-4520-B514-A6EDDB247E80}"/>
</file>

<file path=customXml/itemProps2.xml><?xml version="1.0" encoding="utf-8"?>
<ds:datastoreItem xmlns:ds="http://schemas.openxmlformats.org/officeDocument/2006/customXml" ds:itemID="{1576C170-332A-4792-A44A-0943D7AA863A}"/>
</file>

<file path=customXml/itemProps3.xml><?xml version="1.0" encoding="utf-8"?>
<ds:datastoreItem xmlns:ds="http://schemas.openxmlformats.org/officeDocument/2006/customXml" ds:itemID="{A6E347AE-E49B-409B-A53C-53B64F273C9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TRANCHE FERME</vt:lpstr>
      <vt:lpstr>TRANCHE OPTIONNELLE</vt:lpstr>
      <vt:lpstr>OPTIONS</vt:lpstr>
      <vt:lpstr>'TRANCHE OPTIONNELLE'!Impression_des_titres</vt:lpstr>
      <vt:lpstr>OPTIONS!Print_Area</vt:lpstr>
      <vt:lpstr>'TRANCHE FERME'!Print_Area</vt:lpstr>
      <vt:lpstr>'TRANCHE OPTIONNELLE'!Print_Area</vt:lpstr>
      <vt:lpstr>OPTIONS!Print_Titles</vt:lpstr>
      <vt:lpstr>'TRANCHE FERME'!Print_Titles</vt:lpstr>
      <vt:lpstr>'TRANCHE OPTIONNELLE'!Print_Titles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BOISSY</dc:creator>
  <cp:lastModifiedBy>VUIGNIER Alexandra</cp:lastModifiedBy>
  <cp:lastPrinted>2024-07-29T15:41:04Z</cp:lastPrinted>
  <dcterms:created xsi:type="dcterms:W3CDTF">2019-03-26T13:38:00Z</dcterms:created>
  <dcterms:modified xsi:type="dcterms:W3CDTF">2024-11-20T10:19:35Z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&lt;FileLeafRef&gt;Annexe 4 b - Cadre DPGF - Construction INVICTUS -Lot 10.xlsx&lt;/FileLeafRef&gt;_x000d_
    &lt;Title /&gt;_x000d_
    &lt;ContentType&gt;Document travail&lt;/ContentType&gt;_x000d_
    &lt;Created&gt;03/12/2024&lt;/Created&gt;_x000d_
    &lt;Author&gt;CHABAUD Stephanie&lt;/Author&gt;_x000d_
    &lt;Modified&gt;03/12/2024&lt;/Modified&gt;_x000d_
    &lt;Editor&gt;CHABAUD Stephanie&lt;/Editor&gt;_x000d_
    &lt;DocIcon&gt;xlsx&lt;/DocIcon&gt;_x000d_
    &lt;EncodedAbsUrl&gt;https://sc-mar-collab.intra.cea.fr/BALE/Stéphanie%20CHABAUD/B24-05893%20Lot%2010%20CFO%20CFA%20-%20Construction%20INVICTUS/Annexe%204%20b%20-%20Cadre%20DPGF%20-%20Construction%20INVICTUS%20-Lot%2010.xlsx&lt;/EncodedAbsUrl&gt;_x000d_
    &lt;FileSizeDisplay&gt;45942&lt;/FileSizeDisplay&gt;_x000d_
    &lt;_UIVersionString&gt;1.0&lt;/_UIVersionString&gt;_x000d_
  &lt;/CollabItem&gt;_x000d_
&lt;/CollabItems&gt;</vt:lpwstr>
  </property>
  <property fmtid="{D5CDD505-2E9C-101B-9397-08002B2CF9AE}" pid="7" name="IsCollabDocument">
    <vt:bool>true</vt:bool>
  </property>
</Properties>
</file>