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quentin.roy\Desktop\Tchad\SDI\"/>
    </mc:Choice>
  </mc:AlternateContent>
  <bookViews>
    <workbookView xWindow="14535" yWindow="-30" windowWidth="16320" windowHeight="15300" tabRatio="856"/>
  </bookViews>
  <sheets>
    <sheet name="PCSI - DPGF" sheetId="4" r:id="rId1"/>
  </sheets>
  <definedNames>
    <definedName name="_Toc25250064" localSheetId="0">'PCSI - DPGF'!$C$13</definedName>
    <definedName name="_Toc25250065" localSheetId="0">'PCSI - DPGF'!#REF!</definedName>
    <definedName name="_xlnm.Print_Area" localSheetId="0">'PCSI - DPGF'!$C$8:$L$66</definedName>
  </definedNames>
  <calcPr calcId="152511"/>
</workbook>
</file>

<file path=xl/calcChain.xml><?xml version="1.0" encoding="utf-8"?>
<calcChain xmlns="http://schemas.openxmlformats.org/spreadsheetml/2006/main">
  <c r="E43" i="4" l="1"/>
  <c r="E45" i="4"/>
  <c r="K45" i="4" l="1"/>
  <c r="F39" i="4"/>
  <c r="G39" i="4"/>
  <c r="H39" i="4"/>
  <c r="I39" i="4"/>
  <c r="J39" i="4"/>
  <c r="K39" i="4"/>
  <c r="E39" i="4"/>
  <c r="F35" i="4"/>
  <c r="G35" i="4"/>
  <c r="H35" i="4"/>
  <c r="I35" i="4"/>
  <c r="J35" i="4"/>
  <c r="K35" i="4"/>
  <c r="E35" i="4"/>
  <c r="F27" i="4"/>
  <c r="G27" i="4"/>
  <c r="H27" i="4"/>
  <c r="I27" i="4"/>
  <c r="J27" i="4"/>
  <c r="K27" i="4"/>
  <c r="E27" i="4"/>
  <c r="F25" i="4"/>
  <c r="F28" i="4" s="1"/>
  <c r="G25" i="4"/>
  <c r="H25" i="4"/>
  <c r="I25" i="4"/>
  <c r="J25" i="4"/>
  <c r="K25" i="4"/>
  <c r="E25" i="4"/>
  <c r="F23" i="4"/>
  <c r="G23" i="4"/>
  <c r="H23" i="4"/>
  <c r="I23" i="4"/>
  <c r="J23" i="4"/>
  <c r="K23" i="4"/>
  <c r="E23" i="4"/>
  <c r="F21" i="4"/>
  <c r="G21" i="4"/>
  <c r="H21" i="4"/>
  <c r="I21" i="4"/>
  <c r="J21" i="4"/>
  <c r="K21" i="4"/>
  <c r="E21" i="4"/>
  <c r="F19" i="4"/>
  <c r="G19" i="4"/>
  <c r="H19" i="4"/>
  <c r="I19" i="4"/>
  <c r="J19" i="4"/>
  <c r="K19" i="4"/>
  <c r="E19" i="4"/>
  <c r="F17" i="4"/>
  <c r="G17" i="4"/>
  <c r="H17" i="4"/>
  <c r="I17" i="4"/>
  <c r="J17" i="4"/>
  <c r="K17" i="4"/>
  <c r="E17" i="4"/>
  <c r="F15" i="4"/>
  <c r="G15" i="4"/>
  <c r="G28" i="4" s="1"/>
  <c r="H15" i="4"/>
  <c r="H28" i="4" s="1"/>
  <c r="I15" i="4"/>
  <c r="I28" i="4" s="1"/>
  <c r="J15" i="4"/>
  <c r="J28" i="4" s="1"/>
  <c r="K15" i="4"/>
  <c r="K28" i="4" s="1"/>
  <c r="E15" i="4"/>
  <c r="E28" i="4" s="1"/>
  <c r="F43" i="4"/>
  <c r="F45" i="4" s="1"/>
  <c r="G43" i="4"/>
  <c r="G45" i="4" s="1"/>
  <c r="H43" i="4"/>
  <c r="H45" i="4" s="1"/>
  <c r="I43" i="4"/>
  <c r="I45" i="4" s="1"/>
  <c r="J43" i="4"/>
  <c r="J45" i="4" s="1"/>
  <c r="K43" i="4"/>
  <c r="E30" i="4" l="1"/>
  <c r="E46" i="4" l="1"/>
  <c r="E49" i="4" s="1"/>
</calcChain>
</file>

<file path=xl/sharedStrings.xml><?xml version="1.0" encoding="utf-8"?>
<sst xmlns="http://schemas.openxmlformats.org/spreadsheetml/2006/main" count="49" uniqueCount="48">
  <si>
    <t>Nom du soumissionnaire :</t>
  </si>
  <si>
    <t>La décomposition ci-après n'est pas contractuelle. Seul le montant forfaitaire global sera contractualisé.</t>
  </si>
  <si>
    <t>Montant total</t>
  </si>
  <si>
    <t>Nombre de tickets pour l'ensemble de la mission</t>
  </si>
  <si>
    <t>Montant total en €HT</t>
  </si>
  <si>
    <t>PROFILS ET LIVRABLES</t>
  </si>
  <si>
    <t>Nombre d'années d'expérience</t>
  </si>
  <si>
    <t>Taux jour en € HT</t>
  </si>
  <si>
    <t>Montant total de prestation  en € HT</t>
  </si>
  <si>
    <t>Taux de Per Diem journalier</t>
  </si>
  <si>
    <t>Nombre de jours de mission</t>
  </si>
  <si>
    <t>FRAIS DE MISSIONS</t>
  </si>
  <si>
    <t>Montant total frais de mission</t>
  </si>
  <si>
    <t xml:space="preserve">Nombre total de jours </t>
  </si>
  <si>
    <t xml:space="preserve">JUNIOR
(6 mois à 3 ans d’expérience) </t>
  </si>
  <si>
    <t>SENIOR
(&gt;3 ans - 7 ans d’expérience)</t>
  </si>
  <si>
    <t>L’analyse du cadre réglementaire,</t>
  </si>
  <si>
    <t>PHASE PRELIMINAIRE</t>
  </si>
  <si>
    <t>PHASE I</t>
  </si>
  <si>
    <t>PHASE II</t>
  </si>
  <si>
    <t>PHASE III</t>
  </si>
  <si>
    <t>PHASE IV</t>
  </si>
  <si>
    <t>PHASE V</t>
  </si>
  <si>
    <t>Jours par profil : phase préliminaire</t>
  </si>
  <si>
    <t>Jours par profil : phase I</t>
  </si>
  <si>
    <t>Total / profil : phase I</t>
  </si>
  <si>
    <t>Total / profil : phase préliminaire</t>
  </si>
  <si>
    <t>Jours par profil : phase II</t>
  </si>
  <si>
    <t>Total / profil : phase II</t>
  </si>
  <si>
    <t>Jours par profil : phase III</t>
  </si>
  <si>
    <t>Total / profil : phase III</t>
  </si>
  <si>
    <t>Jours par profil : phase IV</t>
  </si>
  <si>
    <t>Total / profil : phase IV</t>
  </si>
  <si>
    <t>Jours par profil : phase V</t>
  </si>
  <si>
    <t>Total / profil : phase V</t>
  </si>
  <si>
    <t xml:space="preserve">Expert S.I. (chef de mission) </t>
  </si>
  <si>
    <t xml:space="preserve">Expert en sécurité des SI </t>
  </si>
  <si>
    <t xml:space="preserve">Expert réseaux et systèmes </t>
  </si>
  <si>
    <t xml:space="preserve">Expert applicatif et bases de données </t>
  </si>
  <si>
    <t xml:space="preserve">Expert en réseau électrique </t>
  </si>
  <si>
    <t xml:space="preserve">Expert en Gestion des Finances Publiques </t>
  </si>
  <si>
    <t xml:space="preserve">Expert en Gestion du Changement </t>
  </si>
  <si>
    <t xml:space="preserve">Prix unitiare des tickets d'avion </t>
  </si>
  <si>
    <t>Montant total par expert</t>
  </si>
  <si>
    <t>Domaine d'expertise principale</t>
  </si>
  <si>
    <t>Montant total Prestations + frais eventuels</t>
  </si>
  <si>
    <r>
      <t xml:space="preserve">
</t>
    </r>
    <r>
      <rPr>
        <b/>
        <sz val="18"/>
        <color theme="1"/>
        <rFont val="Roboto Black"/>
      </rPr>
      <t>Elaboration d’un Schéma Directeur Informatique 
du Ministère, des Finances et du Budget (MFB) du Tchad</t>
    </r>
    <r>
      <rPr>
        <sz val="16"/>
        <color theme="1"/>
        <rFont val="Roboto Black"/>
      </rPr>
      <t xml:space="preserve">
</t>
    </r>
    <r>
      <rPr>
        <b/>
        <sz val="16"/>
        <color theme="3" tint="0.39997558519241921"/>
        <rFont val="Roboto Black"/>
      </rPr>
      <t>DECOMPOSITION DU PRIX GLOBAL ET FORFAITAIRE</t>
    </r>
  </si>
  <si>
    <r>
      <t xml:space="preserve">Il est demandé aux soumissionnaires de détailler ci-après les coûts prévissonnels associés aux éventuels frais de mission et à chiffrer ses dépenses au plus juste.
</t>
    </r>
    <r>
      <rPr>
        <b/>
        <i/>
        <sz val="16"/>
        <color rgb="FFC00000"/>
        <rFont val="Roboto Bold"/>
      </rPr>
      <t>Les frais de mission ne sont pas pris en compte dans l'évaluation des offres financières</t>
    </r>
    <r>
      <rPr>
        <i/>
        <sz val="16"/>
        <color rgb="FFC00000"/>
        <rFont val="Roboto Bold"/>
      </rPr>
      <t xml:space="preserve">
Le taux de per diem est de 210 euros /nuitée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</si>
</sst>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</numFmts>
  <fonts count="30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b/>
      <sz val="16"/>
      <color theme="3" tint="0.39997558519241921"/>
      <name val="Roboto Black"/>
    </font>
    <font>
      <sz val="14"/>
      <color theme="1"/>
      <name val="Roboto Bold"/>
    </font>
    <font>
      <sz val="16"/>
      <color theme="1"/>
      <name val="Roboto Bold"/>
    </font>
    <font>
      <b/>
      <sz val="18"/>
      <color theme="1"/>
      <name val="Roboto Black"/>
    </font>
    <font>
      <b/>
      <i/>
      <sz val="16"/>
      <color rgb="FFC00000"/>
      <name val="Roboto Bold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2060"/>
      </bottom>
      <diagonal/>
    </border>
    <border>
      <left/>
      <right/>
      <top style="medium">
        <color indexed="64"/>
      </top>
      <bottom style="medium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/>
      <diagonal/>
    </border>
    <border>
      <left/>
      <right style="thin">
        <color rgb="FF002060"/>
      </right>
      <top style="thin">
        <color rgb="FF002060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2" applyProtection="1">
      <protection locked="0"/>
    </xf>
    <xf numFmtId="0" fontId="3" fillId="0" borderId="0" xfId="2" applyBorder="1" applyProtection="1">
      <protection locked="0"/>
    </xf>
    <xf numFmtId="0" fontId="3" fillId="0" borderId="0" xfId="2" applyAlignment="1" applyProtection="1">
      <protection locked="0"/>
    </xf>
    <xf numFmtId="0" fontId="10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165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 applyProtection="1">
      <alignment vertical="center"/>
    </xf>
    <xf numFmtId="165" fontId="6" fillId="0" borderId="0" xfId="2" applyNumberFormat="1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" vertical="center" wrapText="1"/>
      <protection locked="0"/>
    </xf>
    <xf numFmtId="0" fontId="12" fillId="2" borderId="0" xfId="2" applyFont="1" applyFill="1" applyBorder="1" applyAlignment="1" applyProtection="1">
      <alignment horizontal="left" vertical="center" wrapText="1"/>
      <protection locked="0"/>
    </xf>
    <xf numFmtId="0" fontId="3" fillId="0" borderId="32" xfId="2" applyBorder="1" applyProtection="1">
      <protection locked="0"/>
    </xf>
    <xf numFmtId="0" fontId="13" fillId="0" borderId="32" xfId="2" applyFont="1" applyFill="1" applyBorder="1" applyAlignment="1" applyProtection="1">
      <alignment horizontal="center" vertical="center" wrapText="1"/>
      <protection locked="0"/>
    </xf>
    <xf numFmtId="164" fontId="14" fillId="0" borderId="32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64" fontId="14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" applyFont="1" applyBorder="1" applyAlignment="1" applyProtection="1">
      <alignment vertical="center" wrapText="1"/>
      <protection locked="0"/>
    </xf>
    <xf numFmtId="165" fontId="6" fillId="2" borderId="0" xfId="2" applyNumberFormat="1" applyFont="1" applyFill="1" applyBorder="1" applyAlignment="1" applyProtection="1">
      <alignment horizontal="center" vertical="center" wrapText="1"/>
    </xf>
    <xf numFmtId="0" fontId="6" fillId="2" borderId="0" xfId="2" applyFont="1" applyFill="1" applyBorder="1" applyAlignment="1" applyProtection="1">
      <alignment horizontal="center" vertical="center" wrapText="1"/>
    </xf>
    <xf numFmtId="165" fontId="6" fillId="2" borderId="0" xfId="4" applyNumberFormat="1" applyFont="1" applyFill="1" applyBorder="1" applyAlignment="1" applyProtection="1">
      <alignment horizontal="center" vertical="center"/>
      <protection locked="0"/>
    </xf>
    <xf numFmtId="0" fontId="9" fillId="2" borderId="0" xfId="2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Border="1"/>
    <xf numFmtId="0" fontId="16" fillId="0" borderId="13" xfId="0" applyFont="1" applyBorder="1"/>
    <xf numFmtId="0" fontId="16" fillId="0" borderId="14" xfId="0" applyFont="1" applyBorder="1"/>
    <xf numFmtId="0" fontId="16" fillId="0" borderId="1" xfId="0" applyFont="1" applyBorder="1"/>
    <xf numFmtId="0" fontId="19" fillId="0" borderId="2" xfId="0" applyFont="1" applyFill="1" applyBorder="1" applyAlignment="1" applyProtection="1">
      <alignment vertical="center" wrapText="1"/>
      <protection locked="0"/>
    </xf>
    <xf numFmtId="0" fontId="16" fillId="0" borderId="1" xfId="0" applyFont="1" applyFill="1" applyBorder="1"/>
    <xf numFmtId="0" fontId="18" fillId="0" borderId="0" xfId="0" applyFont="1" applyFill="1" applyBorder="1" applyAlignment="1">
      <alignment horizontal="center" vertical="center" wrapText="1"/>
    </xf>
    <xf numFmtId="0" fontId="20" fillId="0" borderId="0" xfId="2" applyFont="1" applyBorder="1" applyProtection="1">
      <protection locked="0"/>
    </xf>
    <xf numFmtId="0" fontId="20" fillId="0" borderId="1" xfId="2" applyFont="1" applyBorder="1" applyProtection="1">
      <protection locked="0"/>
    </xf>
    <xf numFmtId="0" fontId="20" fillId="0" borderId="2" xfId="2" applyFont="1" applyBorder="1" applyProtection="1">
      <protection locked="0"/>
    </xf>
    <xf numFmtId="0" fontId="3" fillId="0" borderId="2" xfId="2" applyBorder="1" applyProtection="1">
      <protection locked="0"/>
    </xf>
    <xf numFmtId="0" fontId="3" fillId="0" borderId="1" xfId="2" applyBorder="1" applyProtection="1">
      <protection locked="0"/>
    </xf>
    <xf numFmtId="0" fontId="3" fillId="0" borderId="3" xfId="2" applyBorder="1" applyProtection="1">
      <protection locked="0"/>
    </xf>
    <xf numFmtId="0" fontId="3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3" fillId="0" borderId="5" xfId="2" applyFill="1" applyBorder="1" applyProtection="1">
      <protection locked="0"/>
    </xf>
    <xf numFmtId="0" fontId="9" fillId="3" borderId="9" xfId="2" applyFont="1" applyFill="1" applyBorder="1" applyAlignment="1" applyProtection="1">
      <alignment horizontal="center" vertical="center" wrapText="1"/>
      <protection locked="0"/>
    </xf>
    <xf numFmtId="0" fontId="9" fillId="2" borderId="9" xfId="2" applyFont="1" applyFill="1" applyBorder="1" applyAlignment="1" applyProtection="1">
      <alignment horizontal="center" vertical="center" wrapText="1"/>
      <protection locked="0"/>
    </xf>
    <xf numFmtId="164" fontId="6" fillId="3" borderId="9" xfId="4" applyNumberFormat="1" applyFont="1" applyFill="1" applyBorder="1" applyAlignment="1" applyProtection="1">
      <alignment horizontal="center" vertical="center"/>
      <protection locked="0"/>
    </xf>
    <xf numFmtId="164" fontId="6" fillId="2" borderId="9" xfId="4" applyNumberFormat="1" applyFont="1" applyFill="1" applyBorder="1" applyAlignment="1" applyProtection="1">
      <alignment horizontal="center" vertical="center"/>
      <protection locked="0"/>
    </xf>
    <xf numFmtId="164" fontId="6" fillId="3" borderId="21" xfId="2" applyNumberFormat="1" applyFont="1" applyFill="1" applyBorder="1" applyAlignment="1" applyProtection="1">
      <alignment horizontal="center" vertical="center" wrapText="1"/>
      <protection locked="0"/>
    </xf>
    <xf numFmtId="164" fontId="6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16" xfId="2" applyNumberFormat="1" applyFont="1" applyFill="1" applyBorder="1" applyAlignment="1" applyProtection="1">
      <alignment horizontal="center" vertical="center" wrapText="1"/>
      <protection locked="0"/>
    </xf>
    <xf numFmtId="0" fontId="11" fillId="0" borderId="33" xfId="2" applyFont="1" applyFill="1" applyBorder="1" applyAlignment="1" applyProtection="1">
      <alignment horizontal="left" vertical="center" wrapText="1"/>
    </xf>
    <xf numFmtId="0" fontId="6" fillId="3" borderId="37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3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1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25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11" fillId="3" borderId="26" xfId="2" applyNumberFormat="1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11" fillId="3" borderId="21" xfId="2" applyNumberFormat="1" applyFont="1" applyFill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wrapText="1"/>
      <protection locked="0"/>
    </xf>
    <xf numFmtId="0" fontId="11" fillId="0" borderId="28" xfId="2" applyFont="1" applyFill="1" applyBorder="1" applyAlignment="1" applyProtection="1">
      <alignment horizontal="left" vertical="center" wrapText="1"/>
    </xf>
    <xf numFmtId="0" fontId="12" fillId="2" borderId="0" xfId="2" applyFont="1" applyFill="1" applyBorder="1" applyAlignment="1" applyProtection="1">
      <alignment horizontal="left" vertical="center" wrapText="1"/>
      <protection locked="0"/>
    </xf>
    <xf numFmtId="0" fontId="21" fillId="4" borderId="39" xfId="2" applyFont="1" applyFill="1" applyBorder="1" applyAlignment="1" applyProtection="1">
      <alignment horizontal="center" vertical="center" wrapText="1"/>
      <protection locked="0"/>
    </xf>
    <xf numFmtId="0" fontId="21" fillId="4" borderId="40" xfId="2" applyFont="1" applyFill="1" applyBorder="1" applyAlignment="1" applyProtection="1">
      <alignment horizontal="center" vertical="center" wrapText="1"/>
      <protection locked="0"/>
    </xf>
    <xf numFmtId="0" fontId="6" fillId="3" borderId="47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16" xfId="2" applyFont="1" applyFill="1" applyBorder="1" applyAlignment="1" applyProtection="1">
      <alignment horizontal="center" vertical="center" wrapText="1"/>
    </xf>
    <xf numFmtId="165" fontId="11" fillId="0" borderId="19" xfId="2" applyNumberFormat="1" applyFont="1" applyFill="1" applyBorder="1" applyAlignment="1" applyProtection="1">
      <alignment horizontal="center" vertical="center" wrapText="1"/>
    </xf>
    <xf numFmtId="0" fontId="21" fillId="4" borderId="29" xfId="2" applyFont="1" applyFill="1" applyBorder="1" applyAlignment="1" applyProtection="1">
      <alignment vertical="center" wrapText="1"/>
    </xf>
    <xf numFmtId="0" fontId="21" fillId="4" borderId="24" xfId="2" applyFont="1" applyFill="1" applyBorder="1" applyAlignment="1" applyProtection="1">
      <alignment vertical="center" wrapText="1"/>
    </xf>
    <xf numFmtId="0" fontId="21" fillId="4" borderId="21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0" fillId="0" borderId="0" xfId="0" applyBorder="1" applyAlignment="1">
      <alignment horizontal="left"/>
    </xf>
    <xf numFmtId="0" fontId="16" fillId="0" borderId="13" xfId="0" applyFont="1" applyBorder="1" applyAlignment="1">
      <alignment horizontal="left"/>
    </xf>
    <xf numFmtId="0" fontId="18" fillId="0" borderId="0" xfId="0" applyFont="1" applyFill="1" applyBorder="1" applyAlignment="1">
      <alignment horizontal="left" vertical="center" wrapText="1"/>
    </xf>
    <xf numFmtId="0" fontId="20" fillId="0" borderId="0" xfId="2" applyFont="1" applyBorder="1" applyAlignment="1" applyProtection="1">
      <alignment horizontal="left"/>
      <protection locked="0"/>
    </xf>
    <xf numFmtId="0" fontId="3" fillId="0" borderId="0" xfId="2" applyBorder="1" applyAlignment="1" applyProtection="1">
      <alignment horizontal="left"/>
      <protection locked="0"/>
    </xf>
    <xf numFmtId="0" fontId="5" fillId="0" borderId="0" xfId="2" applyFont="1" applyBorder="1" applyAlignment="1" applyProtection="1">
      <alignment horizontal="left" vertical="center" wrapText="1"/>
      <protection locked="0"/>
    </xf>
    <xf numFmtId="0" fontId="3" fillId="0" borderId="32" xfId="2" applyBorder="1" applyAlignment="1" applyProtection="1">
      <alignment horizontal="left"/>
      <protection locked="0"/>
    </xf>
    <xf numFmtId="0" fontId="3" fillId="0" borderId="4" xfId="2" applyBorder="1" applyAlignment="1" applyProtection="1">
      <alignment horizontal="left"/>
      <protection locked="0"/>
    </xf>
    <xf numFmtId="0" fontId="3" fillId="0" borderId="0" xfId="2" applyAlignment="1" applyProtection="1">
      <alignment horizontal="left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 applyAlignment="1" applyProtection="1">
      <protection locked="0"/>
    </xf>
    <xf numFmtId="0" fontId="26" fillId="2" borderId="0" xfId="0" applyFont="1" applyFill="1" applyBorder="1" applyAlignment="1" applyProtection="1">
      <alignment vertical="center"/>
      <protection locked="0"/>
    </xf>
    <xf numFmtId="0" fontId="1" fillId="0" borderId="0" xfId="2" applyFont="1" applyBorder="1" applyProtection="1">
      <protection locked="0"/>
    </xf>
    <xf numFmtId="164" fontId="6" fillId="5" borderId="30" xfId="2" applyNumberFormat="1" applyFont="1" applyFill="1" applyBorder="1" applyAlignment="1" applyProtection="1">
      <alignment horizontal="center" vertical="center" wrapText="1"/>
      <protection locked="0"/>
    </xf>
    <xf numFmtId="164" fontId="6" fillId="5" borderId="16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20" xfId="2" applyFont="1" applyFill="1" applyBorder="1" applyAlignment="1" applyProtection="1">
      <alignment horizontal="left" vertical="center" wrapText="1"/>
    </xf>
    <xf numFmtId="0" fontId="6" fillId="0" borderId="23" xfId="2" applyFont="1" applyFill="1" applyBorder="1" applyAlignment="1" applyProtection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7" fillId="4" borderId="0" xfId="0" applyFont="1" applyFill="1" applyBorder="1" applyAlignment="1">
      <alignment horizontal="center" vertical="center" wrapText="1"/>
    </xf>
    <xf numFmtId="0" fontId="27" fillId="3" borderId="0" xfId="2" applyFont="1" applyFill="1" applyBorder="1" applyAlignment="1" applyProtection="1">
      <alignment horizontal="left" vertical="center" wrapText="1"/>
      <protection locked="0"/>
    </xf>
    <xf numFmtId="0" fontId="22" fillId="4" borderId="39" xfId="2" applyFont="1" applyFill="1" applyBorder="1" applyAlignment="1" applyProtection="1">
      <alignment horizontal="left" vertical="center" wrapText="1"/>
    </xf>
    <xf numFmtId="0" fontId="22" fillId="4" borderId="40" xfId="2" applyFont="1" applyFill="1" applyBorder="1" applyAlignment="1" applyProtection="1">
      <alignment horizontal="left" vertical="center" wrapText="1"/>
    </xf>
    <xf numFmtId="164" fontId="23" fillId="4" borderId="40" xfId="2" applyNumberFormat="1" applyFont="1" applyFill="1" applyBorder="1" applyAlignment="1" applyProtection="1">
      <alignment horizontal="center" vertical="center" wrapText="1"/>
      <protection locked="0"/>
    </xf>
    <xf numFmtId="0" fontId="11" fillId="5" borderId="18" xfId="2" applyFont="1" applyFill="1" applyBorder="1" applyAlignment="1" applyProtection="1">
      <alignment horizontal="left" vertical="center"/>
    </xf>
    <xf numFmtId="0" fontId="11" fillId="5" borderId="36" xfId="2" applyFont="1" applyFill="1" applyBorder="1" applyAlignment="1" applyProtection="1">
      <alignment horizontal="left" vertical="center"/>
    </xf>
    <xf numFmtId="0" fontId="11" fillId="5" borderId="29" xfId="2" applyFont="1" applyFill="1" applyBorder="1" applyAlignment="1" applyProtection="1">
      <alignment horizontal="left" vertical="center"/>
    </xf>
    <xf numFmtId="0" fontId="11" fillId="5" borderId="16" xfId="2" applyFont="1" applyFill="1" applyBorder="1" applyAlignment="1" applyProtection="1">
      <alignment horizontal="left" vertical="center"/>
    </xf>
    <xf numFmtId="0" fontId="11" fillId="5" borderId="24" xfId="2" applyFont="1" applyFill="1" applyBorder="1" applyAlignment="1" applyProtection="1">
      <alignment horizontal="left" vertical="center"/>
    </xf>
    <xf numFmtId="0" fontId="11" fillId="5" borderId="19" xfId="2" applyFont="1" applyFill="1" applyBorder="1" applyAlignment="1" applyProtection="1">
      <alignment horizontal="left" vertical="center"/>
    </xf>
    <xf numFmtId="164" fontId="11" fillId="5" borderId="19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28" xfId="2" applyFont="1" applyFill="1" applyBorder="1" applyAlignment="1" applyProtection="1">
      <alignment horizontal="left" vertical="center" wrapText="1"/>
    </xf>
    <xf numFmtId="0" fontId="21" fillId="4" borderId="27" xfId="2" applyFont="1" applyFill="1" applyBorder="1" applyAlignment="1" applyProtection="1">
      <alignment horizontal="left" vertical="center" wrapText="1"/>
    </xf>
    <xf numFmtId="164" fontId="23" fillId="4" borderId="41" xfId="2" applyNumberFormat="1" applyFont="1" applyFill="1" applyBorder="1" applyAlignment="1" applyProtection="1">
      <alignment horizontal="center" vertical="center" wrapText="1"/>
      <protection locked="0"/>
    </xf>
    <xf numFmtId="164" fontId="23" fillId="4" borderId="42" xfId="2" applyNumberFormat="1" applyFont="1" applyFill="1" applyBorder="1" applyAlignment="1" applyProtection="1">
      <alignment horizontal="center" vertical="center" wrapText="1"/>
      <protection locked="0"/>
    </xf>
    <xf numFmtId="164" fontId="23" fillId="4" borderId="43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8" xfId="2" applyFont="1" applyBorder="1" applyAlignment="1" applyProtection="1">
      <alignment horizontal="left" vertical="center" wrapText="1"/>
    </xf>
    <xf numFmtId="0" fontId="8" fillId="0" borderId="33" xfId="2" applyFont="1" applyBorder="1" applyAlignment="1" applyProtection="1">
      <alignment horizontal="left" vertical="center" wrapText="1"/>
    </xf>
    <xf numFmtId="0" fontId="11" fillId="0" borderId="28" xfId="2" applyFont="1" applyFill="1" applyBorder="1" applyAlignment="1" applyProtection="1">
      <alignment horizontal="left" vertical="center" wrapText="1"/>
    </xf>
    <xf numFmtId="0" fontId="11" fillId="0" borderId="33" xfId="2" applyFont="1" applyFill="1" applyBorder="1" applyAlignment="1" applyProtection="1">
      <alignment horizontal="left" vertical="center" wrapText="1"/>
    </xf>
    <xf numFmtId="0" fontId="11" fillId="0" borderId="15" xfId="2" applyFont="1" applyFill="1" applyBorder="1" applyAlignment="1" applyProtection="1">
      <alignment horizontal="left" vertical="center" wrapText="1"/>
    </xf>
    <xf numFmtId="0" fontId="11" fillId="0" borderId="34" xfId="2" applyFont="1" applyFill="1" applyBorder="1" applyAlignment="1" applyProtection="1">
      <alignment horizontal="left" vertical="center"/>
    </xf>
    <xf numFmtId="0" fontId="11" fillId="0" borderId="17" xfId="2" applyFont="1" applyFill="1" applyBorder="1" applyAlignment="1" applyProtection="1">
      <alignment horizontal="left" vertical="center" wrapText="1"/>
    </xf>
    <xf numFmtId="0" fontId="11" fillId="0" borderId="35" xfId="2" applyFont="1" applyFill="1" applyBorder="1" applyAlignment="1" applyProtection="1">
      <alignment horizontal="left" vertical="center" wrapText="1"/>
    </xf>
    <xf numFmtId="0" fontId="24" fillId="2" borderId="0" xfId="2" applyFont="1" applyFill="1" applyBorder="1" applyAlignment="1" applyProtection="1">
      <alignment horizontal="center" vertical="center" wrapText="1"/>
      <protection locked="0"/>
    </xf>
    <xf numFmtId="0" fontId="12" fillId="2" borderId="0" xfId="2" applyFont="1" applyFill="1" applyBorder="1" applyAlignment="1" applyProtection="1">
      <alignment horizontal="center" vertical="center" wrapText="1"/>
      <protection locked="0"/>
    </xf>
    <xf numFmtId="0" fontId="11" fillId="5" borderId="29" xfId="2" applyFont="1" applyFill="1" applyBorder="1" applyAlignment="1" applyProtection="1">
      <alignment horizontal="left" vertical="center" wrapText="1"/>
    </xf>
    <xf numFmtId="0" fontId="11" fillId="5" borderId="16" xfId="2" applyFont="1" applyFill="1" applyBorder="1" applyAlignment="1" applyProtection="1">
      <alignment horizontal="left" vertical="center" wrapText="1"/>
    </xf>
    <xf numFmtId="0" fontId="11" fillId="5" borderId="25" xfId="2" applyFont="1" applyFill="1" applyBorder="1" applyAlignment="1" applyProtection="1">
      <alignment horizontal="left" vertical="center" wrapText="1"/>
    </xf>
    <xf numFmtId="0" fontId="6" fillId="0" borderId="22" xfId="2" applyFont="1" applyFill="1" applyBorder="1" applyAlignment="1" applyProtection="1">
      <alignment horizontal="left" vertical="center" wrapText="1"/>
    </xf>
    <xf numFmtId="0" fontId="6" fillId="0" borderId="44" xfId="2" applyFont="1" applyFill="1" applyBorder="1" applyAlignment="1" applyProtection="1">
      <alignment horizontal="left" vertical="center" wrapText="1"/>
    </xf>
    <xf numFmtId="0" fontId="0" fillId="0" borderId="45" xfId="0" applyBorder="1" applyAlignment="1">
      <alignment horizontal="left"/>
    </xf>
    <xf numFmtId="0" fontId="6" fillId="0" borderId="46" xfId="2" applyFont="1" applyFill="1" applyBorder="1" applyAlignment="1" applyProtection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</cellXfs>
  <cellStyles count="5">
    <cellStyle name="Monétaire 2" xfId="4"/>
    <cellStyle name="Normal" xfId="0" builtinId="0"/>
    <cellStyle name="Normal 2" xfId="1"/>
    <cellStyle name="Normal 3" xfId="2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2</xdr:col>
      <xdr:colOff>508000</xdr:colOff>
      <xdr:row>1</xdr:row>
      <xdr:rowOff>47625</xdr:rowOff>
    </xdr:from>
    <xdr:to>
      <xdr:col>3</xdr:col>
      <xdr:colOff>127000</xdr:colOff>
      <xdr:row>1</xdr:row>
      <xdr:rowOff>2190750</xdr:rowOff>
    </xdr:to>
    <xdr:pic>
      <xdr:nvPicPr>
        <xdr:cNvPr id="13" name="Image 1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873125" y="254000"/>
          <a:ext cx="3556000" cy="21431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showGridLines="0" tabSelected="1" topLeftCell="A37" zoomScale="60" zoomScaleNormal="60" zoomScaleSheetLayoutView="55" zoomScalePageLayoutView="70" workbookViewId="0">
      <selection activeCell="C34" sqref="C34"/>
    </sheetView>
  </sheetViews>
  <sheetFormatPr baseColWidth="10" defaultColWidth="10" defaultRowHeight="17.100000000000001" customHeight="1"/>
  <cols>
    <col min="1" max="1" width="2.5" style="3" customWidth="1"/>
    <col min="2" max="2" width="2.25" style="3" customWidth="1"/>
    <col min="3" max="3" width="51.625" style="76" customWidth="1"/>
    <col min="4" max="4" width="41.5" style="3" customWidth="1"/>
    <col min="5" max="7" width="27.375" style="3" customWidth="1"/>
    <col min="8" max="8" width="26.75" style="3" customWidth="1"/>
    <col min="9" max="9" width="19.875" style="3" customWidth="1"/>
    <col min="10" max="10" width="24" style="3" customWidth="1"/>
    <col min="11" max="11" width="19.875" style="3" customWidth="1"/>
    <col min="12" max="12" width="4.75" style="3" customWidth="1"/>
    <col min="13" max="13" width="3.125" style="3" customWidth="1"/>
    <col min="14" max="18" width="10" style="3"/>
    <col min="19" max="19" width="35.25" style="3" hidden="1" customWidth="1"/>
    <col min="20" max="16384" width="10" style="3"/>
  </cols>
  <sheetData>
    <row r="1" spans="1:19" ht="17.100000000000001" customHeight="1" thickBot="1">
      <c r="A1"/>
      <c r="B1" s="1"/>
      <c r="C1" s="68"/>
      <c r="D1" s="1"/>
      <c r="E1" s="1"/>
      <c r="F1" s="1"/>
      <c r="G1" s="1"/>
      <c r="H1" s="1"/>
      <c r="I1" s="1"/>
      <c r="J1" s="1"/>
      <c r="K1" s="1"/>
      <c r="L1"/>
    </row>
    <row r="2" spans="1:19" ht="204.6" customHeight="1" thickBot="1">
      <c r="A2"/>
      <c r="B2" s="85" t="s">
        <v>46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7"/>
    </row>
    <row r="3" spans="1:19" ht="8.25" customHeight="1">
      <c r="A3"/>
      <c r="B3" s="23"/>
      <c r="C3" s="69"/>
      <c r="D3" s="24"/>
      <c r="E3" s="24"/>
      <c r="F3" s="24"/>
      <c r="G3" s="24"/>
      <c r="H3" s="24"/>
      <c r="I3" s="24"/>
      <c r="J3" s="24"/>
      <c r="K3" s="24"/>
      <c r="L3" s="24"/>
      <c r="M3" s="25"/>
    </row>
    <row r="4" spans="1:19" ht="23.45" customHeight="1">
      <c r="A4"/>
      <c r="B4" s="26"/>
      <c r="C4" s="92" t="s">
        <v>0</v>
      </c>
      <c r="D4" s="92"/>
      <c r="E4" s="88"/>
      <c r="F4" s="88"/>
      <c r="G4" s="88"/>
      <c r="H4" s="88"/>
      <c r="I4" s="88"/>
      <c r="J4" s="88"/>
      <c r="K4" s="88"/>
      <c r="L4" s="4"/>
      <c r="M4" s="27"/>
    </row>
    <row r="5" spans="1:19" ht="8.25" customHeight="1">
      <c r="A5" s="2"/>
      <c r="B5" s="28"/>
      <c r="C5" s="70"/>
      <c r="D5" s="29"/>
      <c r="E5" s="29"/>
      <c r="F5" s="29"/>
      <c r="G5" s="29"/>
      <c r="H5" s="29"/>
      <c r="I5" s="29"/>
      <c r="J5" s="29"/>
      <c r="K5" s="29"/>
      <c r="L5" s="4"/>
      <c r="M5" s="27"/>
    </row>
    <row r="6" spans="1:19" ht="31.5" customHeight="1">
      <c r="A6" s="2"/>
      <c r="B6" s="28"/>
      <c r="C6" s="77" t="s">
        <v>1</v>
      </c>
      <c r="D6" s="78"/>
      <c r="E6" s="78"/>
      <c r="F6" s="78"/>
      <c r="G6" s="78"/>
      <c r="H6" s="79"/>
      <c r="I6" s="79"/>
      <c r="J6" s="79"/>
      <c r="K6" s="79"/>
      <c r="L6" s="80"/>
      <c r="M6" s="27"/>
    </row>
    <row r="7" spans="1:19" ht="5.45" customHeight="1">
      <c r="B7" s="31"/>
      <c r="C7" s="71"/>
      <c r="D7" s="30"/>
      <c r="E7" s="30"/>
      <c r="F7" s="30"/>
      <c r="G7" s="30"/>
      <c r="H7" s="30"/>
      <c r="I7" s="30"/>
      <c r="J7" s="30"/>
      <c r="K7" s="30"/>
      <c r="L7" s="80"/>
      <c r="M7" s="32"/>
    </row>
    <row r="8" spans="1:19" ht="34.5" customHeight="1">
      <c r="B8" s="31"/>
      <c r="C8" s="93" t="s">
        <v>5</v>
      </c>
      <c r="D8" s="93"/>
      <c r="E8" s="93"/>
      <c r="F8" s="93"/>
      <c r="G8" s="93"/>
      <c r="H8" s="93"/>
      <c r="I8" s="93"/>
      <c r="J8" s="93"/>
      <c r="K8" s="93"/>
      <c r="L8" s="93"/>
      <c r="M8" s="33"/>
    </row>
    <row r="9" spans="1:19" s="4" customFormat="1" ht="6.75" customHeight="1">
      <c r="B9" s="34"/>
      <c r="C9" s="72"/>
      <c r="E9" s="16"/>
      <c r="F9" s="16"/>
      <c r="G9" s="16"/>
      <c r="H9" s="16"/>
      <c r="I9" s="16"/>
      <c r="J9" s="16"/>
      <c r="K9" s="16"/>
      <c r="M9" s="33"/>
    </row>
    <row r="10" spans="1:19" s="4" customFormat="1" ht="66.75" customHeight="1">
      <c r="B10" s="34"/>
      <c r="C10" s="72"/>
      <c r="E10" s="59" t="s">
        <v>35</v>
      </c>
      <c r="F10" s="59" t="s">
        <v>36</v>
      </c>
      <c r="G10" s="59" t="s">
        <v>37</v>
      </c>
      <c r="H10" s="59" t="s">
        <v>38</v>
      </c>
      <c r="I10" s="60" t="s">
        <v>39</v>
      </c>
      <c r="J10" s="60" t="s">
        <v>40</v>
      </c>
      <c r="K10" s="60" t="s">
        <v>41</v>
      </c>
      <c r="M10" s="33"/>
    </row>
    <row r="11" spans="1:19" s="4" customFormat="1" ht="29.25" customHeight="1">
      <c r="B11" s="34"/>
      <c r="C11" s="90" t="s">
        <v>44</v>
      </c>
      <c r="D11" s="91"/>
      <c r="E11" s="39"/>
      <c r="F11" s="39"/>
      <c r="G11" s="39"/>
      <c r="H11" s="40"/>
      <c r="I11" s="39"/>
      <c r="J11" s="39"/>
      <c r="K11" s="40"/>
      <c r="L11" s="22"/>
      <c r="M11" s="33"/>
      <c r="S11" s="56" t="s">
        <v>14</v>
      </c>
    </row>
    <row r="12" spans="1:19" s="4" customFormat="1" ht="29.25" customHeight="1">
      <c r="B12" s="34"/>
      <c r="C12" s="90" t="s">
        <v>6</v>
      </c>
      <c r="D12" s="91"/>
      <c r="E12" s="39"/>
      <c r="F12" s="39"/>
      <c r="G12" s="39"/>
      <c r="H12" s="40"/>
      <c r="I12" s="39"/>
      <c r="J12" s="39"/>
      <c r="K12" s="40"/>
      <c r="L12" s="22"/>
      <c r="M12" s="33"/>
      <c r="S12" s="56" t="s">
        <v>15</v>
      </c>
    </row>
    <row r="13" spans="1:19" s="4" customFormat="1" ht="48" customHeight="1" thickBot="1">
      <c r="B13" s="34"/>
      <c r="C13" s="89" t="s">
        <v>7</v>
      </c>
      <c r="D13" s="89"/>
      <c r="E13" s="41"/>
      <c r="F13" s="41"/>
      <c r="G13" s="41"/>
      <c r="H13" s="42"/>
      <c r="I13" s="41"/>
      <c r="J13" s="41"/>
      <c r="K13" s="42"/>
      <c r="L13" s="21"/>
      <c r="M13" s="33"/>
    </row>
    <row r="14" spans="1:19" s="4" customFormat="1" ht="55.5" customHeight="1">
      <c r="B14" s="34"/>
      <c r="C14" s="83" t="s">
        <v>17</v>
      </c>
      <c r="D14" s="64" t="s">
        <v>23</v>
      </c>
      <c r="E14" s="62"/>
      <c r="F14" s="62"/>
      <c r="G14" s="62"/>
      <c r="H14" s="62"/>
      <c r="I14" s="62"/>
      <c r="J14" s="62"/>
      <c r="K14" s="62"/>
      <c r="L14" s="20"/>
      <c r="M14" s="33"/>
    </row>
    <row r="15" spans="1:19" s="4" customFormat="1" ht="55.5" customHeight="1" thickBot="1">
      <c r="B15" s="34"/>
      <c r="C15" s="84"/>
      <c r="D15" s="65" t="s">
        <v>26</v>
      </c>
      <c r="E15" s="63">
        <f>E13*E14</f>
        <v>0</v>
      </c>
      <c r="F15" s="63">
        <f t="shared" ref="F15:K15" si="0">F13*F14</f>
        <v>0</v>
      </c>
      <c r="G15" s="63">
        <f t="shared" si="0"/>
        <v>0</v>
      </c>
      <c r="H15" s="63">
        <f t="shared" si="0"/>
        <v>0</v>
      </c>
      <c r="I15" s="63">
        <f t="shared" si="0"/>
        <v>0</v>
      </c>
      <c r="J15" s="63">
        <f t="shared" si="0"/>
        <v>0</v>
      </c>
      <c r="K15" s="63">
        <f t="shared" si="0"/>
        <v>0</v>
      </c>
      <c r="L15" s="19"/>
      <c r="M15" s="33"/>
    </row>
    <row r="16" spans="1:19" s="4" customFormat="1" ht="55.5" customHeight="1">
      <c r="B16" s="34"/>
      <c r="C16" s="83" t="s">
        <v>18</v>
      </c>
      <c r="D16" s="64" t="s">
        <v>24</v>
      </c>
      <c r="E16" s="62"/>
      <c r="F16" s="62"/>
      <c r="G16" s="62"/>
      <c r="H16" s="62"/>
      <c r="I16" s="62"/>
      <c r="J16" s="62"/>
      <c r="K16" s="62"/>
      <c r="L16" s="20"/>
      <c r="M16" s="33"/>
    </row>
    <row r="17" spans="2:13" s="4" customFormat="1" ht="55.5" customHeight="1" thickBot="1">
      <c r="B17" s="34"/>
      <c r="C17" s="122" t="s">
        <v>16</v>
      </c>
      <c r="D17" s="65" t="s">
        <v>25</v>
      </c>
      <c r="E17" s="63">
        <f>E16*E13</f>
        <v>0</v>
      </c>
      <c r="F17" s="63">
        <f t="shared" ref="F17:K17" si="1">F16*F13</f>
        <v>0</v>
      </c>
      <c r="G17" s="63">
        <f t="shared" si="1"/>
        <v>0</v>
      </c>
      <c r="H17" s="63">
        <f t="shared" si="1"/>
        <v>0</v>
      </c>
      <c r="I17" s="63">
        <f t="shared" si="1"/>
        <v>0</v>
      </c>
      <c r="J17" s="63">
        <f t="shared" si="1"/>
        <v>0</v>
      </c>
      <c r="K17" s="63">
        <f t="shared" si="1"/>
        <v>0</v>
      </c>
      <c r="L17" s="19"/>
      <c r="M17" s="33"/>
    </row>
    <row r="18" spans="2:13" s="4" customFormat="1" ht="55.5" customHeight="1">
      <c r="B18" s="34"/>
      <c r="C18" s="123" t="s">
        <v>19</v>
      </c>
      <c r="D18" s="66" t="s">
        <v>27</v>
      </c>
      <c r="E18" s="62"/>
      <c r="F18" s="62"/>
      <c r="G18" s="62"/>
      <c r="H18" s="62"/>
      <c r="I18" s="62"/>
      <c r="J18" s="62"/>
      <c r="K18" s="62"/>
      <c r="L18" s="20"/>
      <c r="M18" s="33"/>
    </row>
    <row r="19" spans="2:13" s="4" customFormat="1" ht="55.5" customHeight="1" thickBot="1">
      <c r="B19" s="34"/>
      <c r="C19" s="124"/>
      <c r="D19" s="67" t="s">
        <v>28</v>
      </c>
      <c r="E19" s="63">
        <f>E18*E13</f>
        <v>0</v>
      </c>
      <c r="F19" s="63">
        <f t="shared" ref="F19:K19" si="2">F18*F13</f>
        <v>0</v>
      </c>
      <c r="G19" s="63">
        <f t="shared" si="2"/>
        <v>0</v>
      </c>
      <c r="H19" s="63">
        <f t="shared" si="2"/>
        <v>0</v>
      </c>
      <c r="I19" s="63">
        <f t="shared" si="2"/>
        <v>0</v>
      </c>
      <c r="J19" s="63">
        <f t="shared" si="2"/>
        <v>0</v>
      </c>
      <c r="K19" s="63">
        <f t="shared" si="2"/>
        <v>0</v>
      </c>
      <c r="L19" s="19"/>
      <c r="M19" s="33"/>
    </row>
    <row r="20" spans="2:13" s="4" customFormat="1" ht="55.5" customHeight="1">
      <c r="B20" s="34"/>
      <c r="C20" s="125" t="s">
        <v>20</v>
      </c>
      <c r="D20" s="64" t="s">
        <v>29</v>
      </c>
      <c r="E20" s="62"/>
      <c r="F20" s="62"/>
      <c r="G20" s="62"/>
      <c r="H20" s="62"/>
      <c r="I20" s="62"/>
      <c r="J20" s="62"/>
      <c r="K20" s="62"/>
      <c r="L20" s="20"/>
      <c r="M20" s="33"/>
    </row>
    <row r="21" spans="2:13" s="4" customFormat="1" ht="55.5" customHeight="1" thickBot="1">
      <c r="B21" s="34"/>
      <c r="C21" s="126"/>
      <c r="D21" s="65" t="s">
        <v>30</v>
      </c>
      <c r="E21" s="63">
        <f>E20*E13</f>
        <v>0</v>
      </c>
      <c r="F21" s="63">
        <f t="shared" ref="F21:K21" si="3">F20*F13</f>
        <v>0</v>
      </c>
      <c r="G21" s="63">
        <f t="shared" si="3"/>
        <v>0</v>
      </c>
      <c r="H21" s="63">
        <f t="shared" si="3"/>
        <v>0</v>
      </c>
      <c r="I21" s="63">
        <f t="shared" si="3"/>
        <v>0</v>
      </c>
      <c r="J21" s="63">
        <f t="shared" si="3"/>
        <v>0</v>
      </c>
      <c r="K21" s="63">
        <f t="shared" si="3"/>
        <v>0</v>
      </c>
      <c r="L21" s="19"/>
      <c r="M21" s="33"/>
    </row>
    <row r="22" spans="2:13" s="4" customFormat="1" ht="55.5" customHeight="1">
      <c r="B22" s="34"/>
      <c r="C22" s="123" t="s">
        <v>21</v>
      </c>
      <c r="D22" s="66" t="s">
        <v>31</v>
      </c>
      <c r="E22" s="62"/>
      <c r="F22" s="62"/>
      <c r="G22" s="62"/>
      <c r="H22" s="62"/>
      <c r="I22" s="62"/>
      <c r="J22" s="62"/>
      <c r="K22" s="62"/>
      <c r="L22" s="20"/>
      <c r="M22" s="33"/>
    </row>
    <row r="23" spans="2:13" s="4" customFormat="1" ht="55.5" customHeight="1" thickBot="1">
      <c r="B23" s="34"/>
      <c r="C23" s="127"/>
      <c r="D23" s="67" t="s">
        <v>32</v>
      </c>
      <c r="E23" s="63">
        <f>E22*E13</f>
        <v>0</v>
      </c>
      <c r="F23" s="63">
        <f t="shared" ref="F23:K23" si="4">F22*F13</f>
        <v>0</v>
      </c>
      <c r="G23" s="63">
        <f t="shared" si="4"/>
        <v>0</v>
      </c>
      <c r="H23" s="63">
        <f t="shared" si="4"/>
        <v>0</v>
      </c>
      <c r="I23" s="63">
        <f t="shared" si="4"/>
        <v>0</v>
      </c>
      <c r="J23" s="63">
        <f t="shared" si="4"/>
        <v>0</v>
      </c>
      <c r="K23" s="63">
        <f t="shared" si="4"/>
        <v>0</v>
      </c>
      <c r="L23" s="19"/>
      <c r="M23" s="33"/>
    </row>
    <row r="24" spans="2:13" s="4" customFormat="1" ht="55.5" customHeight="1">
      <c r="B24" s="34"/>
      <c r="C24" s="125" t="s">
        <v>22</v>
      </c>
      <c r="D24" s="64" t="s">
        <v>33</v>
      </c>
      <c r="E24" s="62"/>
      <c r="F24" s="62"/>
      <c r="G24" s="62"/>
      <c r="H24" s="62"/>
      <c r="I24" s="62"/>
      <c r="J24" s="62"/>
      <c r="K24" s="62"/>
      <c r="L24" s="20"/>
      <c r="M24" s="33"/>
    </row>
    <row r="25" spans="2:13" s="4" customFormat="1" ht="55.5" customHeight="1" thickBot="1">
      <c r="B25" s="34"/>
      <c r="C25" s="128"/>
      <c r="D25" s="65" t="s">
        <v>34</v>
      </c>
      <c r="E25" s="63">
        <f>E24*E13</f>
        <v>0</v>
      </c>
      <c r="F25" s="63">
        <f t="shared" ref="F25:K25" si="5">F24*F13</f>
        <v>0</v>
      </c>
      <c r="G25" s="63">
        <f t="shared" si="5"/>
        <v>0</v>
      </c>
      <c r="H25" s="63">
        <f t="shared" si="5"/>
        <v>0</v>
      </c>
      <c r="I25" s="63">
        <f t="shared" si="5"/>
        <v>0</v>
      </c>
      <c r="J25" s="63">
        <f t="shared" si="5"/>
        <v>0</v>
      </c>
      <c r="K25" s="63">
        <f t="shared" si="5"/>
        <v>0</v>
      </c>
      <c r="L25" s="19"/>
      <c r="M25" s="33"/>
    </row>
    <row r="26" spans="2:13" s="4" customFormat="1" ht="9.1999999999999993" customHeight="1" thickBot="1">
      <c r="B26" s="34"/>
      <c r="C26" s="73"/>
      <c r="D26" s="18"/>
      <c r="E26" s="18"/>
      <c r="F26" s="18"/>
      <c r="G26" s="18"/>
      <c r="H26" s="54"/>
      <c r="I26" s="18"/>
      <c r="J26" s="18"/>
      <c r="K26" s="54"/>
      <c r="L26" s="18"/>
      <c r="M26" s="33"/>
    </row>
    <row r="27" spans="2:13" s="4" customFormat="1" ht="33.950000000000003" customHeight="1" thickBot="1">
      <c r="B27" s="34"/>
      <c r="C27" s="109" t="s">
        <v>13</v>
      </c>
      <c r="D27" s="110"/>
      <c r="E27" s="55">
        <f>SUM(E14,E16,E18,E20,E22,E24)</f>
        <v>0</v>
      </c>
      <c r="F27" s="55">
        <f t="shared" ref="F27:K27" si="6">SUM(F14,F16,F18,F20,F22,F24)</f>
        <v>0</v>
      </c>
      <c r="G27" s="55">
        <f t="shared" si="6"/>
        <v>0</v>
      </c>
      <c r="H27" s="55">
        <f t="shared" si="6"/>
        <v>0</v>
      </c>
      <c r="I27" s="55">
        <f t="shared" si="6"/>
        <v>0</v>
      </c>
      <c r="J27" s="55">
        <f t="shared" si="6"/>
        <v>0</v>
      </c>
      <c r="K27" s="55">
        <f t="shared" si="6"/>
        <v>0</v>
      </c>
      <c r="L27" s="10"/>
      <c r="M27" s="33"/>
    </row>
    <row r="28" spans="2:13" s="4" customFormat="1" ht="33.950000000000003" customHeight="1" thickBot="1">
      <c r="B28" s="34"/>
      <c r="C28" s="109" t="s">
        <v>4</v>
      </c>
      <c r="D28" s="110"/>
      <c r="E28" s="53">
        <f>SUM(E15+E17,E19,E21,E23,E25)</f>
        <v>0</v>
      </c>
      <c r="F28" s="53">
        <f t="shared" ref="F28:K28" si="7">SUM(F15+F17,F19,F21,F23,F25)</f>
        <v>0</v>
      </c>
      <c r="G28" s="53">
        <f t="shared" si="7"/>
        <v>0</v>
      </c>
      <c r="H28" s="53">
        <f t="shared" si="7"/>
        <v>0</v>
      </c>
      <c r="I28" s="53">
        <f t="shared" si="7"/>
        <v>0</v>
      </c>
      <c r="J28" s="53">
        <f t="shared" si="7"/>
        <v>0</v>
      </c>
      <c r="K28" s="53">
        <f t="shared" si="7"/>
        <v>0</v>
      </c>
      <c r="L28" s="10"/>
      <c r="M28" s="33"/>
    </row>
    <row r="29" spans="2:13" s="4" customFormat="1" ht="11.25" customHeight="1" thickBot="1">
      <c r="B29" s="34"/>
      <c r="C29" s="72"/>
      <c r="D29" s="17"/>
      <c r="E29" s="17"/>
      <c r="F29" s="17"/>
      <c r="G29" s="17"/>
      <c r="H29" s="16"/>
      <c r="I29" s="16"/>
      <c r="J29" s="16"/>
      <c r="K29" s="16"/>
      <c r="M29" s="33"/>
    </row>
    <row r="30" spans="2:13" s="4" customFormat="1" ht="30.75" customHeight="1" thickBot="1">
      <c r="B30" s="34"/>
      <c r="C30" s="104" t="s">
        <v>8</v>
      </c>
      <c r="D30" s="105"/>
      <c r="E30" s="106">
        <f>SUM(E28:K28)</f>
        <v>0</v>
      </c>
      <c r="F30" s="107"/>
      <c r="G30" s="107"/>
      <c r="H30" s="107"/>
      <c r="I30" s="107"/>
      <c r="J30" s="107"/>
      <c r="K30" s="108"/>
      <c r="M30" s="33"/>
    </row>
    <row r="31" spans="2:13" s="4" customFormat="1" ht="21" customHeight="1" thickBot="1">
      <c r="B31" s="34"/>
      <c r="C31" s="72"/>
      <c r="D31" s="17"/>
      <c r="E31" s="17"/>
      <c r="F31" s="17"/>
      <c r="G31" s="17"/>
      <c r="H31" s="16"/>
      <c r="I31" s="16"/>
      <c r="J31" s="16"/>
      <c r="K31" s="16"/>
      <c r="M31" s="33"/>
    </row>
    <row r="32" spans="2:13" s="4" customFormat="1" ht="16.5" customHeight="1">
      <c r="B32" s="34"/>
      <c r="C32" s="74"/>
      <c r="D32" s="15"/>
      <c r="E32" s="15"/>
      <c r="F32" s="15"/>
      <c r="G32" s="15"/>
      <c r="H32" s="14"/>
      <c r="I32" s="14"/>
      <c r="J32" s="14"/>
      <c r="K32" s="14"/>
      <c r="L32" s="13"/>
      <c r="M32" s="33"/>
    </row>
    <row r="33" spans="2:13" s="4" customFormat="1" ht="81" customHeight="1">
      <c r="B33" s="34"/>
      <c r="C33" s="117" t="s">
        <v>47</v>
      </c>
      <c r="D33" s="118"/>
      <c r="E33" s="118"/>
      <c r="F33" s="118"/>
      <c r="G33" s="118"/>
      <c r="H33" s="118"/>
      <c r="I33" s="118"/>
      <c r="J33" s="118"/>
      <c r="K33" s="118"/>
      <c r="L33" s="118"/>
      <c r="M33" s="33"/>
    </row>
    <row r="34" spans="2:13" s="4" customFormat="1" ht="7.5" customHeight="1">
      <c r="B34" s="34"/>
      <c r="C34" s="72"/>
      <c r="D34" s="12"/>
      <c r="E34" s="12"/>
      <c r="F34" s="58"/>
      <c r="G34" s="58"/>
      <c r="H34" s="11"/>
      <c r="I34" s="11"/>
      <c r="J34" s="11"/>
      <c r="K34" s="11"/>
      <c r="L34" s="11"/>
      <c r="M34" s="33"/>
    </row>
    <row r="35" spans="2:13" s="4" customFormat="1" ht="81" customHeight="1" thickBot="1">
      <c r="B35" s="34"/>
      <c r="C35" s="72"/>
      <c r="E35" s="59" t="str">
        <f>E10</f>
        <v xml:space="preserve">Expert S.I. (chef de mission) </v>
      </c>
      <c r="F35" s="59" t="str">
        <f t="shared" ref="F35:K35" si="8">F10</f>
        <v xml:space="preserve">Expert en sécurité des SI </v>
      </c>
      <c r="G35" s="59" t="str">
        <f t="shared" si="8"/>
        <v xml:space="preserve">Expert réseaux et systèmes </v>
      </c>
      <c r="H35" s="59" t="str">
        <f t="shared" si="8"/>
        <v xml:space="preserve">Expert applicatif et bases de données </v>
      </c>
      <c r="I35" s="59" t="str">
        <f t="shared" si="8"/>
        <v xml:space="preserve">Expert en réseau électrique </v>
      </c>
      <c r="J35" s="59" t="str">
        <f t="shared" si="8"/>
        <v xml:space="preserve">Expert en Gestion des Finances Publiques </v>
      </c>
      <c r="K35" s="59" t="str">
        <f t="shared" si="8"/>
        <v xml:space="preserve">Expert en Gestion du Changement </v>
      </c>
      <c r="M35" s="33"/>
    </row>
    <row r="36" spans="2:13" s="4" customFormat="1" ht="26.25" customHeight="1" thickBot="1">
      <c r="B36" s="34"/>
      <c r="C36" s="119" t="s">
        <v>11</v>
      </c>
      <c r="D36" s="120"/>
      <c r="E36" s="121"/>
      <c r="F36" s="121"/>
      <c r="G36" s="121"/>
      <c r="H36" s="121"/>
      <c r="I36" s="121"/>
      <c r="J36" s="121"/>
      <c r="K36" s="121"/>
      <c r="M36" s="33"/>
    </row>
    <row r="37" spans="2:13" s="4" customFormat="1" ht="33.950000000000003" customHeight="1">
      <c r="B37" s="34"/>
      <c r="C37" s="113" t="s">
        <v>42</v>
      </c>
      <c r="D37" s="114"/>
      <c r="E37" s="43"/>
      <c r="F37" s="43"/>
      <c r="G37" s="43"/>
      <c r="H37" s="44"/>
      <c r="I37" s="45"/>
      <c r="J37" s="45"/>
      <c r="K37" s="44"/>
      <c r="M37" s="33"/>
    </row>
    <row r="38" spans="2:13" s="4" customFormat="1" ht="33.950000000000003" customHeight="1">
      <c r="B38" s="34"/>
      <c r="C38" s="115" t="s">
        <v>3</v>
      </c>
      <c r="D38" s="116"/>
      <c r="E38" s="50"/>
      <c r="F38" s="50"/>
      <c r="G38" s="50"/>
      <c r="H38" s="51"/>
      <c r="I38" s="52"/>
      <c r="J38" s="52"/>
      <c r="K38" s="51"/>
      <c r="M38" s="33"/>
    </row>
    <row r="39" spans="2:13" s="4" customFormat="1" ht="33.950000000000003" customHeight="1" thickBot="1">
      <c r="B39" s="34"/>
      <c r="C39" s="97" t="s">
        <v>2</v>
      </c>
      <c r="D39" s="98"/>
      <c r="E39" s="81">
        <f>E37*E38</f>
        <v>0</v>
      </c>
      <c r="F39" s="81">
        <f t="shared" ref="F39:K39" si="9">F37*F38</f>
        <v>0</v>
      </c>
      <c r="G39" s="81">
        <f t="shared" si="9"/>
        <v>0</v>
      </c>
      <c r="H39" s="81">
        <f t="shared" si="9"/>
        <v>0</v>
      </c>
      <c r="I39" s="81">
        <f t="shared" si="9"/>
        <v>0</v>
      </c>
      <c r="J39" s="81">
        <f t="shared" si="9"/>
        <v>0</v>
      </c>
      <c r="K39" s="81">
        <f t="shared" si="9"/>
        <v>0</v>
      </c>
      <c r="M39" s="33"/>
    </row>
    <row r="40" spans="2:13" s="4" customFormat="1" ht="9.1999999999999993" customHeight="1" thickBot="1">
      <c r="B40" s="34"/>
      <c r="C40" s="72"/>
      <c r="D40" s="9"/>
      <c r="E40" s="8"/>
      <c r="F40" s="8"/>
      <c r="G40" s="8"/>
      <c r="H40" s="8"/>
      <c r="I40" s="8"/>
      <c r="J40" s="8"/>
      <c r="K40" s="8"/>
      <c r="M40" s="33"/>
    </row>
    <row r="41" spans="2:13" s="4" customFormat="1" ht="31.5" customHeight="1" thickBot="1">
      <c r="B41" s="34"/>
      <c r="C41" s="111" t="s">
        <v>9</v>
      </c>
      <c r="D41" s="112"/>
      <c r="E41" s="43">
        <v>210</v>
      </c>
      <c r="F41" s="43">
        <v>210</v>
      </c>
      <c r="G41" s="43">
        <v>210</v>
      </c>
      <c r="H41" s="43">
        <v>210</v>
      </c>
      <c r="I41" s="43">
        <v>210</v>
      </c>
      <c r="J41" s="43">
        <v>210</v>
      </c>
      <c r="K41" s="43">
        <v>210</v>
      </c>
      <c r="M41" s="33"/>
    </row>
    <row r="42" spans="2:13" s="4" customFormat="1" ht="31.5" customHeight="1" thickBot="1">
      <c r="B42" s="34"/>
      <c r="C42" s="57" t="s">
        <v>10</v>
      </c>
      <c r="D42" s="46"/>
      <c r="E42" s="47"/>
      <c r="F42" s="61"/>
      <c r="G42" s="61"/>
      <c r="H42" s="48"/>
      <c r="I42" s="49"/>
      <c r="J42" s="49"/>
      <c r="K42" s="48"/>
      <c r="M42" s="33"/>
    </row>
    <row r="43" spans="2:13" s="4" customFormat="1" ht="31.5" customHeight="1" thickBot="1">
      <c r="B43" s="34"/>
      <c r="C43" s="97" t="s">
        <v>2</v>
      </c>
      <c r="D43" s="98"/>
      <c r="E43" s="81">
        <f>E41*E42</f>
        <v>0</v>
      </c>
      <c r="F43" s="81">
        <f t="shared" ref="F43:K43" si="10">F41*F42</f>
        <v>0</v>
      </c>
      <c r="G43" s="81">
        <f t="shared" si="10"/>
        <v>0</v>
      </c>
      <c r="H43" s="81">
        <f t="shared" si="10"/>
        <v>0</v>
      </c>
      <c r="I43" s="81">
        <f t="shared" si="10"/>
        <v>0</v>
      </c>
      <c r="J43" s="81">
        <f t="shared" si="10"/>
        <v>0</v>
      </c>
      <c r="K43" s="81">
        <f t="shared" si="10"/>
        <v>0</v>
      </c>
      <c r="M43" s="33"/>
    </row>
    <row r="44" spans="2:13" s="4" customFormat="1" ht="12.75" customHeight="1" thickBot="1">
      <c r="B44" s="34"/>
      <c r="C44" s="72"/>
      <c r="D44" s="9"/>
      <c r="E44" s="8"/>
      <c r="F44" s="8"/>
      <c r="G44" s="8"/>
      <c r="H44" s="8"/>
      <c r="I44" s="8"/>
      <c r="J44" s="8"/>
      <c r="K44" s="8"/>
      <c r="M44" s="33"/>
    </row>
    <row r="45" spans="2:13" s="4" customFormat="1" ht="31.5" customHeight="1">
      <c r="B45" s="34"/>
      <c r="C45" s="99" t="s">
        <v>43</v>
      </c>
      <c r="D45" s="100"/>
      <c r="E45" s="82">
        <f>SUM(E39,E43)</f>
        <v>0</v>
      </c>
      <c r="F45" s="82">
        <f t="shared" ref="F45:K45" si="11">SUM(F39,F43)</f>
        <v>0</v>
      </c>
      <c r="G45" s="82">
        <f t="shared" si="11"/>
        <v>0</v>
      </c>
      <c r="H45" s="82">
        <f t="shared" si="11"/>
        <v>0</v>
      </c>
      <c r="I45" s="82">
        <f t="shared" si="11"/>
        <v>0</v>
      </c>
      <c r="J45" s="82">
        <f t="shared" si="11"/>
        <v>0</v>
      </c>
      <c r="K45" s="82">
        <f t="shared" si="11"/>
        <v>0</v>
      </c>
      <c r="M45" s="33"/>
    </row>
    <row r="46" spans="2:13" s="4" customFormat="1" ht="45.2" customHeight="1" thickBot="1">
      <c r="B46" s="34"/>
      <c r="C46" s="101" t="s">
        <v>12</v>
      </c>
      <c r="D46" s="102"/>
      <c r="E46" s="103">
        <f>SUM(E45:K45)</f>
        <v>0</v>
      </c>
      <c r="F46" s="103"/>
      <c r="G46" s="103"/>
      <c r="H46" s="103"/>
      <c r="I46" s="103"/>
      <c r="J46" s="103"/>
      <c r="K46" s="103"/>
      <c r="M46" s="33"/>
    </row>
    <row r="47" spans="2:13" s="4" customFormat="1" ht="9.75" customHeight="1">
      <c r="B47" s="34"/>
      <c r="C47" s="72"/>
      <c r="D47" s="9"/>
      <c r="E47" s="8"/>
      <c r="F47" s="8"/>
      <c r="G47" s="8"/>
      <c r="H47" s="8"/>
      <c r="I47" s="8"/>
      <c r="J47" s="8"/>
      <c r="K47" s="8"/>
      <c r="M47" s="33"/>
    </row>
    <row r="48" spans="2:13" s="4" customFormat="1" ht="15" customHeight="1">
      <c r="B48" s="34"/>
      <c r="C48" s="72"/>
      <c r="D48" s="9"/>
      <c r="E48" s="8"/>
      <c r="F48" s="8"/>
      <c r="G48" s="8"/>
      <c r="H48" s="8"/>
      <c r="I48" s="8"/>
      <c r="J48" s="8"/>
      <c r="K48" s="8"/>
      <c r="M48" s="33"/>
    </row>
    <row r="49" spans="2:13" s="4" customFormat="1" ht="63.75" customHeight="1">
      <c r="B49" s="34"/>
      <c r="C49" s="94" t="s">
        <v>45</v>
      </c>
      <c r="D49" s="95"/>
      <c r="E49" s="96">
        <f>E30+E46</f>
        <v>0</v>
      </c>
      <c r="F49" s="96"/>
      <c r="G49" s="96"/>
      <c r="H49" s="96"/>
      <c r="I49" s="96"/>
      <c r="J49" s="96"/>
      <c r="K49" s="96"/>
      <c r="M49" s="33"/>
    </row>
    <row r="50" spans="2:13" ht="15.95" customHeight="1" thickBot="1">
      <c r="B50" s="35"/>
      <c r="C50" s="75"/>
      <c r="D50" s="37"/>
      <c r="E50" s="36"/>
      <c r="F50" s="36"/>
      <c r="G50" s="36"/>
      <c r="H50" s="36"/>
      <c r="I50" s="36"/>
      <c r="J50" s="36"/>
      <c r="K50" s="36"/>
      <c r="L50" s="36"/>
      <c r="M50" s="38"/>
    </row>
    <row r="51" spans="2:13" ht="32.25" customHeight="1">
      <c r="C51" s="6"/>
      <c r="D51" s="7"/>
    </row>
    <row r="52" spans="2:13" ht="32.25" customHeight="1">
      <c r="D52" s="6"/>
      <c r="E52" s="6"/>
      <c r="F52" s="6"/>
      <c r="G52" s="6"/>
      <c r="H52" s="6"/>
      <c r="I52" s="6"/>
      <c r="J52" s="6"/>
      <c r="K52" s="6"/>
      <c r="L52" s="6"/>
    </row>
    <row r="53" spans="2:13" ht="32.25" customHeight="1"/>
    <row r="54" spans="2:13" ht="32.25" customHeight="1"/>
    <row r="55" spans="2:13" ht="32.25" customHeight="1">
      <c r="C55" s="72"/>
    </row>
    <row r="56" spans="2:13" s="5" customFormat="1" ht="32.25" customHeight="1">
      <c r="C56" s="72"/>
      <c r="D56" s="4"/>
      <c r="E56" s="4"/>
      <c r="F56" s="4"/>
      <c r="G56" s="4"/>
      <c r="H56" s="4"/>
      <c r="I56" s="4"/>
      <c r="J56" s="4"/>
      <c r="K56" s="4"/>
      <c r="L56" s="4"/>
      <c r="M56" s="3"/>
    </row>
    <row r="57" spans="2:13" ht="32.25" customHeight="1">
      <c r="D57" s="4"/>
      <c r="E57" s="4"/>
      <c r="F57" s="4"/>
      <c r="G57" s="4"/>
      <c r="H57" s="4"/>
      <c r="I57" s="4"/>
      <c r="J57" s="4"/>
      <c r="K57" s="4"/>
      <c r="L57" s="4"/>
    </row>
    <row r="58" spans="2:13" ht="32.25" customHeight="1"/>
    <row r="59" spans="2:13" ht="32.25" customHeight="1"/>
    <row r="60" spans="2:13" ht="31.5" customHeight="1"/>
    <row r="61" spans="2:13" ht="16.149999999999999" customHeight="1"/>
    <row r="62" spans="2:13" ht="33.6" customHeight="1"/>
    <row r="63" spans="2:13" ht="6.6" customHeight="1"/>
    <row r="67" ht="15.6" customHeight="1"/>
  </sheetData>
  <sheetProtection selectLockedCells="1"/>
  <mergeCells count="29">
    <mergeCell ref="C16:C17"/>
    <mergeCell ref="C18:C19"/>
    <mergeCell ref="C20:C21"/>
    <mergeCell ref="C22:C23"/>
    <mergeCell ref="C24:C25"/>
    <mergeCell ref="C30:D30"/>
    <mergeCell ref="E30:K30"/>
    <mergeCell ref="C27:D27"/>
    <mergeCell ref="C28:D28"/>
    <mergeCell ref="C41:D41"/>
    <mergeCell ref="C37:D37"/>
    <mergeCell ref="C38:D38"/>
    <mergeCell ref="C39:D39"/>
    <mergeCell ref="C33:L33"/>
    <mergeCell ref="C36:K36"/>
    <mergeCell ref="C49:D49"/>
    <mergeCell ref="E49:K49"/>
    <mergeCell ref="C43:D43"/>
    <mergeCell ref="C45:D45"/>
    <mergeCell ref="C46:D46"/>
    <mergeCell ref="E46:K46"/>
    <mergeCell ref="C14:C15"/>
    <mergeCell ref="B2:M2"/>
    <mergeCell ref="E4:K4"/>
    <mergeCell ref="C13:D13"/>
    <mergeCell ref="C11:D11"/>
    <mergeCell ref="C12:D12"/>
    <mergeCell ref="C4:D4"/>
    <mergeCell ref="C8:L8"/>
  </mergeCell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PCSI - DPGF</vt:lpstr>
      <vt:lpstr>'PCSI - DPGF'!_Toc25250064</vt:lpstr>
      <vt:lpstr>'PCSI - DPGF'!Zone_d_impression</vt:lpstr>
    </vt:vector>
  </TitlesOfParts>
  <Company>AFD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Quentin ROY</cp:lastModifiedBy>
  <cp:lastPrinted>2018-11-13T14:45:58Z</cp:lastPrinted>
  <dcterms:created xsi:type="dcterms:W3CDTF">2018-09-13T13:06:00Z</dcterms:created>
  <dcterms:modified xsi:type="dcterms:W3CDTF">2024-12-11T07:47:53Z</dcterms:modified>
</cp:coreProperties>
</file>