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700"/>
  </bookViews>
  <sheets>
    <sheet name="BPU DQE" sheetId="15" r:id="rId1"/>
    <sheet name="DPGF LOT 2" sheetId="17" r:id="rId2"/>
    <sheet name="calcul CRITERE PRIX" sheetId="1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6" l="1"/>
  <c r="C7" i="16"/>
  <c r="E6" i="17" l="1"/>
  <c r="F6" i="17" s="1"/>
  <c r="G6" i="17" s="1"/>
  <c r="F5" i="17"/>
  <c r="G5" i="17" s="1"/>
  <c r="E10" i="17" l="1"/>
  <c r="F10" i="17" s="1"/>
  <c r="G10" i="17" s="1"/>
  <c r="E40" i="15"/>
  <c r="E41" i="15"/>
  <c r="E39" i="15"/>
  <c r="D43" i="15"/>
  <c r="E6" i="15"/>
  <c r="C8" i="16" l="1"/>
  <c r="D8" i="16" s="1"/>
  <c r="D10" i="16" s="1"/>
  <c r="E30" i="15"/>
  <c r="E31" i="15"/>
  <c r="E32" i="15"/>
  <c r="E33" i="15"/>
  <c r="E34" i="15"/>
  <c r="E35" i="15"/>
  <c r="E29" i="15"/>
  <c r="E12" i="15" l="1"/>
  <c r="E24" i="15"/>
  <c r="E25" i="15"/>
  <c r="E23" i="15"/>
  <c r="E14" i="15"/>
  <c r="E7" i="15"/>
  <c r="E11" i="15"/>
  <c r="E9" i="15"/>
  <c r="E8" i="15"/>
  <c r="E10" i="15"/>
  <c r="E13" i="15"/>
  <c r="E15" i="15"/>
  <c r="E16" i="15"/>
  <c r="E17" i="15"/>
  <c r="E18" i="15"/>
  <c r="E19" i="15"/>
  <c r="E20" i="15"/>
  <c r="E21" i="15"/>
  <c r="E22" i="15"/>
  <c r="E43" i="15" l="1"/>
</calcChain>
</file>

<file path=xl/sharedStrings.xml><?xml version="1.0" encoding="utf-8"?>
<sst xmlns="http://schemas.openxmlformats.org/spreadsheetml/2006/main" count="102" uniqueCount="73">
  <si>
    <t>Désignation</t>
  </si>
  <si>
    <t>Unité</t>
  </si>
  <si>
    <t>Qté éstimative annuelle</t>
  </si>
  <si>
    <t>Prix unit. H.T.</t>
  </si>
  <si>
    <t>Prix unit. TTC</t>
  </si>
  <si>
    <t>les interventions sont considérées effectuées les jours ouvrables en heure de jour - hors cas particulier du personnel, lorsque cela est précisé</t>
  </si>
  <si>
    <t>Lessivage des murs, surface inférieure à 100m²</t>
  </si>
  <si>
    <t>m²</t>
  </si>
  <si>
    <t>Lessivage des murs, surface supérieure à 100m²</t>
  </si>
  <si>
    <t xml:space="preserve">Lustrage à la monobrosse des sols PVC inférieur à 100 m² </t>
  </si>
  <si>
    <t xml:space="preserve">Lustrage à la monobrosse des sols PVC supérieur à 100 m² </t>
  </si>
  <si>
    <t xml:space="preserve">Nettoyage injection et extraction en sol moquette, inférieur à 100m² </t>
  </si>
  <si>
    <t xml:space="preserve">Nettoyage injection et extraction en sol moquette, supérieur à 100m² </t>
  </si>
  <si>
    <t>Nettoyage injection et extraction d'une assise</t>
  </si>
  <si>
    <t>Intervention complémentaire karcher, surface inférieure à 100m²</t>
  </si>
  <si>
    <t>Intervention complémentaire karcher, surface supérieure à 100m²</t>
  </si>
  <si>
    <t>Intervention d'un agent en dehors des heures d'intervention habituelles (jour ouvrable, heure de jour)*</t>
  </si>
  <si>
    <t>heure</t>
  </si>
  <si>
    <t>Intervention d'un agent en dehors des heures d'intervention habituelles (jour ouvrable, heure de nuit)*</t>
  </si>
  <si>
    <t>Intervention d'un agent en dehors des heures d'intervention habituelles (dimanche et jour férié - heure de jour)*</t>
  </si>
  <si>
    <t>Intervention d'un agent en dehors des heures d'intervention habituelles (dimanche et jour férié - heure de nuit)*</t>
  </si>
  <si>
    <t>Intervention d'un chef d'équipe en dehors des heures d'intervention habituelles (jour ouvrable, heure de jour)*</t>
  </si>
  <si>
    <t>Intervention d'un chef d'équipe en dehors des heures d'intervention habituelles (jour ouvrable, heure de nuit)*</t>
  </si>
  <si>
    <t>Intervention d'un chef d'équipe en dehors des heures d'intervention habituelles (dimanche et jour férié - heure de jour)*</t>
  </si>
  <si>
    <t>Intervention d'un chef d'équipe en dehors des heures d'intervention habituelles (dimanche et jour férié - heure de nuit)*</t>
  </si>
  <si>
    <t xml:space="preserve">Enlèvement des encombrants </t>
  </si>
  <si>
    <t>m³</t>
  </si>
  <si>
    <t>Nettoyage mécanisé des sols parkings / garages, surface supérieure à 100m²</t>
  </si>
  <si>
    <t>Nettoyage mécanisé des sols parkings / garages, surface inférieure à 100m²</t>
  </si>
  <si>
    <t>Coût consommable (au-delà de ceux prévus au forfait)</t>
  </si>
  <si>
    <t>Prix HT</t>
  </si>
  <si>
    <t>Prix TTC</t>
  </si>
  <si>
    <t>PAPIER / TORK T9 Blc, Rlx 620F 2P, x12 / 1 carton</t>
  </si>
  <si>
    <t>Carton</t>
  </si>
  <si>
    <t>SAVON / TORK Premium S4, 1lts, x6 / 1 carton</t>
  </si>
  <si>
    <t>RECHARGE / TCELL CITRUS MIX, x6 / 1 carton</t>
  </si>
  <si>
    <t>POUBELLE HYGIENE FEMININE TERRACYCLIC 13L *</t>
  </si>
  <si>
    <t>RECHARGE / TERRACYCLIC x 12 / 1 carton</t>
  </si>
  <si>
    <t>Essuie-Mains Papier plié Feuille/Feuille x15 /1 carton</t>
  </si>
  <si>
    <t>Brosse sanitaire murale</t>
  </si>
  <si>
    <t>Les consommables doivent être adaptées aux distributeurs en place sur les campus</t>
  </si>
  <si>
    <t>Nettoyage Vitrerie
(H ≤ 2 m --&gt; PLAIN PIED)</t>
  </si>
  <si>
    <t>M²</t>
  </si>
  <si>
    <t>Nettoyage Vitrerie
(2m ≤ H ≤ 8 m --&gt; PERCHE)</t>
  </si>
  <si>
    <t>Nettoyage Vitrerie
(H &gt; 8 m --&gt; NACELLE/ALPI)</t>
  </si>
  <si>
    <t xml:space="preserve">*Heures de jour : du lundi au samedi entre 6h et 21h </t>
  </si>
  <si>
    <t>MONTANT Annuel en €HT</t>
  </si>
  <si>
    <t>DQE</t>
  </si>
  <si>
    <t>TOTAL DQE</t>
  </si>
  <si>
    <t>HT</t>
  </si>
  <si>
    <t>PONDERATION</t>
  </si>
  <si>
    <t>Nettoyage forfaitaire selon CCTP et ses annexes</t>
  </si>
  <si>
    <t>Consommables selon quantités estimatives inscrites au  CCTP et ses annexes</t>
  </si>
  <si>
    <t>Cout unitaire HT</t>
  </si>
  <si>
    <t>Nb Unités</t>
  </si>
  <si>
    <t xml:space="preserve">Savon mousse doux  - TORK PREMIUM S4 1L CX6  </t>
  </si>
  <si>
    <t xml:space="preserve">Rouleaux de papier toilettes  - PLX 620F TORK SMARTONE T9 BC 2P ECOLABEL  x 12 </t>
  </si>
  <si>
    <t xml:space="preserve">Sac poubelle protection hygiénique - RECHARGE CONTAINERS Hygiène Féminine x 12 </t>
  </si>
  <si>
    <t>LOT N°2 Pantin</t>
  </si>
  <si>
    <t>BORDEREAU DE PRIX UNITAIRE (BPU) ET DETAIL QUANTITATIF ESTIMATIF (DQE)</t>
  </si>
  <si>
    <t>Montant HT sur durée du marché ( 4 ANS) en €HT</t>
  </si>
  <si>
    <t>Montant HT sur durée du marché ( 4 ANS) en €TTC</t>
  </si>
  <si>
    <t>Nature de la charge</t>
  </si>
  <si>
    <t>TOTAL décomposition du prix global et forfaitaire (DPGF ) LOT N°2 GEM PARIS PANTIN</t>
  </si>
  <si>
    <t>décomposition du prix global et forfaitaire (DPGF ) 
MARCHE 24GEM0070 PRESTATIONS MENAGE GEM LOT 2</t>
  </si>
  <si>
    <t>HT Pondéré</t>
  </si>
  <si>
    <t>MONTANT  POUR CRITERE PRIX (90% DPGF et 10% DQE):</t>
  </si>
  <si>
    <t>CALCUL DU MONTANT POUR CRITERE PRIX</t>
  </si>
  <si>
    <t>LOT N°2</t>
  </si>
  <si>
    <t>VARIANTE : Nettoyage forfaitaire selon CCTP avec apport d'outils innovants</t>
  </si>
  <si>
    <t xml:space="preserve">Les gains générés sur forfait grâce à l'apport d'outils innovants devront être détaillés et valorisés dans le mémoire technique dédiée à cette variante </t>
  </si>
  <si>
    <t>DPGF LOT 2 (hors variante)</t>
  </si>
  <si>
    <t>Merci de remplir les cases jaunes de manière exclusive et  exhaustive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</si>
</sst>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7E]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</font>
    <font>
      <b/>
      <sz val="11"/>
      <name val="Calibri"/>
      <family val="2"/>
    </font>
    <font>
      <b/>
      <i/>
      <sz val="11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i/>
      <sz val="16"/>
      <color rgb="FF000000"/>
      <name val="Calibri"/>
      <family val="2"/>
    </font>
    <font>
      <b/>
      <u/>
      <sz val="2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9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6" borderId="6" xfId="0" applyFont="1" applyFill="1" applyBorder="1" applyAlignment="1">
      <alignment horizontal="left" vertical="center" wrapText="1"/>
    </xf>
    <xf numFmtId="0" fontId="6" fillId="6" borderId="6" xfId="1" applyFont="1" applyFill="1" applyBorder="1" applyAlignment="1">
      <alignment horizontal="center" vertical="center" wrapText="1"/>
    </xf>
    <xf numFmtId="0" fontId="0" fillId="0" borderId="6" xfId="0" applyBorder="1"/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8" borderId="6" xfId="0" applyFill="1" applyBorder="1"/>
    <xf numFmtId="0" fontId="14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0" fillId="9" borderId="6" xfId="0" applyFill="1" applyBorder="1"/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2" fontId="8" fillId="9" borderId="1" xfId="1" applyNumberFormat="1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right" vertical="center" wrapText="1"/>
    </xf>
    <xf numFmtId="0" fontId="0" fillId="0" borderId="15" xfId="0" applyBorder="1"/>
    <xf numFmtId="0" fontId="16" fillId="0" borderId="15" xfId="0" applyFont="1" applyBorder="1"/>
    <xf numFmtId="164" fontId="16" fillId="0" borderId="16" xfId="0" applyNumberFormat="1" applyFont="1" applyBorder="1"/>
    <xf numFmtId="0" fontId="0" fillId="0" borderId="6" xfId="0" applyBorder="1" applyAlignment="1">
      <alignment wrapText="1"/>
    </xf>
    <xf numFmtId="0" fontId="13" fillId="7" borderId="7" xfId="0" applyFont="1" applyFill="1" applyBorder="1" applyAlignment="1">
      <alignment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9" fillId="3" borderId="17" xfId="0" applyFont="1" applyFill="1" applyBorder="1"/>
    <xf numFmtId="0" fontId="19" fillId="3" borderId="18" xfId="0" applyFont="1" applyFill="1" applyBorder="1"/>
    <xf numFmtId="0" fontId="1" fillId="3" borderId="18" xfId="0" applyFont="1" applyFill="1" applyBorder="1"/>
    <xf numFmtId="0" fontId="1" fillId="3" borderId="19" xfId="0" applyFont="1" applyFill="1" applyBorder="1"/>
    <xf numFmtId="0" fontId="1" fillId="0" borderId="16" xfId="0" applyFont="1" applyBorder="1" applyAlignment="1">
      <alignment vertical="center"/>
    </xf>
    <xf numFmtId="0" fontId="0" fillId="0" borderId="1" xfId="0" applyBorder="1"/>
    <xf numFmtId="9" fontId="0" fillId="0" borderId="1" xfId="0" applyNumberForma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9" borderId="13" xfId="0" applyFill="1" applyBorder="1"/>
    <xf numFmtId="0" fontId="21" fillId="0" borderId="6" xfId="0" applyFont="1" applyFill="1" applyBorder="1"/>
    <xf numFmtId="0" fontId="18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0" fillId="9" borderId="0" xfId="0" applyFont="1" applyFill="1" applyBorder="1" applyAlignment="1">
      <alignment horizontal="left"/>
    </xf>
    <xf numFmtId="0" fontId="20" fillId="9" borderId="20" xfId="0" applyFont="1" applyFill="1" applyBorder="1" applyAlignment="1">
      <alignment horizontal="left"/>
    </xf>
    <xf numFmtId="0" fontId="11" fillId="0" borderId="0" xfId="0" applyFont="1" applyFill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21" xfId="0" applyBorder="1"/>
    <xf numFmtId="0" fontId="0" fillId="8" borderId="22" xfId="0" applyFill="1" applyBorder="1"/>
    <xf numFmtId="0" fontId="0" fillId="0" borderId="22" xfId="0" applyBorder="1"/>
    <xf numFmtId="0" fontId="0" fillId="0" borderId="23" xfId="0" applyBorder="1"/>
    <xf numFmtId="0" fontId="1" fillId="9" borderId="6" xfId="0" applyFont="1" applyFill="1" applyBorder="1"/>
    <xf numFmtId="0" fontId="1" fillId="0" borderId="6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A3" sqref="A3:B3"/>
    </sheetView>
  </sheetViews>
  <sheetFormatPr baseColWidth="10" defaultColWidth="11.453125" defaultRowHeight="14.5" x14ac:dyDescent="0.35"/>
  <cols>
    <col min="1" max="1" width="79.81640625" customWidth="1"/>
    <col min="2" max="3" width="11.81640625" customWidth="1"/>
    <col min="4" max="4" width="24.453125" customWidth="1"/>
  </cols>
  <sheetData>
    <row r="1" spans="1:5" ht="18.75" customHeight="1" x14ac:dyDescent="0.35">
      <c r="A1" s="65" t="s">
        <v>59</v>
      </c>
      <c r="B1" s="65"/>
      <c r="C1" s="65"/>
      <c r="D1" s="65"/>
      <c r="E1" s="65"/>
    </row>
    <row r="2" spans="1:5" ht="18.75" customHeight="1" x14ac:dyDescent="0.35">
      <c r="A2" s="66"/>
      <c r="B2" s="66"/>
      <c r="C2" s="66"/>
      <c r="D2" s="66"/>
      <c r="E2" s="66"/>
    </row>
    <row r="3" spans="1:5" ht="18.75" customHeight="1" x14ac:dyDescent="0.35">
      <c r="A3" s="69" t="s">
        <v>72</v>
      </c>
      <c r="B3" s="70"/>
      <c r="C3" s="62"/>
      <c r="D3" s="62"/>
      <c r="E3" s="62"/>
    </row>
    <row r="4" spans="1:5" ht="41.25" customHeight="1" x14ac:dyDescent="0.35">
      <c r="A4" s="3" t="s">
        <v>0</v>
      </c>
      <c r="B4" s="3" t="s">
        <v>1</v>
      </c>
      <c r="C4" s="28" t="s">
        <v>2</v>
      </c>
      <c r="D4" s="4" t="s">
        <v>3</v>
      </c>
      <c r="E4" s="4" t="s">
        <v>4</v>
      </c>
    </row>
    <row r="5" spans="1:5" ht="47.25" customHeight="1" x14ac:dyDescent="0.35">
      <c r="A5" s="36" t="s">
        <v>5</v>
      </c>
      <c r="B5" s="37"/>
      <c r="C5" s="37"/>
      <c r="D5" s="37"/>
      <c r="E5" s="37"/>
    </row>
    <row r="6" spans="1:5" ht="50.25" customHeight="1" x14ac:dyDescent="0.35">
      <c r="A6" s="6" t="s">
        <v>6</v>
      </c>
      <c r="B6" s="1" t="s">
        <v>7</v>
      </c>
      <c r="C6" s="1">
        <v>90</v>
      </c>
      <c r="D6" s="39"/>
      <c r="E6" s="12">
        <f>D6*1.2</f>
        <v>0</v>
      </c>
    </row>
    <row r="7" spans="1:5" ht="50.25" customHeight="1" x14ac:dyDescent="0.35">
      <c r="A7" s="6" t="s">
        <v>8</v>
      </c>
      <c r="B7" s="1" t="s">
        <v>7</v>
      </c>
      <c r="C7" s="1">
        <v>100</v>
      </c>
      <c r="D7" s="39"/>
      <c r="E7" s="12">
        <f>D7*1.2</f>
        <v>0</v>
      </c>
    </row>
    <row r="8" spans="1:5" ht="50.25" customHeight="1" x14ac:dyDescent="0.35">
      <c r="A8" s="6" t="s">
        <v>9</v>
      </c>
      <c r="B8" s="1" t="s">
        <v>7</v>
      </c>
      <c r="C8" s="1">
        <v>50</v>
      </c>
      <c r="D8" s="39"/>
      <c r="E8" s="12">
        <f t="shared" ref="E8:E25" si="0">D8*1.2</f>
        <v>0</v>
      </c>
    </row>
    <row r="9" spans="1:5" ht="50.25" customHeight="1" x14ac:dyDescent="0.35">
      <c r="A9" s="6" t="s">
        <v>10</v>
      </c>
      <c r="B9" s="1" t="s">
        <v>7</v>
      </c>
      <c r="C9" s="1">
        <v>500</v>
      </c>
      <c r="D9" s="39"/>
      <c r="E9" s="12">
        <f t="shared" si="0"/>
        <v>0</v>
      </c>
    </row>
    <row r="10" spans="1:5" ht="50.25" customHeight="1" x14ac:dyDescent="0.35">
      <c r="A10" s="6" t="s">
        <v>11</v>
      </c>
      <c r="B10" s="1" t="s">
        <v>7</v>
      </c>
      <c r="C10" s="1">
        <v>90</v>
      </c>
      <c r="D10" s="39"/>
      <c r="E10" s="12">
        <f t="shared" si="0"/>
        <v>0</v>
      </c>
    </row>
    <row r="11" spans="1:5" ht="50.25" customHeight="1" x14ac:dyDescent="0.35">
      <c r="A11" s="6" t="s">
        <v>12</v>
      </c>
      <c r="B11" s="1" t="s">
        <v>7</v>
      </c>
      <c r="C11" s="1">
        <v>100</v>
      </c>
      <c r="D11" s="39"/>
      <c r="E11" s="12">
        <f t="shared" si="0"/>
        <v>0</v>
      </c>
    </row>
    <row r="12" spans="1:5" ht="50.25" customHeight="1" x14ac:dyDescent="0.35">
      <c r="A12" s="6" t="s">
        <v>13</v>
      </c>
      <c r="B12" s="1" t="s">
        <v>1</v>
      </c>
      <c r="C12" s="1">
        <v>100</v>
      </c>
      <c r="D12" s="39"/>
      <c r="E12" s="12">
        <f t="shared" si="0"/>
        <v>0</v>
      </c>
    </row>
    <row r="13" spans="1:5" ht="50.25" customHeight="1" x14ac:dyDescent="0.35">
      <c r="A13" s="5" t="s">
        <v>14</v>
      </c>
      <c r="B13" s="1" t="s">
        <v>7</v>
      </c>
      <c r="C13" s="1">
        <v>10</v>
      </c>
      <c r="D13" s="39"/>
      <c r="E13" s="12">
        <f t="shared" si="0"/>
        <v>0</v>
      </c>
    </row>
    <row r="14" spans="1:5" ht="50.25" customHeight="1" x14ac:dyDescent="0.35">
      <c r="A14" s="5" t="s">
        <v>15</v>
      </c>
      <c r="B14" s="1" t="s">
        <v>7</v>
      </c>
      <c r="C14" s="1">
        <v>500</v>
      </c>
      <c r="D14" s="39"/>
      <c r="E14" s="12">
        <f t="shared" si="0"/>
        <v>0</v>
      </c>
    </row>
    <row r="15" spans="1:5" ht="50.25" customHeight="1" x14ac:dyDescent="0.35">
      <c r="A15" s="2" t="s">
        <v>16</v>
      </c>
      <c r="B15" s="1" t="s">
        <v>17</v>
      </c>
      <c r="C15" s="1">
        <v>200</v>
      </c>
      <c r="D15" s="39"/>
      <c r="E15" s="12">
        <f t="shared" si="0"/>
        <v>0</v>
      </c>
    </row>
    <row r="16" spans="1:5" ht="50.25" customHeight="1" x14ac:dyDescent="0.35">
      <c r="A16" s="2" t="s">
        <v>18</v>
      </c>
      <c r="B16" s="1" t="s">
        <v>17</v>
      </c>
      <c r="C16" s="1">
        <v>50</v>
      </c>
      <c r="D16" s="39"/>
      <c r="E16" s="12">
        <f t="shared" si="0"/>
        <v>0</v>
      </c>
    </row>
    <row r="17" spans="1:5" ht="50.25" customHeight="1" x14ac:dyDescent="0.35">
      <c r="A17" s="2" t="s">
        <v>19</v>
      </c>
      <c r="B17" s="1" t="s">
        <v>17</v>
      </c>
      <c r="C17" s="1">
        <v>30</v>
      </c>
      <c r="D17" s="39"/>
      <c r="E17" s="12">
        <f t="shared" si="0"/>
        <v>0</v>
      </c>
    </row>
    <row r="18" spans="1:5" ht="50.25" customHeight="1" x14ac:dyDescent="0.35">
      <c r="A18" s="2" t="s">
        <v>20</v>
      </c>
      <c r="B18" s="1" t="s">
        <v>17</v>
      </c>
      <c r="C18" s="1">
        <v>1</v>
      </c>
      <c r="D18" s="39"/>
      <c r="E18" s="12">
        <f t="shared" si="0"/>
        <v>0</v>
      </c>
    </row>
    <row r="19" spans="1:5" ht="50.25" customHeight="1" x14ac:dyDescent="0.35">
      <c r="A19" s="2" t="s">
        <v>21</v>
      </c>
      <c r="B19" s="1" t="s">
        <v>17</v>
      </c>
      <c r="C19" s="1">
        <v>100</v>
      </c>
      <c r="D19" s="39"/>
      <c r="E19" s="12">
        <f t="shared" si="0"/>
        <v>0</v>
      </c>
    </row>
    <row r="20" spans="1:5" ht="50.25" customHeight="1" x14ac:dyDescent="0.35">
      <c r="A20" s="2" t="s">
        <v>22</v>
      </c>
      <c r="B20" s="1" t="s">
        <v>17</v>
      </c>
      <c r="C20" s="1">
        <v>1</v>
      </c>
      <c r="D20" s="39"/>
      <c r="E20" s="12">
        <f t="shared" si="0"/>
        <v>0</v>
      </c>
    </row>
    <row r="21" spans="1:5" ht="50.25" customHeight="1" x14ac:dyDescent="0.35">
      <c r="A21" s="2" t="s">
        <v>23</v>
      </c>
      <c r="B21" s="1" t="s">
        <v>17</v>
      </c>
      <c r="C21" s="1">
        <v>30</v>
      </c>
      <c r="D21" s="39"/>
      <c r="E21" s="12">
        <f t="shared" si="0"/>
        <v>0</v>
      </c>
    </row>
    <row r="22" spans="1:5" ht="50.25" customHeight="1" x14ac:dyDescent="0.35">
      <c r="A22" s="16" t="s">
        <v>24</v>
      </c>
      <c r="B22" s="17" t="s">
        <v>17</v>
      </c>
      <c r="C22" s="17">
        <v>1</v>
      </c>
      <c r="D22" s="40"/>
      <c r="E22" s="18">
        <f t="shared" si="0"/>
        <v>0</v>
      </c>
    </row>
    <row r="23" spans="1:5" ht="50.25" customHeight="1" x14ac:dyDescent="0.35">
      <c r="A23" s="29" t="s">
        <v>25</v>
      </c>
      <c r="B23" s="32" t="s">
        <v>26</v>
      </c>
      <c r="C23" s="30">
        <v>50</v>
      </c>
      <c r="D23" s="41"/>
      <c r="E23" s="18">
        <f t="shared" si="0"/>
        <v>0</v>
      </c>
    </row>
    <row r="24" spans="1:5" ht="50.25" customHeight="1" x14ac:dyDescent="0.35">
      <c r="A24" s="13" t="s">
        <v>27</v>
      </c>
      <c r="B24" s="31" t="s">
        <v>7</v>
      </c>
      <c r="C24" s="14">
        <v>5000</v>
      </c>
      <c r="D24" s="42"/>
      <c r="E24" s="18">
        <f t="shared" si="0"/>
        <v>0</v>
      </c>
    </row>
    <row r="25" spans="1:5" ht="50.25" customHeight="1" x14ac:dyDescent="0.35">
      <c r="A25" s="13" t="s">
        <v>28</v>
      </c>
      <c r="B25" s="14" t="s">
        <v>7</v>
      </c>
      <c r="C25" s="19">
        <v>100</v>
      </c>
      <c r="D25" s="43"/>
      <c r="E25" s="15">
        <f t="shared" si="0"/>
        <v>0</v>
      </c>
    </row>
    <row r="27" spans="1:5" ht="15.5" x14ac:dyDescent="0.35">
      <c r="A27" s="34"/>
      <c r="B27" s="34"/>
      <c r="C27" s="34"/>
      <c r="D27" s="35"/>
      <c r="E27" s="34"/>
    </row>
    <row r="28" spans="1:5" ht="15" customHeight="1" x14ac:dyDescent="0.35">
      <c r="A28" s="9" t="s">
        <v>29</v>
      </c>
      <c r="B28" s="10" t="s">
        <v>1</v>
      </c>
      <c r="C28" s="10"/>
      <c r="D28" s="10" t="s">
        <v>30</v>
      </c>
      <c r="E28" s="10" t="s">
        <v>31</v>
      </c>
    </row>
    <row r="29" spans="1:5" x14ac:dyDescent="0.35">
      <c r="A29" s="7" t="s">
        <v>32</v>
      </c>
      <c r="B29" s="8" t="s">
        <v>33</v>
      </c>
      <c r="C29" s="8">
        <v>50</v>
      </c>
      <c r="D29" s="44"/>
      <c r="E29" s="8">
        <f>D29*1.2</f>
        <v>0</v>
      </c>
    </row>
    <row r="30" spans="1:5" x14ac:dyDescent="0.35">
      <c r="A30" s="7" t="s">
        <v>34</v>
      </c>
      <c r="B30" s="8" t="s">
        <v>33</v>
      </c>
      <c r="C30" s="8">
        <v>50</v>
      </c>
      <c r="D30" s="44"/>
      <c r="E30" s="8">
        <f t="shared" ref="E30:E35" si="1">D30*1.2</f>
        <v>0</v>
      </c>
    </row>
    <row r="31" spans="1:5" x14ac:dyDescent="0.35">
      <c r="A31" s="7" t="s">
        <v>35</v>
      </c>
      <c r="B31" s="8" t="s">
        <v>33</v>
      </c>
      <c r="C31" s="8">
        <v>50</v>
      </c>
      <c r="D31" s="44"/>
      <c r="E31" s="8">
        <f t="shared" si="1"/>
        <v>0</v>
      </c>
    </row>
    <row r="32" spans="1:5" x14ac:dyDescent="0.35">
      <c r="A32" s="7" t="s">
        <v>36</v>
      </c>
      <c r="B32" s="8" t="s">
        <v>1</v>
      </c>
      <c r="C32" s="8">
        <v>50</v>
      </c>
      <c r="D32" s="44"/>
      <c r="E32" s="8">
        <f t="shared" si="1"/>
        <v>0</v>
      </c>
    </row>
    <row r="33" spans="1:5" x14ac:dyDescent="0.35">
      <c r="A33" s="7" t="s">
        <v>37</v>
      </c>
      <c r="B33" s="8" t="s">
        <v>33</v>
      </c>
      <c r="C33" s="8">
        <v>50</v>
      </c>
      <c r="D33" s="44"/>
      <c r="E33" s="8">
        <f t="shared" si="1"/>
        <v>0</v>
      </c>
    </row>
    <row r="34" spans="1:5" x14ac:dyDescent="0.35">
      <c r="A34" s="7" t="s">
        <v>38</v>
      </c>
      <c r="B34" s="8" t="s">
        <v>33</v>
      </c>
      <c r="C34" s="8">
        <v>50</v>
      </c>
      <c r="D34" s="44"/>
      <c r="E34" s="8">
        <f t="shared" si="1"/>
        <v>0</v>
      </c>
    </row>
    <row r="35" spans="1:5" x14ac:dyDescent="0.35">
      <c r="A35" s="7" t="s">
        <v>39</v>
      </c>
      <c r="B35" s="8" t="s">
        <v>1</v>
      </c>
      <c r="C35" s="8">
        <v>10</v>
      </c>
      <c r="D35" s="44"/>
      <c r="E35" s="8">
        <f t="shared" si="1"/>
        <v>0</v>
      </c>
    </row>
    <row r="36" spans="1:5" x14ac:dyDescent="0.35">
      <c r="A36" s="11" t="s">
        <v>40</v>
      </c>
    </row>
    <row r="38" spans="1:5" x14ac:dyDescent="0.35">
      <c r="A38" s="23"/>
      <c r="B38" s="24"/>
      <c r="C38" s="24"/>
      <c r="D38" s="25" t="s">
        <v>30</v>
      </c>
      <c r="E38" s="25" t="s">
        <v>31</v>
      </c>
    </row>
    <row r="39" spans="1:5" ht="29" x14ac:dyDescent="0.35">
      <c r="A39" s="20" t="s">
        <v>41</v>
      </c>
      <c r="B39" s="21" t="s">
        <v>42</v>
      </c>
      <c r="C39" s="21">
        <v>100</v>
      </c>
      <c r="D39" s="33"/>
      <c r="E39" s="22">
        <f>+D39*1.2</f>
        <v>0</v>
      </c>
    </row>
    <row r="40" spans="1:5" ht="29" x14ac:dyDescent="0.35">
      <c r="A40" s="20" t="s">
        <v>43</v>
      </c>
      <c r="B40" s="21" t="s">
        <v>42</v>
      </c>
      <c r="C40" s="21">
        <v>100</v>
      </c>
      <c r="D40" s="33"/>
      <c r="E40" s="22">
        <f t="shared" ref="E40:E41" si="2">+D40*1.2</f>
        <v>0</v>
      </c>
    </row>
    <row r="41" spans="1:5" ht="29" x14ac:dyDescent="0.35">
      <c r="A41" s="20" t="s">
        <v>44</v>
      </c>
      <c r="B41" s="21" t="s">
        <v>42</v>
      </c>
      <c r="C41" s="21">
        <v>100</v>
      </c>
      <c r="D41" s="33"/>
      <c r="E41" s="22">
        <f t="shared" si="2"/>
        <v>0</v>
      </c>
    </row>
    <row r="42" spans="1:5" ht="15" thickBot="1" x14ac:dyDescent="0.4"/>
    <row r="43" spans="1:5" ht="21.5" thickBot="1" x14ac:dyDescent="0.55000000000000004">
      <c r="A43" s="45" t="s">
        <v>48</v>
      </c>
      <c r="B43" s="46"/>
      <c r="C43" s="46"/>
      <c r="D43" s="47">
        <f>SUM(D6:D41)</f>
        <v>0</v>
      </c>
      <c r="E43" s="48">
        <f>SUM(E6:E41)</f>
        <v>0</v>
      </c>
    </row>
    <row r="44" spans="1:5" x14ac:dyDescent="0.35">
      <c r="A44" t="s">
        <v>45</v>
      </c>
    </row>
  </sheetData>
  <mergeCells count="2">
    <mergeCell ref="A1:E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  <headerFooter>
    <oddHeader xml:space="preserve">&amp;C
</oddHeader>
  </headerFooter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2" workbookViewId="0">
      <selection activeCell="A3" sqref="A3:B3"/>
    </sheetView>
  </sheetViews>
  <sheetFormatPr baseColWidth="10" defaultColWidth="8.7265625" defaultRowHeight="14.5" x14ac:dyDescent="0.35"/>
  <cols>
    <col min="1" max="1" width="11.453125" customWidth="1"/>
    <col min="2" max="2" width="74.81640625" bestFit="1" customWidth="1"/>
    <col min="3" max="4" width="12.1796875" customWidth="1"/>
    <col min="5" max="5" width="18.81640625" customWidth="1"/>
    <col min="6" max="6" width="14.453125" customWidth="1"/>
    <col min="7" max="253" width="11.453125" customWidth="1"/>
  </cols>
  <sheetData>
    <row r="1" spans="1:7" x14ac:dyDescent="0.35">
      <c r="A1" s="67" t="s">
        <v>64</v>
      </c>
      <c r="B1" s="65"/>
      <c r="C1" s="65"/>
      <c r="D1" s="65"/>
      <c r="E1" s="65"/>
    </row>
    <row r="2" spans="1:7" ht="52" customHeight="1" x14ac:dyDescent="0.35">
      <c r="A2" s="66"/>
      <c r="B2" s="66"/>
      <c r="C2" s="66"/>
      <c r="D2" s="66"/>
      <c r="E2" s="68"/>
    </row>
    <row r="3" spans="1:7" ht="21" x14ac:dyDescent="0.5">
      <c r="A3" s="69" t="s">
        <v>72</v>
      </c>
      <c r="B3" s="70"/>
      <c r="C3" s="26"/>
      <c r="D3" s="26"/>
      <c r="E3" s="54"/>
      <c r="F3" s="71"/>
      <c r="G3" s="71"/>
    </row>
    <row r="4" spans="1:7" ht="72.5" x14ac:dyDescent="0.35">
      <c r="A4" s="38" t="s">
        <v>58</v>
      </c>
      <c r="B4" s="50" t="s">
        <v>62</v>
      </c>
      <c r="C4" s="51" t="s">
        <v>53</v>
      </c>
      <c r="D4" s="51" t="s">
        <v>54</v>
      </c>
      <c r="E4" s="52" t="s">
        <v>46</v>
      </c>
      <c r="F4" s="53" t="s">
        <v>60</v>
      </c>
      <c r="G4" s="53" t="s">
        <v>61</v>
      </c>
    </row>
    <row r="5" spans="1:7" x14ac:dyDescent="0.35">
      <c r="A5" s="22">
        <v>1</v>
      </c>
      <c r="B5" s="22" t="s">
        <v>51</v>
      </c>
      <c r="C5" s="27"/>
      <c r="D5" s="27"/>
      <c r="E5" s="79"/>
      <c r="F5" s="80">
        <f>+E5*4</f>
        <v>0</v>
      </c>
      <c r="G5" s="80">
        <f>+F5*1.2</f>
        <v>0</v>
      </c>
    </row>
    <row r="6" spans="1:7" x14ac:dyDescent="0.35">
      <c r="A6" s="22">
        <v>2</v>
      </c>
      <c r="B6" s="22" t="s">
        <v>52</v>
      </c>
      <c r="C6" s="27"/>
      <c r="D6" s="27"/>
      <c r="E6" s="80">
        <f>SUM(E7:E9)</f>
        <v>0</v>
      </c>
      <c r="F6" s="80">
        <f>+E6*4</f>
        <v>0</v>
      </c>
      <c r="G6" s="80">
        <f t="shared" ref="G6" si="0">+F6*1.2</f>
        <v>0</v>
      </c>
    </row>
    <row r="7" spans="1:7" x14ac:dyDescent="0.35">
      <c r="A7" s="22"/>
      <c r="B7" s="49" t="s">
        <v>56</v>
      </c>
      <c r="C7" s="33"/>
      <c r="D7" s="27">
        <v>160</v>
      </c>
      <c r="E7" s="22"/>
      <c r="F7" s="22"/>
      <c r="G7" s="22"/>
    </row>
    <row r="8" spans="1:7" x14ac:dyDescent="0.35">
      <c r="A8" s="22"/>
      <c r="B8" s="22" t="s">
        <v>55</v>
      </c>
      <c r="C8" s="33"/>
      <c r="D8" s="27">
        <v>20</v>
      </c>
      <c r="E8" s="22"/>
      <c r="F8" s="22"/>
      <c r="G8" s="22"/>
    </row>
    <row r="9" spans="1:7" ht="15" thickBot="1" x14ac:dyDescent="0.4">
      <c r="A9" s="22"/>
      <c r="B9" s="49" t="s">
        <v>57</v>
      </c>
      <c r="C9" s="33"/>
      <c r="D9" s="27">
        <v>15</v>
      </c>
      <c r="E9" s="22"/>
      <c r="F9" s="22"/>
      <c r="G9" s="22"/>
    </row>
    <row r="10" spans="1:7" ht="16" thickBot="1" x14ac:dyDescent="0.4">
      <c r="A10" s="55"/>
      <c r="B10" s="56" t="s">
        <v>63</v>
      </c>
      <c r="C10" s="56"/>
      <c r="D10" s="56"/>
      <c r="E10" s="56">
        <f>+E5+E6</f>
        <v>0</v>
      </c>
      <c r="F10" s="57">
        <f t="shared" ref="F10" si="1">+E10*4</f>
        <v>0</v>
      </c>
      <c r="G10" s="58">
        <f t="shared" ref="G10:G12" si="2">+F10*1.2</f>
        <v>0</v>
      </c>
    </row>
    <row r="11" spans="1:7" x14ac:dyDescent="0.35">
      <c r="A11" s="22"/>
      <c r="B11" s="63" t="s">
        <v>69</v>
      </c>
      <c r="C11" s="27"/>
      <c r="D11" s="27"/>
      <c r="E11" s="33"/>
      <c r="F11" s="22"/>
      <c r="G11" s="75"/>
    </row>
    <row r="12" spans="1:7" ht="15" thickBot="1" x14ac:dyDescent="0.4">
      <c r="A12" s="22"/>
      <c r="B12" s="64" t="s">
        <v>70</v>
      </c>
      <c r="C12" s="76"/>
      <c r="D12" s="76"/>
      <c r="E12" s="77"/>
      <c r="F12" s="77"/>
      <c r="G12" s="78"/>
    </row>
  </sheetData>
  <mergeCells count="3">
    <mergeCell ref="A1:E2"/>
    <mergeCell ref="A3:B3"/>
    <mergeCell ref="F3:G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A6" sqref="A6:D10"/>
    </sheetView>
  </sheetViews>
  <sheetFormatPr baseColWidth="10" defaultRowHeight="14.5" x14ac:dyDescent="0.35"/>
  <cols>
    <col min="1" max="1" width="14.1796875" bestFit="1" customWidth="1"/>
    <col min="2" max="2" width="25.1796875" customWidth="1"/>
  </cols>
  <sheetData>
    <row r="2" spans="1:5" x14ac:dyDescent="0.35">
      <c r="A2" s="74" t="s">
        <v>67</v>
      </c>
      <c r="B2" s="68"/>
      <c r="C2" s="68"/>
      <c r="D2" s="68"/>
      <c r="E2" s="68"/>
    </row>
    <row r="3" spans="1:5" ht="38.5" customHeight="1" x14ac:dyDescent="0.35">
      <c r="A3" s="68" t="s">
        <v>68</v>
      </c>
      <c r="B3" s="68"/>
      <c r="C3" s="68"/>
      <c r="D3" s="68"/>
      <c r="E3" s="68"/>
    </row>
    <row r="6" spans="1:5" x14ac:dyDescent="0.35">
      <c r="A6" s="1" t="s">
        <v>50</v>
      </c>
      <c r="B6" s="60"/>
      <c r="C6" s="1" t="s">
        <v>49</v>
      </c>
      <c r="D6" s="1" t="s">
        <v>65</v>
      </c>
    </row>
    <row r="7" spans="1:5" x14ac:dyDescent="0.35">
      <c r="A7" s="61">
        <v>0.9</v>
      </c>
      <c r="B7" s="60" t="s">
        <v>71</v>
      </c>
      <c r="C7" s="1">
        <f>+'DPGF LOT 2'!E10</f>
        <v>0</v>
      </c>
      <c r="D7" s="1">
        <f>+C7*A7</f>
        <v>0</v>
      </c>
    </row>
    <row r="8" spans="1:5" x14ac:dyDescent="0.35">
      <c r="A8" s="61">
        <v>0.1</v>
      </c>
      <c r="B8" s="60" t="s">
        <v>47</v>
      </c>
      <c r="C8" s="1">
        <f>+'BPU DQE'!D43</f>
        <v>0</v>
      </c>
      <c r="D8" s="1">
        <f>+C8*A8</f>
        <v>0</v>
      </c>
    </row>
    <row r="9" spans="1:5" ht="15" thickBot="1" x14ac:dyDescent="0.4"/>
    <row r="10" spans="1:5" ht="58" customHeight="1" thickBot="1" x14ac:dyDescent="0.4">
      <c r="B10" s="72" t="s">
        <v>66</v>
      </c>
      <c r="C10" s="73"/>
      <c r="D10" s="59">
        <f>+D7+D8</f>
        <v>0</v>
      </c>
    </row>
  </sheetData>
  <sheetProtection algorithmName="SHA-512" hashValue="YX+cmdRxsHo2irUk9rjFfSGrOFL+BsXKU7eo7DX06ByGXsMTiN2NajDZuNX/LP7ILu9w6jVBKG3BJEuHkx+C5Q==" saltValue="5e+ORRWKEslZZXJjb/xYbA==" spinCount="100000" sheet="1" objects="1" scenarios="1" selectLockedCells="1" selectUnlockedCells="1"/>
  <mergeCells count="2">
    <mergeCell ref="B10:C10"/>
    <mergeCell ref="A2:E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21E6BE267666498B0567F7EE97B5F7" ma:contentTypeVersion="4" ma:contentTypeDescription="Create a new document." ma:contentTypeScope="" ma:versionID="78b4947651981c9c97580994d0d0a186">
  <xsd:schema xmlns:xsd="http://www.w3.org/2001/XMLSchema" xmlns:xs="http://www.w3.org/2001/XMLSchema" xmlns:p="http://schemas.microsoft.com/office/2006/metadata/properties" xmlns:ns2="50d71260-eb2c-43c2-8747-9281dc22e3ac" targetNamespace="http://schemas.microsoft.com/office/2006/metadata/properties" ma:root="true" ma:fieldsID="bec4a3da52c898792a5c57932aad697a" ns2:_="">
    <xsd:import namespace="50d71260-eb2c-43c2-8747-9281dc22e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71260-eb2c-43c2-8747-9281dc22e3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EFFC4E-C508-4C0C-B379-A61B883F15B1}">
  <ds:schemaRefs>
    <ds:schemaRef ds:uri="http://purl.org/dc/dcmitype/"/>
    <ds:schemaRef ds:uri="http://purl.org/dc/elements/1.1/"/>
    <ds:schemaRef ds:uri="50d71260-eb2c-43c2-8747-9281dc22e3ac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4F09677-D8E6-4B2A-9FAB-F485E2A46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3FD07C-0A35-477E-9576-3C614596CB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71260-eb2c-43c2-8747-9281dc22e3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DQE</vt:lpstr>
      <vt:lpstr>DPGF LOT 2</vt:lpstr>
      <vt:lpstr>calcul CRITERE PRIX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2024-12-18T08:46:31Z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0x0101009521E6BE267666498B0567F7EE97B5F7</vt:lpwstr>
  </property>
  <property fmtid="{D5CDD505-2E9C-101B-9397-08002B2CF9AE}" pid="3" name="_activity">
    <vt:lpwstr/>
  </property>
</Properties>
</file>