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PARTAGE-COLLABORATIF\VISA ELECTRO BAP\SAUVAIN\MRS\DCE pour publication à venir Pascale\Annexes Financières\"/>
    </mc:Choice>
  </mc:AlternateContent>
  <bookViews>
    <workbookView xWindow="0" yWindow="0" windowWidth="28800" windowHeight="12300"/>
  </bookViews>
  <sheets>
    <sheet name="Feuil1" sheetId="1" r:id="rId1"/>
  </sheets>
  <definedNames>
    <definedName name="_xlnm.Print_Area" localSheetId="0">Feuil1!$B$1:$I$206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3" i="1" l="1"/>
  <c r="G200" i="1" l="1"/>
  <c r="G183" i="1"/>
  <c r="G173" i="1"/>
  <c r="G156" i="1"/>
  <c r="G249" i="1"/>
  <c r="G248" i="1"/>
  <c r="G247" i="1"/>
  <c r="G246" i="1"/>
  <c r="G245" i="1"/>
  <c r="G244" i="1"/>
  <c r="G243" i="1"/>
  <c r="G238" i="1"/>
  <c r="G237" i="1"/>
  <c r="G236" i="1"/>
  <c r="G235" i="1"/>
  <c r="G234" i="1"/>
  <c r="G233" i="1"/>
  <c r="G232" i="1"/>
  <c r="G227" i="1"/>
  <c r="G226" i="1"/>
  <c r="G225" i="1"/>
  <c r="G224" i="1"/>
  <c r="G223" i="1"/>
  <c r="G222" i="1"/>
  <c r="G221" i="1"/>
  <c r="G216" i="1"/>
  <c r="G215" i="1"/>
  <c r="G214" i="1"/>
  <c r="G213" i="1"/>
  <c r="G212" i="1"/>
  <c r="G211" i="1"/>
  <c r="G210" i="1"/>
  <c r="G250" i="1" l="1"/>
  <c r="G239" i="1"/>
  <c r="G228" i="1"/>
  <c r="G217" i="1" l="1"/>
  <c r="F199" i="1"/>
  <c r="F196" i="1"/>
  <c r="F195" i="1"/>
  <c r="F194" i="1"/>
  <c r="F191" i="1"/>
  <c r="F189" i="1"/>
  <c r="F182" i="1"/>
  <c r="F179" i="1"/>
  <c r="F172" i="1"/>
  <c r="F168" i="1"/>
  <c r="F169" i="1"/>
  <c r="F167" i="1"/>
  <c r="F164" i="1"/>
  <c r="F162" i="1"/>
  <c r="F155" i="1"/>
  <c r="F152" i="1"/>
  <c r="F140" i="1"/>
  <c r="F138" i="1"/>
  <c r="F135" i="1"/>
  <c r="F129" i="1"/>
  <c r="F130" i="1"/>
  <c r="F131" i="1"/>
  <c r="F132" i="1"/>
  <c r="F133" i="1"/>
  <c r="F128" i="1"/>
  <c r="F117" i="1"/>
  <c r="F118" i="1"/>
  <c r="F119" i="1"/>
  <c r="F120" i="1"/>
  <c r="F121" i="1"/>
  <c r="F122" i="1"/>
  <c r="F123" i="1"/>
  <c r="F124" i="1"/>
  <c r="F116" i="1"/>
  <c r="F110" i="1"/>
  <c r="F107" i="1"/>
  <c r="F105" i="1"/>
  <c r="F104" i="1"/>
  <c r="F100" i="1"/>
  <c r="F85" i="1"/>
  <c r="F86" i="1"/>
  <c r="F87" i="1"/>
  <c r="F88" i="1"/>
  <c r="F89" i="1"/>
  <c r="F90" i="1"/>
  <c r="F91" i="1"/>
  <c r="F92" i="1"/>
  <c r="F93" i="1"/>
  <c r="F94" i="1"/>
  <c r="F95" i="1"/>
  <c r="F96" i="1"/>
  <c r="F97" i="1"/>
  <c r="F98" i="1"/>
  <c r="F84" i="1"/>
  <c r="F80" i="1"/>
  <c r="F78" i="1"/>
  <c r="F77" i="1"/>
  <c r="F74" i="1"/>
  <c r="F72" i="1"/>
  <c r="F71" i="1"/>
  <c r="F69" i="1"/>
  <c r="F67" i="1"/>
  <c r="F64" i="1"/>
  <c r="F62" i="1"/>
  <c r="F60" i="1"/>
  <c r="F57" i="1"/>
  <c r="F56" i="1"/>
  <c r="F50" i="1"/>
  <c r="F47" i="1"/>
  <c r="F45" i="1"/>
  <c r="F44" i="1"/>
  <c r="F37" i="1"/>
  <c r="F38" i="1"/>
  <c r="F39" i="1"/>
  <c r="F40" i="1"/>
  <c r="F36" i="1"/>
  <c r="F30" i="1"/>
  <c r="F27" i="1"/>
  <c r="F26" i="1"/>
  <c r="F25" i="1"/>
  <c r="F24" i="1"/>
  <c r="F22" i="1"/>
  <c r="F20" i="1"/>
  <c r="F15" i="1"/>
  <c r="F16" i="1"/>
  <c r="F14" i="1"/>
  <c r="F8" i="1"/>
  <c r="F7" i="1"/>
</calcChain>
</file>

<file path=xl/sharedStrings.xml><?xml version="1.0" encoding="utf-8"?>
<sst xmlns="http://schemas.openxmlformats.org/spreadsheetml/2006/main" count="501" uniqueCount="242">
  <si>
    <t>Poste 1 - Quartier Rendu, zone de Montfuron et BCC</t>
  </si>
  <si>
    <t>Prestations</t>
  </si>
  <si>
    <t xml:space="preserve">TAILLE DES MASSIFS/ARBUSTES/VEGETAUX EN ISOLES SUR TOUT LE SITE </t>
  </si>
  <si>
    <t>massifs, arbustes et vegétaux</t>
  </si>
  <si>
    <t>sur tout le site</t>
  </si>
  <si>
    <t>DEBROUSSAILLAGE  (m2)</t>
  </si>
  <si>
    <t>débroussaillage BCC + Rendu</t>
  </si>
  <si>
    <t>désherbage</t>
  </si>
  <si>
    <t>PARKING ET AUTOUR DES BATIMENTS</t>
  </si>
  <si>
    <t>TOUTES ZONES UTILES</t>
  </si>
  <si>
    <t>TRAITEMENT CONTRE LES CHENILLES PROCESSIONNAIRES DU PIN (unité)</t>
  </si>
  <si>
    <t>pose de piège type éco-piège</t>
  </si>
  <si>
    <t>enlèvement et destruction</t>
  </si>
  <si>
    <t>pose de pièges à phéromones</t>
  </si>
  <si>
    <t>enlèvement</t>
  </si>
  <si>
    <t>Poste 2 - Camp de Ste Marthe</t>
  </si>
  <si>
    <t>Ensemble du site</t>
  </si>
  <si>
    <t>Débroussaillage</t>
  </si>
  <si>
    <t>DESHERBAGE SUR TOUT LE SITE</t>
  </si>
  <si>
    <t>Désherbage</t>
  </si>
  <si>
    <t>TRAITEMENT SPECIFIQUE DU PALMIER (unité)</t>
  </si>
  <si>
    <t>Traitement des palmiers contre le charançon rouge</t>
  </si>
  <si>
    <t>TAILLE DES OLIVIERS (unité)</t>
  </si>
  <si>
    <t>DESHERBAGE</t>
  </si>
  <si>
    <t>DEBROUSSAILLAGE EN FALAISE (m2)</t>
  </si>
  <si>
    <t>TAILLE EN FALAISE (unité)</t>
  </si>
  <si>
    <t>Taille des tamaris</t>
  </si>
  <si>
    <t>Taille des lauriers roses</t>
  </si>
  <si>
    <t>Nettoyage des agaves</t>
  </si>
  <si>
    <t>DEBROUSSAILLAGE (m2)</t>
  </si>
  <si>
    <t>Haies mixte chemin de ronde 
Hauteur 3 mètres - Largeur à égaliser</t>
  </si>
  <si>
    <t>Haies court de tennis
Hauteur 4 mètres - Largeur à égaliser</t>
  </si>
  <si>
    <t>Haies de cyprès face au rond point de lavancdes
Hauteur 4 mètres - Largeur 1,50 mètres</t>
  </si>
  <si>
    <t>Haies mixtes à droite du poste de sécurité
Hauteur 3,50 mètres Largeur à égaliser</t>
  </si>
  <si>
    <t xml:space="preserve">Haies de cyprès bleues entrée du portail
Hauteur 5 mètres - Largeur à égaliser </t>
  </si>
  <si>
    <t>ENTRETIEN - TAILLE DES MASSIFS, ARBUSTES, VEGETAUX EN ISOLES SUR TOUT LE SITE</t>
  </si>
  <si>
    <t>TAILLES DES MASSIFS ET ARBUSTES (unité)</t>
  </si>
  <si>
    <t>Massifs de gynériums</t>
  </si>
  <si>
    <t>TAILLE DES ARBRES (unité)</t>
  </si>
  <si>
    <t>DESHERBAGE SUR TOUT LE SITE  (m2)</t>
  </si>
  <si>
    <t>FERTILISATION (m2)</t>
  </si>
  <si>
    <t>Fertilisation des massifs sur tout le site</t>
  </si>
  <si>
    <t>Fertilisation des pelouses sur tout le site</t>
  </si>
  <si>
    <t>Traitement des palmiers contre le charancon rouge</t>
  </si>
  <si>
    <t>sur toute le site</t>
  </si>
  <si>
    <t>Scarification de la pelouse</t>
  </si>
  <si>
    <t>Arbres &gt; 3 m</t>
  </si>
  <si>
    <t>Haies de fusains - longeant le bd laveran
Hauteur et largeur à égaliser</t>
  </si>
  <si>
    <t>Haies mixtes (côté escalier principal)
Hauteur et largeurs à égaliser</t>
  </si>
  <si>
    <t>Haies de lauriers rose côté escalier principal
Hauteur et largeur à égaliser</t>
  </si>
  <si>
    <t>Haies de pittosporum - face à la crèche
Hauteur et largeur à égaliser</t>
  </si>
  <si>
    <t>Haies de berberis - parking urgence
Hauteur et largeur à égaliser</t>
  </si>
  <si>
    <t>Haies de lauriers rose (face au foyer)
Hauteur et largeur à égaliser</t>
  </si>
  <si>
    <t>Haies d'élaéagnus face à salle de restauration 
Hauteur et largeur à égaliser</t>
  </si>
  <si>
    <t>Haies mixtes - centre Revil
Hauteur et largeur à égaliser</t>
  </si>
  <si>
    <t>Haies de pittosporum - centre Revil
Hauteur et largeur à égaliser</t>
  </si>
  <si>
    <t>ENTRETIEN, TAILLE DES MASSIFS/ARBUSTES/VEGETAUX EN ISOLES SUR TOUT LE SITE</t>
  </si>
  <si>
    <t>Massifs, arbustes et végétaux</t>
  </si>
  <si>
    <t>DEBROUISSAILLAGE (m2)</t>
  </si>
  <si>
    <t>TAILLE ET ENTRETIEN DES HAIES (ml)</t>
  </si>
  <si>
    <t>Tailles des haies</t>
  </si>
  <si>
    <t>Poste I - Quartier Rendu, zone de Montfuron et BCC</t>
  </si>
  <si>
    <t>Oliviers &gt; 3 m taille de fructification</t>
  </si>
  <si>
    <t>RAMASSAGE DE FEUILLES ET AIGUILLES DE PINS ET CYPRES SUR TOUT LE SITE (G)</t>
  </si>
  <si>
    <t>Poste 5 - Château St Victor</t>
  </si>
  <si>
    <t>Débroussaillage long bâtiment 003 et 004(voir plan)</t>
  </si>
  <si>
    <t>Taille cyprés forme colonnaire</t>
  </si>
  <si>
    <t>Débroussaillage (voir plan)
(site CEPIA/ long de la côture )</t>
  </si>
  <si>
    <t>Désherbage(voir plan)</t>
  </si>
  <si>
    <r>
      <t>Débroussaillage en falaise</t>
    </r>
    <r>
      <rPr>
        <b/>
        <sz val="9"/>
        <rFont val="Calibri"/>
        <family val="2"/>
        <scheme val="minor"/>
      </rPr>
      <t>( avec point d'accroche mobile à la charge du prestataire)</t>
    </r>
  </si>
  <si>
    <t>Platane&gt; 3m en forme rideau(N°5 sur plan)</t>
  </si>
  <si>
    <t>Haies de lauriers rose entrée caserne
Hauteur 0,70 mètre - Largeur 0,80 mètre (N°1 sur plan)</t>
  </si>
  <si>
    <t>ensemble du site,</t>
  </si>
  <si>
    <t>cyprés forme colonnaire</t>
  </si>
  <si>
    <t>ensemble du site</t>
  </si>
  <si>
    <t>Haies de Cyprès 
Parc à réforme entre Bât 004 et 008
Hauteur à égaliser - largeur à égaliser(N°1 sur plan)</t>
  </si>
  <si>
    <t>PARKING ,STADE ET AUTOUR DES BATIMENTS</t>
  </si>
  <si>
    <t>Arbres &gt;  3 métres</t>
  </si>
  <si>
    <t>Arbres &gt; 3 métres</t>
  </si>
  <si>
    <t>Elagage Platane &gt;  3 métres</t>
  </si>
  <si>
    <t>Elagage &gt; 3 métres</t>
  </si>
  <si>
    <t>Elagage &gt;  3 métres</t>
  </si>
  <si>
    <t>6.1</t>
  </si>
  <si>
    <t>6.2</t>
  </si>
  <si>
    <t>6.5</t>
  </si>
  <si>
    <t>6.6</t>
  </si>
  <si>
    <t>6.8</t>
  </si>
  <si>
    <t>6.10</t>
  </si>
  <si>
    <t>6.15</t>
  </si>
  <si>
    <t>6.19</t>
  </si>
  <si>
    <t>6.18</t>
  </si>
  <si>
    <t>6.27</t>
  </si>
  <si>
    <t>6.30</t>
  </si>
  <si>
    <t>6.22</t>
  </si>
  <si>
    <t>6.24</t>
  </si>
  <si>
    <t>6.21</t>
  </si>
  <si>
    <t>6.26</t>
  </si>
  <si>
    <t>6.31</t>
  </si>
  <si>
    <t>CCTP</t>
  </si>
  <si>
    <t>Taux de TVA Applicable</t>
  </si>
  <si>
    <t>Montant total en € HT</t>
  </si>
  <si>
    <t xml:space="preserve">Ligne </t>
  </si>
  <si>
    <t>Haies de cyprés(place d'arme batiment 010,Hauteur 5 mètres ,largeur 3 mètres (N°3 sur plan)</t>
  </si>
  <si>
    <t>Haies de pyracantha
Hauteur 1,40 mètre - Largeur 1 mètre (N°4 sur plan)</t>
  </si>
  <si>
    <t>TAILLE ET ENTRETIEN DES HAIES  (ml)</t>
  </si>
  <si>
    <t>ELAGAGE DES ARBRES (unité)</t>
  </si>
  <si>
    <t>Ramassage de feuilles et aiguilles de pin et cyprés,</t>
  </si>
  <si>
    <t>Haies de cyprès (N° 2 sur plan)
Hauteur 2,50 mètres -  Largeur 2 mètres - Longueur 150 ml</t>
  </si>
  <si>
    <t>Haies de laurier sauce(N° 3 sur plan)
Hauteur 1,60 mètres -  Largeur 1 mètre - Longueur 30 ml</t>
  </si>
  <si>
    <t>Haies de troène(N° 4 sur plan)
Hauteur 1 mètre -  Largeur 0,60 mètre - Longueur  58 ml</t>
  </si>
  <si>
    <t>Haies de troène(N° 6 sur plan)
Hauteur 1,30 mètre -  Largeur 1 mètre - Longueur 97 ml</t>
  </si>
  <si>
    <t>Haies de lauriers roses(N° 5 sur plan)
Hauteur 1 mètre -  Largeur 1,50 mètre - Longueur 30 ml</t>
  </si>
  <si>
    <t>arbres&gt; 3 métres</t>
  </si>
  <si>
    <t>arbres &lt;  3 mètres (murier platane parking)</t>
  </si>
  <si>
    <t>TAILLE ET ENTRETIEN DE HAIES (ml)</t>
  </si>
  <si>
    <t>Haie fusain  (N°1 sur plan) Hauteur 1,50m,Largeur 1m, Longueur 20 m,</t>
  </si>
  <si>
    <t>Haie de troene (N°2 sur plan)</t>
  </si>
  <si>
    <t>Arbre &gt;  3 métres,</t>
  </si>
  <si>
    <t>Taille des oliviers &gt;  3 mètres</t>
  </si>
  <si>
    <t>Poste 4 - COMAR - CIRFA - Gendarmerie Maritime
Point particulier : Sur ce site, les prestations de débroussaillage et de taille en falaise nécessitent une spécificité de travail à la corde ou nacelle.</t>
  </si>
  <si>
    <t>Poste 5 - Château ST VICTOR</t>
  </si>
  <si>
    <t>Ligne</t>
  </si>
  <si>
    <t>Haies de troenes entrée arrière du château
Hauteur 1,50 mètre - Largeur 1,50 mètre</t>
  </si>
  <si>
    <t>Haies de cypres le long de la rue
Hauteur 3,50 mètres - Largeur à égaliser</t>
  </si>
  <si>
    <t>Haies de cyprès arrière du château
Hauteur 4 mètres - Largeur 1,50 mètre</t>
  </si>
  <si>
    <t>Haies cyprès arrière poste de garde
Hauteur 3 mètres -  Largeur à égaliser</t>
  </si>
  <si>
    <t>Haies de troènes  Entrée logement gardien
Hauteur à égaliser - Largeur à égaliser</t>
  </si>
  <si>
    <t>Haies de cyprès  près du brûloir
Hauteur 4  mètres - Largeur à égaliser</t>
  </si>
  <si>
    <t>Haies de fusains  parking
Hauteur 1 mètre - Largeur 1 mètre</t>
  </si>
  <si>
    <t>Haies mixtes  face bâtiment 15
Hauteur 2,50 mètres - Largeur 1,80 mètre</t>
  </si>
  <si>
    <t>Haies mixtes face logement gardien
Hauteur 1,50 mètre - Largeur 1,50 mètre</t>
  </si>
  <si>
    <t>Haies d'éléagnus terrain de boules
Hauteur 1,80  mètre - Largeur à égaliser</t>
  </si>
  <si>
    <t>arbres &gt;  3mètres (oliviers )</t>
  </si>
  <si>
    <t>arbres &gt;  5 m cyprès pyramidale ou colonnaire,</t>
  </si>
  <si>
    <t>Poste 6 - HIA LAVERAN</t>
  </si>
  <si>
    <t>Débroussaillage (m²)</t>
  </si>
  <si>
    <t>taille Olivier</t>
  </si>
  <si>
    <t>taille Pêcher</t>
  </si>
  <si>
    <t xml:space="preserve">taille Junipérus </t>
  </si>
  <si>
    <t>taille Laurier rose</t>
  </si>
  <si>
    <t xml:space="preserve">taille Mimosa (taille après floraison) </t>
  </si>
  <si>
    <t xml:space="preserve">Poste 7 - CCPLEM LA MALMOUSQUE MARSEILLE </t>
  </si>
  <si>
    <t>Débroussaillage (voir plan)</t>
  </si>
  <si>
    <t>Désherbage (voir plan)</t>
  </si>
  <si>
    <t>DESHERBAGE SUR TOUT LE SITE (m2)</t>
  </si>
  <si>
    <t>3ème PERIODE D'EXECUTION DU MARCHE</t>
  </si>
  <si>
    <t>4ème PERIODE D'EXECUTION DU MARCHE</t>
  </si>
  <si>
    <t>2ème PERIODE D'EXECUTION DU MARCHE</t>
  </si>
  <si>
    <t xml:space="preserve">1ere PERIODE D'EXECUTION DU MARCHE </t>
  </si>
  <si>
    <t>TOUTES PERIODES D'EXECUTION DU MARCHE</t>
  </si>
  <si>
    <t>En plus des prestations continues forfaitaires annuelles toutes périodes d'exécution du marché décrites supra , 
certaines prestations continues forfaitaires annuelles ont des périodicités particulières décrites et détaillées infra.</t>
  </si>
  <si>
    <t>Montant total en € HT
1ère période d'exécution</t>
  </si>
  <si>
    <t>Montant total en € HT
2ème période d'exécution</t>
  </si>
  <si>
    <t>Montant total en € HT
3ème période d'exécution</t>
  </si>
  <si>
    <t>Montant total en € HT
4ème période d'exécution</t>
  </si>
  <si>
    <t xml:space="preserve"> BPF LOT 1 EN FONCTION DE LA PERIODE D'EXECUTION DU MARCHE</t>
  </si>
  <si>
    <t>Poste 5 - Château St VICTOR</t>
  </si>
  <si>
    <t>ELAGAGES DES ARBRES (unité)</t>
  </si>
  <si>
    <t>Elagage Platane &gt;  3 métres (parking)</t>
  </si>
  <si>
    <t>Nb passage/an
(b)</t>
  </si>
  <si>
    <t>Prix forfaitaire annuel en €  HT</t>
  </si>
  <si>
    <t>Périodes d'intervention</t>
  </si>
  <si>
    <t>avril, mai, juin, juillet, octobre et novembre</t>
  </si>
  <si>
    <t>fin juin (gestion différenciée)</t>
  </si>
  <si>
    <t>avril et octobre</t>
  </si>
  <si>
    <t>janvier, juillet, novembre et décembre</t>
  </si>
  <si>
    <t>Mars</t>
  </si>
  <si>
    <t>Novembre</t>
  </si>
  <si>
    <t>juin</t>
  </si>
  <si>
    <t>décembre</t>
  </si>
  <si>
    <t>mi-février</t>
  </si>
  <si>
    <t>juin, début juillet ou fin septembre</t>
  </si>
  <si>
    <t>septembre</t>
  </si>
  <si>
    <t>mars, avril, mai, juin, juillet, octobre  et novembre (30 jours calendaires entre chaque prestation)</t>
  </si>
  <si>
    <t>mars, mai et novembre</t>
  </si>
  <si>
    <t xml:space="preserve">avril et octobre </t>
  </si>
  <si>
    <t>printemps</t>
  </si>
  <si>
    <t>mars, avril, mai, juin, octobre et novembre</t>
  </si>
  <si>
    <t>juillet, décembre ,janvier.</t>
  </si>
  <si>
    <t>octobre</t>
  </si>
  <si>
    <t xml:space="preserve">juin </t>
  </si>
  <si>
    <t>mars et juin</t>
  </si>
  <si>
    <t>mars et septembre</t>
  </si>
  <si>
    <t xml:space="preserve">octobre </t>
  </si>
  <si>
    <t>mars, avril, mai, juin, juillet, septembre et octobre</t>
  </si>
  <si>
    <t>novembre</t>
  </si>
  <si>
    <t>avril</t>
  </si>
  <si>
    <t xml:space="preserve"> février ou mars</t>
  </si>
  <si>
    <t>mars</t>
  </si>
  <si>
    <t xml:space="preserve">novembre </t>
  </si>
  <si>
    <t xml:space="preserve">mars et juin </t>
  </si>
  <si>
    <t>1ere quinzaine d'avril, juin et octobre.</t>
  </si>
  <si>
    <t>1ere quinzaine d'avril,octobre.</t>
  </si>
  <si>
    <t>Décembre</t>
  </si>
  <si>
    <t>6.34</t>
  </si>
  <si>
    <t>SCARIFICATION DE LA PELOUSE (m2)</t>
  </si>
  <si>
    <t>RAMASSAGE DE FEUILLES ET AIGUILLES DE PINS ET CYPRES SUR TOUT LE SITE</t>
  </si>
  <si>
    <t>TAILLE D'ENTRETIEN PLATANE (unité)</t>
  </si>
  <si>
    <t>Platane &lt; 3mlong bâtiment 0119 ET 0120(N°5 sur plan)</t>
  </si>
  <si>
    <r>
      <t>Débroussaillage bunker et chemin de ronde la long de la clôture (intérieur et extérieur 1,5 m de part et d'autre) chemin du phare et p</t>
    </r>
    <r>
      <rPr>
        <sz val="9"/>
        <rFont val="Calibri"/>
        <family val="2"/>
        <scheme val="minor"/>
      </rPr>
      <t>rotection</t>
    </r>
    <r>
      <rPr>
        <sz val="9"/>
        <color rgb="FF000000"/>
        <rFont val="Calibri"/>
        <family val="2"/>
        <scheme val="minor"/>
      </rPr>
      <t xml:space="preserve"> gendarmerie.</t>
    </r>
  </si>
  <si>
    <t>NETTOYAGE DES AGAVES  (unité)</t>
  </si>
  <si>
    <t>surfaces (m²), quantité (unité)  ou longueur (ml) 
+ ou -10%
(a)</t>
  </si>
  <si>
    <t>Prestations
(cf. particularités inscrites au CCTP pour certains postes)</t>
  </si>
  <si>
    <t xml:space="preserve">Prix forfaitaire annuel en € HT
</t>
  </si>
  <si>
    <r>
      <t>quantité</t>
    </r>
    <r>
      <rPr>
        <sz val="9"/>
        <rFont val="Calibri"/>
        <family val="2"/>
        <scheme val="minor"/>
      </rPr>
      <t xml:space="preserve"> (unité)</t>
    </r>
    <r>
      <rPr>
        <sz val="9"/>
        <color rgb="FF000000"/>
        <rFont val="Calibri"/>
        <family val="2"/>
        <scheme val="minor"/>
      </rPr>
      <t xml:space="preserve">
+ ou -10%
(a)</t>
    </r>
  </si>
  <si>
    <t>Quantité totale à réaliser annuellement
(a x b)
+ ou -10%</t>
  </si>
  <si>
    <t>Surface/ longueur/quantité totale à réaliser annuellement
+ ou -10%
(a x b)</t>
  </si>
  <si>
    <t>Nbr passage/an
(b)</t>
  </si>
  <si>
    <r>
      <t>longueur (ml), quantité</t>
    </r>
    <r>
      <rPr>
        <sz val="9"/>
        <rFont val="Calibri"/>
        <family val="2"/>
        <scheme val="minor"/>
      </rPr>
      <t xml:space="preserve"> (unité)</t>
    </r>
    <r>
      <rPr>
        <sz val="9"/>
        <color rgb="FF000000"/>
        <rFont val="Calibri"/>
        <family val="2"/>
        <scheme val="minor"/>
      </rPr>
      <t xml:space="preserve">
+ ou -10%
(a)</t>
    </r>
  </si>
  <si>
    <t>Le soumissionnaire renseigne  la colonne "Prix forfaitaire annuel en €  HT"
 ainsi que la case taux de T.V.A Applicable.</t>
  </si>
  <si>
    <t>ramassage des feuilles et aiguilles de pin et cyprés</t>
  </si>
  <si>
    <t>juillet,décembre janvier</t>
  </si>
  <si>
    <t>TAILLE DES MASSIFS/ARBUSTES/VEGETAUX EN ISOLES SUR TOUT LE SITE ET DES CYPRES FORME COLONNAIRE (unité)</t>
  </si>
  <si>
    <t>ENTRETIEN DU PATIO (  àl' unité pour lignes 78 à 82, et en m² pour ligne 83)</t>
  </si>
  <si>
    <r>
      <t>TAILLE ET ENTRETIEN DES HAIES (</t>
    </r>
    <r>
      <rPr>
        <sz val="9"/>
        <rFont val="Calibri"/>
        <family val="2"/>
        <scheme val="minor"/>
      </rPr>
      <t xml:space="preserve"> Ml pour la ligne 92, unité pour les lignes 93 et 94)</t>
    </r>
  </si>
  <si>
    <t>TAILLE ET ENTRETIEN DES HAIES ET DES ARBRES (Ml pour la ligne 100, unité pour les lignes 101 et 102)</t>
  </si>
  <si>
    <t>surface ou  quantité totale à réaliser annuellement
(a x b)
+ ou -10%</t>
  </si>
  <si>
    <r>
      <rPr>
        <b/>
        <sz val="14"/>
        <rFont val="Calibri"/>
        <family val="2"/>
        <scheme val="minor"/>
      </rPr>
      <t xml:space="preserve">ANNEXE 1 - ACTE DENGAGEMENT BPF LOT 1 
Bordereau des Prix Forfaitaires (BPF) des prestations continues annuelles  - DAF 2024 000998 </t>
    </r>
    <r>
      <rPr>
        <b/>
        <sz val="14"/>
        <color rgb="FF000000"/>
        <rFont val="Calibri"/>
        <family val="2"/>
        <scheme val="minor"/>
      </rPr>
      <t xml:space="preserve">
LOT 1  Prestations d'entretien des espaces extérieurs du Quartier Rendu, du Camp de Ste Marthe, du CETSEO Ste Marthe, du COMAR, du château St Victor, de l’Hôpital d’instruction des Armées de Laveran et du Centre des Convalescents et des Permissionnaires de la Légion Etrangère Malmousque (CCPLEM) .</t>
    </r>
  </si>
  <si>
    <r>
      <t>Poste 3 - C</t>
    </r>
    <r>
      <rPr>
        <b/>
        <sz val="9"/>
        <rFont val="Arial Black"/>
        <family val="2"/>
      </rPr>
      <t xml:space="preserve">ETSEO </t>
    </r>
    <r>
      <rPr>
        <b/>
        <sz val="9"/>
        <color rgb="FF000000"/>
        <rFont val="Arial Black"/>
        <family val="2"/>
      </rPr>
      <t>Ste Marthe
le CEPIA dispose d’installations carburant classées au titre de l’environnement et réglementées. A ce titre, toute opération de débroussaillage, tonte, désherbage, arrachage ou ramassage doit faire l’objet d’une attention particulière en zone ATEX (zone où peut se former des atmosphères explosives) ou aux abords immédiats de ces zones.</t>
    </r>
  </si>
  <si>
    <t>2 passages/an</t>
  </si>
  <si>
    <t>4 passages/an</t>
  </si>
  <si>
    <t>1 passage /an</t>
  </si>
  <si>
    <t>3 passages/an</t>
  </si>
  <si>
    <t>6 passages/an</t>
  </si>
  <si>
    <t>7 passages/an</t>
  </si>
  <si>
    <t>1ère année d'exécution</t>
  </si>
  <si>
    <t>MONTANT TOTAL FORFAITAIRE H.T ANNUEL POSTE 1 - QUARTIER RENDU, ZONE DE MONTFURON ET BCC</t>
  </si>
  <si>
    <t>MONTANT TOTAL FORFAITAIRE H.T ANNUEL POSTE 2 - CAMP DE STE MARTHE</t>
  </si>
  <si>
    <t>MONTANT TOTAL FORFAITAIRE H.T ANNUEL POSTE 4 -COMAR</t>
  </si>
  <si>
    <t>MONTANT TOTAL FORFAITAIRE H.T ANNUEL POSTE 5 -Château ST VICTOR</t>
  </si>
  <si>
    <t>MONTANT TOTAL FORFAITAIRE H.T ANNUEL POSTE 6 -HIA LAVERAN</t>
  </si>
  <si>
    <t xml:space="preserve">MONTANT TOTAL FORFAITAIRE H.T ANNUEL POSTE 7 -CCPLEM LA MALMOUSQUE MARSEILLE </t>
  </si>
  <si>
    <t xml:space="preserve">MONTANT FORFAITAIRE H.T ANNEE 1 LOT 1 </t>
  </si>
  <si>
    <t>MONTANT TOTAL FORFAITAIRE H.T ANNUEL POSTE 3 - CETSEO</t>
  </si>
  <si>
    <t>2ème année d'exécution</t>
  </si>
  <si>
    <t xml:space="preserve">MONTANT FORFAITAIRE H.T ANNEE 2 LOT 1 </t>
  </si>
  <si>
    <t>3ème année d'exécution</t>
  </si>
  <si>
    <t xml:space="preserve">MONTANT FORFAITAIRE H.T ANNEE 3 LOT 1 </t>
  </si>
  <si>
    <t>4ème année d'exécution</t>
  </si>
  <si>
    <t xml:space="preserve">MONTANT FORFAITAIRE H.T ANNEE 4 LOT 1 </t>
  </si>
  <si>
    <t>Haies de Cyprès BCC 011/012 Hauteur 7 m Largeur 4m 
(n° 2 sur plan)</t>
  </si>
  <si>
    <t>Haies de Cyprès BCC 011/012 Hauteur 7 m Largeur 4m
(n° 2 sur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</si>
</sst>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32" x14ac:knownFonts="1">
    <font>
      <sz val="11"/>
      <color theme="1"/>
      <name val="Calibri"/>
      <family val="2"/>
      <scheme val="minor"/>
    </font>
    <font>
      <b/>
      <sz val="11"/>
      <color theme="1"/>
      <name val="Calibri"/>
      <family val="2"/>
      <scheme val="minor"/>
    </font>
    <font>
      <b/>
      <sz val="14"/>
      <color rgb="FF000000"/>
      <name val="Calibri"/>
      <family val="2"/>
      <scheme val="minor"/>
    </font>
    <font>
      <sz val="9"/>
      <color rgb="FF000000"/>
      <name val="Calibri"/>
      <family val="2"/>
      <scheme val="minor"/>
    </font>
    <font>
      <sz val="10"/>
      <color rgb="FF000000"/>
      <name val="Calibri"/>
      <family val="2"/>
      <scheme val="minor"/>
    </font>
    <font>
      <sz val="10"/>
      <name val="Calibri"/>
      <family val="2"/>
      <scheme val="minor"/>
    </font>
    <font>
      <sz val="9"/>
      <name val="Calibri"/>
      <family val="2"/>
      <scheme val="minor"/>
    </font>
    <font>
      <b/>
      <sz val="9"/>
      <name val="Calibri"/>
      <family val="2"/>
      <scheme val="minor"/>
    </font>
    <font>
      <sz val="11"/>
      <name val="Calibri"/>
      <family val="2"/>
      <scheme val="minor"/>
    </font>
    <font>
      <sz val="12"/>
      <color rgb="FF000000"/>
      <name val="Times New Roman"/>
      <family val="1"/>
    </font>
    <font>
      <sz val="7"/>
      <color rgb="FF000000"/>
      <name val="Times New Roman"/>
      <family val="1"/>
    </font>
    <font>
      <b/>
      <sz val="11"/>
      <color rgb="FFFF0000"/>
      <name val="Calibri"/>
      <family val="2"/>
      <scheme val="minor"/>
    </font>
    <font>
      <b/>
      <sz val="10"/>
      <color rgb="FF000000"/>
      <name val="Calibri"/>
      <family val="2"/>
      <scheme val="minor"/>
    </font>
    <font>
      <b/>
      <sz val="9"/>
      <color rgb="FF000000"/>
      <name val="Calibri"/>
      <family val="2"/>
      <scheme val="minor"/>
    </font>
    <font>
      <sz val="11"/>
      <color rgb="FF0070C0"/>
      <name val="Calibri"/>
      <family val="2"/>
      <scheme val="minor"/>
    </font>
    <font>
      <b/>
      <sz val="9"/>
      <color rgb="FF000000"/>
      <name val="Arial Black"/>
      <family val="2"/>
    </font>
    <font>
      <b/>
      <sz val="9"/>
      <name val="Arial Black"/>
      <family val="2"/>
    </font>
    <font>
      <sz val="9"/>
      <color rgb="FF000000"/>
      <name val="Arial Black"/>
      <family val="2"/>
    </font>
    <font>
      <b/>
      <sz val="16"/>
      <name val="Calibri"/>
      <family val="2"/>
      <scheme val="minor"/>
    </font>
    <font>
      <sz val="11"/>
      <color rgb="FFFF0000"/>
      <name val="Calibri"/>
      <family val="2"/>
      <scheme val="minor"/>
    </font>
    <font>
      <b/>
      <u/>
      <sz val="16"/>
      <color rgb="FF0070C0"/>
      <name val="Calibri"/>
      <family val="2"/>
      <scheme val="minor"/>
    </font>
    <font>
      <sz val="11"/>
      <name val="Arial Black"/>
      <family val="2"/>
    </font>
    <font>
      <b/>
      <sz val="16"/>
      <color rgb="FF0070C0"/>
      <name val="Calibri"/>
      <family val="2"/>
      <scheme val="minor"/>
    </font>
    <font>
      <b/>
      <u/>
      <sz val="16"/>
      <name val="Calibri"/>
      <family val="2"/>
      <scheme val="minor"/>
    </font>
    <font>
      <b/>
      <sz val="14"/>
      <name val="Calibri"/>
      <family val="2"/>
      <scheme val="minor"/>
    </font>
    <font>
      <b/>
      <sz val="11"/>
      <name val="Calibri"/>
      <family val="2"/>
      <scheme val="minor"/>
    </font>
    <font>
      <b/>
      <sz val="18"/>
      <color rgb="FF000000"/>
      <name val="Times New Roman"/>
      <family val="1"/>
    </font>
    <font>
      <b/>
      <i/>
      <sz val="14"/>
      <color theme="1"/>
      <name val="Calibri"/>
      <family val="2"/>
      <scheme val="minor"/>
    </font>
    <font>
      <sz val="10"/>
      <color theme="1"/>
      <name val="Calibri"/>
      <family val="2"/>
      <scheme val="minor"/>
    </font>
    <font>
      <b/>
      <sz val="11"/>
      <color rgb="FF000000"/>
      <name val="Calibri"/>
      <family val="2"/>
      <scheme val="minor"/>
    </font>
    <font>
      <b/>
      <sz val="20"/>
      <color theme="1"/>
      <name val="Calibri"/>
      <family val="2"/>
      <scheme val="minor"/>
    </font>
    <font>
      <b/>
      <sz val="12"/>
      <color rgb="FF000000"/>
      <name val="Calibri"/>
      <family val="2"/>
      <scheme val="minor"/>
    </font>
  </fonts>
  <fills count="13">
    <fill>
      <patternFill patternType="none"/>
    </fill>
    <fill>
      <patternFill patternType="gray125"/>
    </fill>
    <fill>
      <patternFill patternType="solid">
        <fgColor theme="9" tint="0.59999389629810485"/>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3" tint="0.59999389629810485"/>
        <bgColor indexed="64"/>
      </patternFill>
    </fill>
  </fills>
  <borders count="41">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rgb="FF000000"/>
      </bottom>
      <diagonal/>
    </border>
    <border>
      <left/>
      <right style="medium">
        <color indexed="64"/>
      </right>
      <top/>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auto="1"/>
      </right>
      <top style="medium">
        <color auto="1"/>
      </top>
      <bottom/>
      <diagonal/>
    </border>
    <border>
      <left/>
      <right style="medium">
        <color auto="1"/>
      </right>
      <top/>
      <bottom style="medium">
        <color auto="1"/>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right/>
      <top style="medium">
        <color indexed="64"/>
      </top>
      <bottom/>
      <diagonal/>
    </border>
    <border>
      <left style="medium">
        <color rgb="FF000000"/>
      </left>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226">
    <xf numFmtId="0" fontId="0" fillId="0" borderId="0" xfId="0"/>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164" fontId="6" fillId="0" borderId="1"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164" fontId="3" fillId="0" borderId="1" xfId="0" applyNumberFormat="1" applyFont="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164" fontId="0" fillId="0" borderId="0" xfId="0" applyNumberFormat="1"/>
    <xf numFmtId="1" fontId="3" fillId="0" borderId="1"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 fontId="6" fillId="0" borderId="5" xfId="0" applyNumberFormat="1" applyFont="1" applyBorder="1" applyAlignment="1">
      <alignment horizontal="center" vertical="center" wrapText="1"/>
    </xf>
    <xf numFmtId="1" fontId="0" fillId="0" borderId="0" xfId="0" applyNumberFormat="1"/>
    <xf numFmtId="0" fontId="0" fillId="0" borderId="0" xfId="0" applyAlignment="1">
      <alignment horizontal="center" vertical="center"/>
    </xf>
    <xf numFmtId="0" fontId="0" fillId="4" borderId="0" xfId="0" applyFill="1" applyAlignment="1">
      <alignment horizontal="center" vertical="center"/>
    </xf>
    <xf numFmtId="0" fontId="1" fillId="4" borderId="0" xfId="0" applyFont="1" applyFill="1" applyAlignment="1">
      <alignment horizontal="center" vertical="center"/>
    </xf>
    <xf numFmtId="0" fontId="8" fillId="0" borderId="4" xfId="0" applyFont="1" applyBorder="1" applyAlignment="1">
      <alignment horizontal="center" vertical="center" wrapText="1"/>
    </xf>
    <xf numFmtId="1" fontId="8" fillId="0" borderId="4" xfId="0" applyNumberFormat="1" applyFont="1" applyBorder="1" applyAlignment="1">
      <alignment horizontal="center" vertical="center" wrapText="1"/>
    </xf>
    <xf numFmtId="164" fontId="0" fillId="0" borderId="0" xfId="0" applyNumberFormat="1" applyAlignment="1">
      <alignment horizontal="center" vertical="center"/>
    </xf>
    <xf numFmtId="0" fontId="0" fillId="0" borderId="4" xfId="0" applyBorder="1" applyAlignment="1">
      <alignment horizontal="center" vertical="center"/>
    </xf>
    <xf numFmtId="0" fontId="4" fillId="0" borderId="4" xfId="0" applyFont="1" applyFill="1" applyBorder="1" applyAlignment="1">
      <alignment horizontal="center" vertical="center" wrapText="1"/>
    </xf>
    <xf numFmtId="0" fontId="3" fillId="0" borderId="3" xfId="0" applyFont="1" applyBorder="1" applyAlignment="1">
      <alignment horizontal="center" vertical="center" wrapText="1"/>
    </xf>
    <xf numFmtId="1" fontId="3" fillId="0" borderId="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0" fillId="0" borderId="12" xfId="0" applyBorder="1" applyAlignment="1">
      <alignment horizontal="center" vertical="center"/>
    </xf>
    <xf numFmtId="0" fontId="4" fillId="0" borderId="8" xfId="0" applyFont="1" applyBorder="1" applyAlignment="1">
      <alignment horizontal="center" vertical="center" wrapText="1"/>
    </xf>
    <xf numFmtId="0" fontId="3" fillId="0" borderId="13" xfId="0" applyFont="1" applyBorder="1" applyAlignment="1">
      <alignment horizontal="center" vertical="center" wrapText="1"/>
    </xf>
    <xf numFmtId="1" fontId="3" fillId="0" borderId="1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6" fillId="0" borderId="3" xfId="0" applyNumberFormat="1" applyFont="1" applyBorder="1" applyAlignment="1">
      <alignment horizontal="center" vertical="center" wrapText="1"/>
    </xf>
    <xf numFmtId="164" fontId="6" fillId="0" borderId="3" xfId="0" applyNumberFormat="1" applyFont="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4" xfId="0" applyFont="1" applyBorder="1" applyAlignment="1">
      <alignment horizontal="center" vertical="center" wrapText="1"/>
    </xf>
    <xf numFmtId="1" fontId="6" fillId="0" borderId="14" xfId="0" applyNumberFormat="1" applyFont="1" applyBorder="1" applyAlignment="1">
      <alignment horizontal="center" vertical="center" wrapText="1"/>
    </xf>
    <xf numFmtId="164" fontId="6" fillId="0" borderId="14" xfId="0" applyNumberFormat="1" applyFont="1" applyBorder="1" applyAlignment="1" applyProtection="1">
      <alignment horizontal="center" vertical="center" wrapText="1"/>
      <protection locked="0"/>
    </xf>
    <xf numFmtId="0" fontId="5" fillId="0" borderId="8" xfId="0" applyFont="1" applyBorder="1" applyAlignment="1">
      <alignment horizontal="center" vertical="center" wrapText="1"/>
    </xf>
    <xf numFmtId="0" fontId="6" fillId="0" borderId="13" xfId="0" applyFont="1" applyBorder="1" applyAlignment="1">
      <alignment horizontal="center" vertical="center" wrapText="1"/>
    </xf>
    <xf numFmtId="1" fontId="6" fillId="0" borderId="13" xfId="0" applyNumberFormat="1" applyFont="1" applyBorder="1" applyAlignment="1">
      <alignment horizontal="center" vertical="center" wrapText="1"/>
    </xf>
    <xf numFmtId="164" fontId="6" fillId="0" borderId="13" xfId="0" applyNumberFormat="1" applyFont="1" applyBorder="1" applyAlignment="1" applyProtection="1">
      <alignment horizontal="center" vertical="center" wrapText="1"/>
      <protection locked="0"/>
    </xf>
    <xf numFmtId="1" fontId="6" fillId="4" borderId="13" xfId="0" applyNumberFormat="1" applyFont="1" applyFill="1" applyBorder="1" applyAlignment="1">
      <alignment horizontal="center" vertical="center" wrapText="1"/>
    </xf>
    <xf numFmtId="0" fontId="6" fillId="4" borderId="13" xfId="0" applyFont="1" applyFill="1" applyBorder="1" applyAlignment="1">
      <alignment horizontal="center" vertical="center" wrapText="1"/>
    </xf>
    <xf numFmtId="164" fontId="6" fillId="4" borderId="13" xfId="0" applyNumberFormat="1" applyFont="1" applyFill="1" applyBorder="1" applyAlignment="1" applyProtection="1">
      <alignment horizontal="center" vertical="center" wrapText="1"/>
      <protection locked="0"/>
    </xf>
    <xf numFmtId="0" fontId="6" fillId="0" borderId="15" xfId="0" applyFont="1" applyBorder="1" applyAlignment="1">
      <alignment horizontal="center" vertical="center" wrapText="1"/>
    </xf>
    <xf numFmtId="1" fontId="6" fillId="0" borderId="17" xfId="0" applyNumberFormat="1" applyFont="1" applyBorder="1" applyAlignment="1">
      <alignment horizontal="center" vertical="center" wrapText="1"/>
    </xf>
    <xf numFmtId="0" fontId="6" fillId="0" borderId="12" xfId="0" applyFont="1" applyBorder="1" applyAlignment="1">
      <alignment horizontal="center" vertical="center" wrapText="1"/>
    </xf>
    <xf numFmtId="1" fontId="6" fillId="0" borderId="18" xfId="0" applyNumberFormat="1" applyFont="1" applyBorder="1" applyAlignment="1">
      <alignment horizontal="center" vertical="center" wrapText="1"/>
    </xf>
    <xf numFmtId="164" fontId="3" fillId="0" borderId="3" xfId="0" applyNumberFormat="1" applyFont="1" applyBorder="1" applyAlignment="1" applyProtection="1">
      <alignment horizontal="center" vertical="center" wrapText="1"/>
      <protection locked="0"/>
    </xf>
    <xf numFmtId="164" fontId="3" fillId="0" borderId="13"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3" fillId="0" borderId="14" xfId="0" applyFont="1" applyBorder="1" applyAlignment="1">
      <alignment horizontal="center" vertical="center" wrapText="1"/>
    </xf>
    <xf numFmtId="1" fontId="3" fillId="0" borderId="14" xfId="0" applyNumberFormat="1" applyFont="1" applyBorder="1" applyAlignment="1">
      <alignment horizontal="center" vertical="center" wrapText="1"/>
    </xf>
    <xf numFmtId="164" fontId="3" fillId="0" borderId="14" xfId="0" applyNumberFormat="1" applyFont="1" applyBorder="1" applyAlignment="1" applyProtection="1">
      <alignment horizontal="center" vertical="center" wrapText="1"/>
      <protection locked="0"/>
    </xf>
    <xf numFmtId="0" fontId="3" fillId="4" borderId="3" xfId="0" applyFont="1" applyFill="1" applyBorder="1" applyAlignment="1">
      <alignment horizontal="center" vertical="center" wrapText="1"/>
    </xf>
    <xf numFmtId="0" fontId="3" fillId="4" borderId="13" xfId="0" applyFont="1" applyFill="1" applyBorder="1" applyAlignment="1">
      <alignment horizontal="center" vertical="center" wrapText="1"/>
    </xf>
    <xf numFmtId="1" fontId="3" fillId="4" borderId="13" xfId="0" applyNumberFormat="1"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4" fillId="4"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3" fillId="0" borderId="8" xfId="0" applyFont="1" applyBorder="1" applyAlignment="1">
      <alignment horizontal="center" vertical="center" wrapText="1"/>
    </xf>
    <xf numFmtId="0" fontId="4" fillId="0" borderId="8" xfId="0" applyFont="1" applyBorder="1" applyAlignment="1">
      <alignment horizontal="left" vertical="center" wrapText="1" indent="1"/>
    </xf>
    <xf numFmtId="1" fontId="6" fillId="0" borderId="3" xfId="0" applyNumberFormat="1" applyFont="1" applyBorder="1" applyAlignment="1">
      <alignment horizontal="center" vertical="center"/>
    </xf>
    <xf numFmtId="0" fontId="0" fillId="0" borderId="16" xfId="0" applyBorder="1" applyAlignment="1">
      <alignment horizontal="center" vertical="center"/>
    </xf>
    <xf numFmtId="0" fontId="3"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6" fillId="4" borderId="21" xfId="0"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4" borderId="21" xfId="0" applyFont="1" applyFill="1" applyBorder="1" applyAlignment="1">
      <alignment horizontal="center" vertical="center" wrapText="1"/>
    </xf>
    <xf numFmtId="0" fontId="3" fillId="0" borderId="24" xfId="0" applyFont="1" applyBorder="1" applyAlignment="1">
      <alignment horizontal="center" vertical="center" wrapText="1"/>
    </xf>
    <xf numFmtId="0" fontId="0" fillId="0" borderId="0" xfId="0" applyBorder="1"/>
    <xf numFmtId="1" fontId="0" fillId="0" borderId="0" xfId="0" applyNumberFormat="1" applyBorder="1"/>
    <xf numFmtId="0" fontId="0" fillId="0" borderId="25" xfId="0" applyBorder="1"/>
    <xf numFmtId="164" fontId="3" fillId="0" borderId="26" xfId="0" applyNumberFormat="1" applyFont="1" applyBorder="1" applyAlignment="1" applyProtection="1">
      <alignment horizontal="center" vertical="center" wrapText="1"/>
      <protection locked="0"/>
    </xf>
    <xf numFmtId="0" fontId="0" fillId="0" borderId="20" xfId="0" applyBorder="1" applyAlignment="1">
      <alignment horizontal="center" vertical="center"/>
    </xf>
    <xf numFmtId="0" fontId="6" fillId="0" borderId="0" xfId="0" applyFont="1" applyBorder="1" applyAlignment="1">
      <alignment horizontal="center" vertical="center" wrapText="1"/>
    </xf>
    <xf numFmtId="1" fontId="6" fillId="0" borderId="0" xfId="0" applyNumberFormat="1" applyFont="1" applyBorder="1" applyAlignment="1">
      <alignment horizontal="center" vertical="center" wrapText="1"/>
    </xf>
    <xf numFmtId="164" fontId="6" fillId="0" borderId="0" xfId="0" applyNumberFormat="1" applyFont="1" applyBorder="1" applyAlignment="1" applyProtection="1">
      <alignment horizontal="center" vertical="center" wrapText="1"/>
      <protection locked="0"/>
    </xf>
    <xf numFmtId="0" fontId="6" fillId="0" borderId="25" xfId="0" applyFont="1" applyBorder="1" applyAlignment="1">
      <alignment horizontal="center" vertical="center" wrapText="1"/>
    </xf>
    <xf numFmtId="0" fontId="0" fillId="0" borderId="19" xfId="0" applyBorder="1" applyAlignment="1">
      <alignment horizontal="center" vertical="center"/>
    </xf>
    <xf numFmtId="0" fontId="6" fillId="0" borderId="5" xfId="0" applyFont="1" applyBorder="1" applyAlignment="1">
      <alignment horizontal="center" vertical="center" wrapText="1"/>
    </xf>
    <xf numFmtId="0" fontId="6" fillId="0" borderId="27" xfId="0" applyFont="1" applyBorder="1" applyAlignment="1">
      <alignment horizontal="center"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1" fontId="3" fillId="0" borderId="0" xfId="0" applyNumberFormat="1" applyFont="1" applyBorder="1" applyAlignment="1">
      <alignment horizontal="center" vertical="center" wrapText="1"/>
    </xf>
    <xf numFmtId="164" fontId="3" fillId="0" borderId="0" xfId="0" applyNumberFormat="1" applyFont="1" applyBorder="1" applyAlignment="1" applyProtection="1">
      <alignment horizontal="center" vertical="center" wrapText="1"/>
      <protection locked="0"/>
    </xf>
    <xf numFmtId="0" fontId="3"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7" xfId="0" applyFont="1" applyBorder="1" applyAlignment="1">
      <alignment horizontal="center" vertical="center" wrapText="1"/>
    </xf>
    <xf numFmtId="1" fontId="3" fillId="0" borderId="27" xfId="0" applyNumberFormat="1" applyFont="1" applyBorder="1" applyAlignment="1">
      <alignment horizontal="center" vertical="center" wrapText="1"/>
    </xf>
    <xf numFmtId="164" fontId="3" fillId="0" borderId="27" xfId="0" applyNumberFormat="1" applyFont="1" applyBorder="1" applyAlignment="1" applyProtection="1">
      <alignment horizontal="center" vertical="center" wrapText="1"/>
      <protection locked="0"/>
    </xf>
    <xf numFmtId="0" fontId="3" fillId="0" borderId="28" xfId="0" applyFont="1" applyBorder="1" applyAlignment="1">
      <alignment horizontal="center" vertical="center" wrapText="1"/>
    </xf>
    <xf numFmtId="0" fontId="0" fillId="0" borderId="0" xfId="0" applyBorder="1" applyAlignment="1">
      <alignment horizontal="center" vertical="center"/>
    </xf>
    <xf numFmtId="0" fontId="8" fillId="0" borderId="0" xfId="0" applyFont="1" applyBorder="1" applyAlignment="1">
      <alignment horizontal="center" vertical="center" wrapText="1"/>
    </xf>
    <xf numFmtId="1" fontId="8" fillId="0" borderId="0" xfId="0" applyNumberFormat="1" applyFont="1" applyBorder="1" applyAlignment="1">
      <alignment horizontal="center" vertical="center" wrapText="1"/>
    </xf>
    <xf numFmtId="0" fontId="8" fillId="0" borderId="25" xfId="0" applyFont="1" applyBorder="1" applyAlignment="1">
      <alignment horizontal="center" vertical="center" wrapText="1"/>
    </xf>
    <xf numFmtId="0" fontId="0" fillId="0" borderId="30" xfId="0" applyBorder="1"/>
    <xf numFmtId="0" fontId="4" fillId="0" borderId="0" xfId="0" applyFont="1" applyFill="1" applyBorder="1" applyAlignment="1">
      <alignment horizontal="center" vertical="center" wrapText="1"/>
    </xf>
    <xf numFmtId="0" fontId="12" fillId="0" borderId="8"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21" xfId="0" applyFont="1" applyBorder="1" applyAlignment="1">
      <alignment horizontal="center" vertical="center" wrapText="1"/>
    </xf>
    <xf numFmtId="0" fontId="14" fillId="0" borderId="0" xfId="0" applyFont="1"/>
    <xf numFmtId="0" fontId="0" fillId="0" borderId="12" xfId="0" applyFill="1" applyBorder="1" applyAlignment="1">
      <alignment horizontal="center" vertical="center"/>
    </xf>
    <xf numFmtId="0" fontId="5" fillId="0" borderId="8" xfId="0" applyFont="1" applyFill="1" applyBorder="1" applyAlignment="1">
      <alignment horizontal="center" vertical="center" wrapText="1"/>
    </xf>
    <xf numFmtId="0" fontId="6" fillId="0" borderId="13" xfId="0" applyFont="1" applyFill="1" applyBorder="1" applyAlignment="1">
      <alignment horizontal="center" vertical="center" wrapText="1"/>
    </xf>
    <xf numFmtId="164" fontId="6" fillId="0" borderId="13" xfId="0" applyNumberFormat="1" applyFont="1" applyFill="1" applyBorder="1" applyAlignment="1" applyProtection="1">
      <alignment horizontal="center" vertical="center" wrapText="1"/>
      <protection locked="0"/>
    </xf>
    <xf numFmtId="0" fontId="6" fillId="0" borderId="21" xfId="0" applyFont="1" applyFill="1" applyBorder="1" applyAlignment="1">
      <alignment horizontal="center" vertical="center" wrapText="1"/>
    </xf>
    <xf numFmtId="0" fontId="0" fillId="0" borderId="0" xfId="0" applyFill="1"/>
    <xf numFmtId="0" fontId="21" fillId="0" borderId="9" xfId="0" applyFont="1" applyFill="1" applyBorder="1" applyAlignment="1">
      <alignment horizontal="center" vertical="center" wrapText="1"/>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0" applyNumberFormat="1" applyFont="1" applyBorder="1" applyAlignment="1">
      <alignment horizontal="center" vertical="center" wrapText="1"/>
    </xf>
    <xf numFmtId="0" fontId="25" fillId="0" borderId="12" xfId="0" applyFont="1" applyBorder="1" applyAlignment="1">
      <alignment horizontal="center" vertical="center"/>
    </xf>
    <xf numFmtId="0" fontId="0" fillId="0" borderId="0" xfId="0" applyFill="1" applyAlignment="1">
      <alignment vertical="center"/>
    </xf>
    <xf numFmtId="0" fontId="0" fillId="0" borderId="0" xfId="0" applyFill="1" applyAlignment="1"/>
    <xf numFmtId="164" fontId="3" fillId="0" borderId="13" xfId="0" applyNumberFormat="1" applyFont="1" applyFill="1" applyBorder="1" applyAlignment="1">
      <alignment horizontal="center" vertical="center" wrapText="1"/>
    </xf>
    <xf numFmtId="0" fontId="19" fillId="0" borderId="0" xfId="0" applyFont="1"/>
    <xf numFmtId="1" fontId="3" fillId="0" borderId="3"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3" fillId="0" borderId="14" xfId="0" applyFont="1" applyFill="1" applyBorder="1" applyAlignment="1">
      <alignment horizontal="center" vertical="center" wrapText="1"/>
    </xf>
    <xf numFmtId="0" fontId="11" fillId="0" borderId="0" xfId="0" applyFont="1" applyFill="1" applyAlignment="1">
      <alignment horizontal="center" wrapText="1"/>
    </xf>
    <xf numFmtId="0" fontId="11" fillId="0" borderId="0" xfId="0" applyFont="1" applyFill="1" applyAlignment="1">
      <alignment horizontal="center"/>
    </xf>
    <xf numFmtId="0" fontId="0" fillId="0" borderId="0" xfId="0" applyFill="1" applyAlignment="1">
      <alignment horizontal="center" vertical="center"/>
    </xf>
    <xf numFmtId="0" fontId="19" fillId="0" borderId="0" xfId="0" applyFont="1" applyAlignment="1"/>
    <xf numFmtId="0" fontId="0" fillId="0" borderId="0" xfId="0" applyAlignment="1"/>
    <xf numFmtId="0" fontId="11" fillId="0" borderId="0" xfId="0" applyFont="1" applyFill="1" applyAlignment="1">
      <alignment wrapText="1"/>
    </xf>
    <xf numFmtId="0" fontId="11" fillId="0" borderId="0" xfId="0" applyFont="1" applyFill="1" applyAlignment="1"/>
    <xf numFmtId="0" fontId="19" fillId="0" borderId="0" xfId="0" applyFont="1" applyFill="1" applyAlignment="1">
      <alignment wrapText="1"/>
    </xf>
    <xf numFmtId="0" fontId="3" fillId="0" borderId="0" xfId="0" applyFont="1" applyFill="1" applyBorder="1" applyAlignment="1">
      <alignment vertical="center" wrapText="1"/>
    </xf>
    <xf numFmtId="1" fontId="6" fillId="0" borderId="27"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164" fontId="6" fillId="0" borderId="27" xfId="0" applyNumberFormat="1" applyFont="1" applyFill="1" applyBorder="1" applyAlignment="1" applyProtection="1">
      <alignment horizontal="center" vertical="center" wrapText="1"/>
      <protection locked="0"/>
    </xf>
    <xf numFmtId="0" fontId="6" fillId="0" borderId="28" xfId="0" applyFont="1" applyFill="1" applyBorder="1" applyAlignment="1">
      <alignment horizontal="center" vertical="center" wrapText="1"/>
    </xf>
    <xf numFmtId="1" fontId="6" fillId="10" borderId="13" xfId="0" applyNumberFormat="1" applyFont="1" applyFill="1" applyBorder="1" applyAlignment="1">
      <alignment horizontal="center" vertical="center" wrapText="1"/>
    </xf>
    <xf numFmtId="1" fontId="3" fillId="10" borderId="13" xfId="0" applyNumberFormat="1" applyFont="1" applyFill="1" applyBorder="1" applyAlignment="1">
      <alignment horizontal="center" vertical="center" wrapText="1"/>
    </xf>
    <xf numFmtId="1" fontId="3" fillId="10" borderId="3" xfId="0" applyNumberFormat="1" applyFont="1" applyFill="1" applyBorder="1" applyAlignment="1">
      <alignment horizontal="center" vertical="center" wrapText="1"/>
    </xf>
    <xf numFmtId="0" fontId="28" fillId="0" borderId="0" xfId="0" applyFont="1"/>
    <xf numFmtId="0" fontId="0" fillId="0" borderId="0" xfId="0" applyAlignment="1">
      <alignment horizontal="center"/>
    </xf>
    <xf numFmtId="164" fontId="12" fillId="9" borderId="1" xfId="0" applyNumberFormat="1" applyFont="1" applyFill="1" applyBorder="1" applyAlignment="1">
      <alignment horizontal="center" vertical="center" wrapText="1"/>
    </xf>
    <xf numFmtId="164" fontId="31" fillId="9" borderId="1" xfId="0" applyNumberFormat="1" applyFont="1" applyFill="1" applyBorder="1" applyAlignment="1">
      <alignment horizontal="center" vertical="center" wrapText="1"/>
    </xf>
    <xf numFmtId="165" fontId="6" fillId="9" borderId="4" xfId="0" applyNumberFormat="1" applyFont="1" applyFill="1" applyBorder="1" applyAlignment="1" applyProtection="1">
      <alignment horizontal="center" vertical="center" wrapText="1"/>
      <protection locked="0"/>
    </xf>
    <xf numFmtId="0" fontId="27" fillId="6" borderId="0" xfId="0" applyFont="1" applyFill="1" applyAlignment="1">
      <alignment horizontal="center"/>
    </xf>
    <xf numFmtId="0" fontId="29" fillId="11" borderId="1" xfId="0" applyFont="1" applyFill="1" applyBorder="1" applyAlignment="1">
      <alignment horizontal="right" vertical="center" wrapText="1"/>
    </xf>
    <xf numFmtId="0" fontId="3" fillId="11" borderId="1" xfId="0" applyFont="1" applyFill="1" applyBorder="1" applyAlignment="1">
      <alignment horizontal="center" vertical="center" wrapText="1"/>
    </xf>
    <xf numFmtId="0" fontId="29" fillId="11" borderId="39" xfId="0" applyFont="1" applyFill="1" applyBorder="1" applyAlignment="1">
      <alignment horizontal="right" vertical="center" wrapText="1"/>
    </xf>
    <xf numFmtId="0" fontId="29" fillId="11" borderId="40" xfId="0" applyFont="1" applyFill="1" applyBorder="1" applyAlignment="1">
      <alignment horizontal="right" vertical="center" wrapText="1"/>
    </xf>
    <xf numFmtId="0" fontId="29" fillId="11" borderId="2" xfId="0" applyFont="1" applyFill="1" applyBorder="1" applyAlignment="1">
      <alignment horizontal="right" vertical="center" wrapText="1"/>
    </xf>
    <xf numFmtId="0" fontId="30" fillId="12" borderId="1" xfId="0" applyFont="1" applyFill="1" applyBorder="1" applyAlignment="1">
      <alignment horizontal="right" vertical="center" wrapText="1"/>
    </xf>
    <xf numFmtId="0" fontId="6" fillId="10" borderId="38" xfId="0" applyFont="1" applyFill="1" applyBorder="1" applyAlignment="1">
      <alignment horizontal="center" vertical="center" wrapText="1"/>
    </xf>
    <xf numFmtId="0" fontId="6" fillId="10" borderId="2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3" fillId="10" borderId="38" xfId="0" applyFont="1" applyFill="1" applyBorder="1" applyAlignment="1">
      <alignment horizontal="center" vertical="center" wrapText="1"/>
    </xf>
    <xf numFmtId="0" fontId="3" fillId="10" borderId="29"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18" fillId="7" borderId="34" xfId="0" applyFont="1" applyFill="1" applyBorder="1" applyAlignment="1">
      <alignment horizontal="center" vertical="center" wrapText="1"/>
    </xf>
    <xf numFmtId="0" fontId="18" fillId="7" borderId="35" xfId="0" applyFont="1" applyFill="1" applyBorder="1" applyAlignment="1">
      <alignment horizontal="center" vertical="center" wrapText="1"/>
    </xf>
    <xf numFmtId="0" fontId="18" fillId="7" borderId="36"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8" fillId="7" borderId="9" xfId="0" applyFont="1" applyFill="1" applyBorder="1" applyAlignment="1">
      <alignment horizontal="center" vertical="center" wrapText="1"/>
    </xf>
    <xf numFmtId="0" fontId="18" fillId="7" borderId="10" xfId="0" applyFont="1" applyFill="1" applyBorder="1" applyAlignment="1">
      <alignment horizontal="center" vertical="center" wrapText="1"/>
    </xf>
    <xf numFmtId="0" fontId="18" fillId="7" borderId="11"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22" fillId="6" borderId="11"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3" borderId="9" xfId="0" applyFont="1" applyFill="1" applyBorder="1" applyAlignment="1">
      <alignment horizontal="center" vertical="top"/>
    </xf>
    <xf numFmtId="0" fontId="3" fillId="3" borderId="10" xfId="0" applyFont="1" applyFill="1" applyBorder="1" applyAlignment="1">
      <alignment horizontal="center" vertical="top"/>
    </xf>
    <xf numFmtId="0" fontId="3" fillId="3" borderId="11" xfId="0" applyFont="1" applyFill="1" applyBorder="1" applyAlignment="1">
      <alignment horizontal="center" vertical="top"/>
    </xf>
    <xf numFmtId="0" fontId="21" fillId="5" borderId="9" xfId="0" applyFont="1" applyFill="1" applyBorder="1" applyAlignment="1">
      <alignment horizontal="center" vertical="center" wrapText="1"/>
    </xf>
    <xf numFmtId="0" fontId="21" fillId="5" borderId="10" xfId="0" applyFont="1" applyFill="1" applyBorder="1" applyAlignment="1">
      <alignment horizontal="center" vertical="center"/>
    </xf>
    <xf numFmtId="0" fontId="21" fillId="5" borderId="11" xfId="0" applyFont="1" applyFill="1" applyBorder="1" applyAlignment="1">
      <alignment horizontal="center" vertical="center"/>
    </xf>
    <xf numFmtId="0" fontId="20" fillId="0" borderId="9"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0" fillId="0" borderId="0" xfId="0" applyFill="1" applyAlignment="1">
      <alignment vertical="center"/>
    </xf>
    <xf numFmtId="0" fontId="9" fillId="4" borderId="0" xfId="0" applyFont="1" applyFill="1" applyBorder="1" applyAlignment="1">
      <alignment horizontal="center" vertical="center" wrapText="1"/>
    </xf>
    <xf numFmtId="9" fontId="10" fillId="4" borderId="0" xfId="0" applyNumberFormat="1" applyFont="1" applyFill="1" applyBorder="1" applyAlignment="1" applyProtection="1">
      <alignment horizontal="center" vertical="center" wrapText="1"/>
      <protection locked="0"/>
    </xf>
    <xf numFmtId="0" fontId="10" fillId="4" borderId="0" xfId="0" applyFont="1" applyFill="1" applyBorder="1" applyAlignment="1" applyProtection="1">
      <alignment horizontal="center" vertical="center" wrapText="1"/>
      <protection locked="0"/>
    </xf>
    <xf numFmtId="9" fontId="10" fillId="0" borderId="32" xfId="0" applyNumberFormat="1" applyFont="1" applyFill="1" applyBorder="1" applyAlignment="1" applyProtection="1">
      <alignment horizontal="center" vertical="center" wrapText="1"/>
      <protection locked="0"/>
    </xf>
    <xf numFmtId="0" fontId="10" fillId="0" borderId="33" xfId="0" applyFont="1" applyFill="1" applyBorder="1" applyAlignment="1" applyProtection="1">
      <alignment horizontal="center" vertical="center" wrapText="1"/>
      <protection locked="0"/>
    </xf>
    <xf numFmtId="0" fontId="17" fillId="2" borderId="19"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3" fillId="6" borderId="11" xfId="0" applyFont="1" applyFill="1" applyBorder="1" applyAlignment="1">
      <alignment horizontal="center" vertical="center" wrapText="1"/>
    </xf>
    <xf numFmtId="0" fontId="26" fillId="9" borderId="20" xfId="0" applyFont="1" applyFill="1" applyBorder="1" applyAlignment="1">
      <alignment horizontal="center" vertical="center" wrapText="1"/>
    </xf>
    <xf numFmtId="0" fontId="26" fillId="9" borderId="37" xfId="0" applyFont="1" applyFill="1" applyBorder="1" applyAlignment="1">
      <alignment horizontal="center" vertical="center" wrapText="1"/>
    </xf>
    <xf numFmtId="0" fontId="26" fillId="9" borderId="32" xfId="0" applyFont="1" applyFill="1" applyBorder="1" applyAlignment="1">
      <alignment horizontal="center" vertical="center" wrapText="1"/>
    </xf>
    <xf numFmtId="0" fontId="26" fillId="9" borderId="30" xfId="0" applyFont="1" applyFill="1" applyBorder="1" applyAlignment="1">
      <alignment horizontal="center" vertical="center" wrapText="1"/>
    </xf>
    <xf numFmtId="0" fontId="26" fillId="9" borderId="31" xfId="0" applyFont="1" applyFill="1" applyBorder="1" applyAlignment="1">
      <alignment horizontal="center" vertical="center" wrapText="1"/>
    </xf>
    <xf numFmtId="0" fontId="26" fillId="9" borderId="3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0"/>
  <sheetViews>
    <sheetView tabSelected="1" topLeftCell="A127" zoomScale="90" zoomScaleNormal="90" zoomScaleSheetLayoutView="85" workbookViewId="0">
      <selection activeCell="G249" sqref="G249"/>
    </sheetView>
  </sheetViews>
  <sheetFormatPr baseColWidth="10" defaultRowHeight="15" x14ac:dyDescent="0.25"/>
  <cols>
    <col min="2" max="2" width="6.5703125" customWidth="1"/>
    <col min="3" max="3" width="43.42578125" customWidth="1"/>
    <col min="4" max="4" width="17.7109375" style="12" customWidth="1"/>
    <col min="5" max="5" width="16.140625" customWidth="1"/>
    <col min="6" max="6" width="16" customWidth="1"/>
    <col min="7" max="7" width="18.85546875" customWidth="1"/>
    <col min="8" max="8" width="38" customWidth="1"/>
    <col min="9" max="9" width="15.42578125" style="13" customWidth="1"/>
    <col min="17" max="17" width="33.42578125" customWidth="1"/>
  </cols>
  <sheetData>
    <row r="1" spans="1:17" ht="99" customHeight="1" thickBot="1" x14ac:dyDescent="0.3">
      <c r="A1" s="184" t="s">
        <v>217</v>
      </c>
      <c r="B1" s="185"/>
      <c r="C1" s="185"/>
      <c r="D1" s="185"/>
      <c r="E1" s="185"/>
      <c r="F1" s="185"/>
      <c r="G1" s="185"/>
      <c r="H1" s="186"/>
      <c r="J1" s="136"/>
      <c r="K1" s="137"/>
      <c r="L1" s="137"/>
      <c r="M1" s="137"/>
      <c r="N1" s="137"/>
      <c r="O1" s="137"/>
      <c r="P1" s="137"/>
      <c r="Q1" s="137"/>
    </row>
    <row r="2" spans="1:17" s="115" customFormat="1" ht="45" customHeight="1" thickBot="1" x14ac:dyDescent="0.3">
      <c r="A2" s="193" t="s">
        <v>209</v>
      </c>
      <c r="B2" s="194"/>
      <c r="C2" s="194"/>
      <c r="D2" s="194"/>
      <c r="E2" s="194"/>
      <c r="F2" s="194"/>
      <c r="G2" s="194"/>
      <c r="H2" s="195"/>
      <c r="I2" s="133"/>
      <c r="J2" s="131"/>
      <c r="K2" s="132"/>
      <c r="L2" s="132"/>
      <c r="M2" s="132"/>
      <c r="N2" s="132"/>
      <c r="O2" s="132"/>
      <c r="P2" s="132"/>
      <c r="Q2" s="132"/>
    </row>
    <row r="3" spans="1:17" ht="32.25" customHeight="1" thickBot="1" x14ac:dyDescent="0.3">
      <c r="A3" s="187" t="s">
        <v>149</v>
      </c>
      <c r="B3" s="188"/>
      <c r="C3" s="188"/>
      <c r="D3" s="188"/>
      <c r="E3" s="188"/>
      <c r="F3" s="188"/>
      <c r="G3" s="188"/>
      <c r="H3" s="189"/>
      <c r="I3" s="14"/>
      <c r="J3" s="135"/>
      <c r="K3" s="135"/>
      <c r="L3" s="135"/>
      <c r="M3" s="135"/>
      <c r="N3" s="135"/>
      <c r="O3" s="135"/>
      <c r="P3" s="135"/>
      <c r="Q3" s="135"/>
    </row>
    <row r="4" spans="1:17" ht="72.75" thickBot="1" x14ac:dyDescent="0.3">
      <c r="A4" s="123" t="s">
        <v>101</v>
      </c>
      <c r="B4" s="106" t="s">
        <v>98</v>
      </c>
      <c r="C4" s="107" t="s">
        <v>202</v>
      </c>
      <c r="D4" s="121" t="s">
        <v>201</v>
      </c>
      <c r="E4" s="122" t="s">
        <v>159</v>
      </c>
      <c r="F4" s="122" t="s">
        <v>206</v>
      </c>
      <c r="G4" s="121" t="s">
        <v>160</v>
      </c>
      <c r="H4" s="108" t="s">
        <v>161</v>
      </c>
      <c r="I4" s="15"/>
      <c r="J4" s="109"/>
      <c r="L4" s="134"/>
      <c r="M4" s="134"/>
      <c r="N4" s="134"/>
      <c r="O4" s="134"/>
      <c r="P4" s="134"/>
      <c r="Q4" s="134"/>
    </row>
    <row r="5" spans="1:17" ht="30" customHeight="1" thickBot="1" x14ac:dyDescent="0.3">
      <c r="A5" s="167" t="s">
        <v>0</v>
      </c>
      <c r="B5" s="168"/>
      <c r="C5" s="168"/>
      <c r="D5" s="168"/>
      <c r="E5" s="168"/>
      <c r="F5" s="168"/>
      <c r="G5" s="168"/>
      <c r="H5" s="169"/>
      <c r="I5" s="14"/>
      <c r="J5" s="109"/>
    </row>
    <row r="6" spans="1:17" ht="15.75" customHeight="1" thickBot="1" x14ac:dyDescent="0.3">
      <c r="A6" s="161" t="s">
        <v>5</v>
      </c>
      <c r="B6" s="162"/>
      <c r="C6" s="162"/>
      <c r="D6" s="162"/>
      <c r="E6" s="162"/>
      <c r="F6" s="162"/>
      <c r="G6" s="162"/>
      <c r="H6" s="163"/>
      <c r="I6" s="14"/>
    </row>
    <row r="7" spans="1:17" ht="30" customHeight="1" thickBot="1" x14ac:dyDescent="0.3">
      <c r="A7" s="19">
        <v>1</v>
      </c>
      <c r="B7" s="31" t="s">
        <v>82</v>
      </c>
      <c r="C7" s="28" t="s">
        <v>6</v>
      </c>
      <c r="D7" s="29">
        <v>26000</v>
      </c>
      <c r="E7" s="28">
        <v>6</v>
      </c>
      <c r="F7" s="28">
        <f>D7*E7</f>
        <v>156000</v>
      </c>
      <c r="G7" s="30"/>
      <c r="H7" s="69" t="s">
        <v>162</v>
      </c>
      <c r="I7" s="14"/>
      <c r="J7" s="125"/>
      <c r="K7" s="125"/>
      <c r="L7" s="125"/>
      <c r="M7" s="125"/>
      <c r="N7" s="115"/>
      <c r="O7" s="115"/>
      <c r="P7" s="115"/>
      <c r="Q7" s="115"/>
    </row>
    <row r="8" spans="1:17" ht="30" customHeight="1" thickBot="1" x14ac:dyDescent="0.3">
      <c r="A8" s="24">
        <v>2</v>
      </c>
      <c r="B8" s="33" t="s">
        <v>82</v>
      </c>
      <c r="C8" s="34" t="s">
        <v>65</v>
      </c>
      <c r="D8" s="35">
        <v>9000</v>
      </c>
      <c r="E8" s="34">
        <v>1</v>
      </c>
      <c r="F8" s="28">
        <f>D8*E8</f>
        <v>9000</v>
      </c>
      <c r="G8" s="36"/>
      <c r="H8" s="70" t="s">
        <v>163</v>
      </c>
      <c r="I8" s="14"/>
    </row>
    <row r="9" spans="1:17" ht="15.75" customHeight="1" thickBot="1" x14ac:dyDescent="0.3">
      <c r="A9" s="161" t="s">
        <v>18</v>
      </c>
      <c r="B9" s="162"/>
      <c r="C9" s="162"/>
      <c r="D9" s="162"/>
      <c r="E9" s="162"/>
      <c r="F9" s="162"/>
      <c r="G9" s="162"/>
      <c r="H9" s="163"/>
      <c r="I9" s="14"/>
      <c r="J9" s="135"/>
      <c r="K9" s="135"/>
      <c r="L9" s="135"/>
      <c r="M9" s="135"/>
      <c r="N9" s="135"/>
      <c r="O9" s="135"/>
      <c r="P9" s="135"/>
      <c r="Q9" s="135"/>
    </row>
    <row r="10" spans="1:17" ht="39.75" customHeight="1" thickBot="1" x14ac:dyDescent="0.3">
      <c r="A10" s="67">
        <v>3</v>
      </c>
      <c r="B10" s="37" t="s">
        <v>86</v>
      </c>
      <c r="C10" s="38" t="s">
        <v>7</v>
      </c>
      <c r="D10" s="144" t="s">
        <v>76</v>
      </c>
      <c r="E10" s="159" t="s">
        <v>219</v>
      </c>
      <c r="F10" s="160"/>
      <c r="G10" s="40"/>
      <c r="H10" s="71" t="s">
        <v>164</v>
      </c>
      <c r="I10" s="14"/>
      <c r="J10" s="138"/>
      <c r="K10" s="138"/>
      <c r="L10" s="138"/>
      <c r="M10" s="138"/>
      <c r="N10" s="138"/>
      <c r="O10" s="138"/>
      <c r="P10" s="138"/>
      <c r="Q10" s="138"/>
    </row>
    <row r="11" spans="1:17" ht="15.75" customHeight="1" thickBot="1" x14ac:dyDescent="0.3">
      <c r="A11" s="161" t="s">
        <v>196</v>
      </c>
      <c r="B11" s="162"/>
      <c r="C11" s="162"/>
      <c r="D11" s="162"/>
      <c r="E11" s="162"/>
      <c r="F11" s="162"/>
      <c r="G11" s="162"/>
      <c r="H11" s="163"/>
      <c r="I11" s="14"/>
      <c r="J11" s="135"/>
      <c r="K11" s="135"/>
      <c r="L11" s="135"/>
      <c r="M11" s="135"/>
      <c r="N11" s="135"/>
      <c r="O11" s="135"/>
      <c r="P11" s="135"/>
      <c r="Q11" s="135"/>
    </row>
    <row r="12" spans="1:17" ht="29.25" customHeight="1" thickBot="1" x14ac:dyDescent="0.3">
      <c r="A12" s="24">
        <v>4</v>
      </c>
      <c r="B12" s="37" t="s">
        <v>87</v>
      </c>
      <c r="C12" s="112" t="s">
        <v>106</v>
      </c>
      <c r="D12" s="144" t="s">
        <v>9</v>
      </c>
      <c r="E12" s="159" t="s">
        <v>220</v>
      </c>
      <c r="F12" s="160"/>
      <c r="G12" s="40"/>
      <c r="H12" s="71" t="s">
        <v>165</v>
      </c>
      <c r="I12" s="14"/>
      <c r="J12" s="138"/>
      <c r="K12" s="138"/>
      <c r="L12" s="138"/>
      <c r="M12" s="138"/>
      <c r="N12" s="138"/>
      <c r="O12" s="138"/>
      <c r="P12" s="138"/>
      <c r="Q12" s="138"/>
    </row>
    <row r="13" spans="1:17" ht="15.75" customHeight="1" thickBot="1" x14ac:dyDescent="0.3">
      <c r="A13" s="161" t="s">
        <v>104</v>
      </c>
      <c r="B13" s="162"/>
      <c r="C13" s="162"/>
      <c r="D13" s="162"/>
      <c r="E13" s="162"/>
      <c r="F13" s="162"/>
      <c r="G13" s="162"/>
      <c r="H13" s="163"/>
      <c r="I13" s="14"/>
    </row>
    <row r="14" spans="1:17" ht="30" customHeight="1" thickBot="1" x14ac:dyDescent="0.3">
      <c r="A14" s="19">
        <v>5</v>
      </c>
      <c r="B14" s="31" t="s">
        <v>88</v>
      </c>
      <c r="C14" s="28" t="s">
        <v>103</v>
      </c>
      <c r="D14" s="29">
        <v>15</v>
      </c>
      <c r="E14" s="28">
        <v>1</v>
      </c>
      <c r="F14" s="28">
        <f>D14*E14</f>
        <v>15</v>
      </c>
      <c r="G14" s="30"/>
      <c r="H14" s="69" t="s">
        <v>166</v>
      </c>
      <c r="I14" s="14"/>
    </row>
    <row r="15" spans="1:17" ht="30" customHeight="1" thickBot="1" x14ac:dyDescent="0.3">
      <c r="A15" s="19">
        <v>6</v>
      </c>
      <c r="B15" s="32" t="s">
        <v>88</v>
      </c>
      <c r="C15" s="2" t="s">
        <v>102</v>
      </c>
      <c r="D15" s="9">
        <v>67</v>
      </c>
      <c r="E15" s="2">
        <v>1</v>
      </c>
      <c r="F15" s="28">
        <f t="shared" ref="F15:F16" si="0">D15*E15</f>
        <v>67</v>
      </c>
      <c r="G15" s="3"/>
      <c r="H15" s="72" t="s">
        <v>166</v>
      </c>
      <c r="I15" s="14"/>
    </row>
    <row r="16" spans="1:17" ht="30" customHeight="1" thickBot="1" x14ac:dyDescent="0.3">
      <c r="A16" s="24">
        <v>7</v>
      </c>
      <c r="B16" s="33" t="s">
        <v>88</v>
      </c>
      <c r="C16" s="34" t="s">
        <v>71</v>
      </c>
      <c r="D16" s="35">
        <v>65</v>
      </c>
      <c r="E16" s="34">
        <v>1</v>
      </c>
      <c r="F16" s="28">
        <f t="shared" si="0"/>
        <v>65</v>
      </c>
      <c r="G16" s="36"/>
      <c r="H16" s="70" t="s">
        <v>167</v>
      </c>
      <c r="I16" s="14"/>
    </row>
    <row r="17" spans="1:17" ht="15.75" customHeight="1" thickBot="1" x14ac:dyDescent="0.3">
      <c r="A17" s="161" t="s">
        <v>2</v>
      </c>
      <c r="B17" s="162"/>
      <c r="C17" s="162"/>
      <c r="D17" s="162"/>
      <c r="E17" s="162"/>
      <c r="F17" s="162"/>
      <c r="G17" s="162"/>
      <c r="H17" s="163"/>
      <c r="I17" s="14"/>
      <c r="J17" s="125"/>
      <c r="K17" s="125"/>
      <c r="L17" s="125"/>
      <c r="M17" s="125"/>
      <c r="N17" s="125"/>
      <c r="O17" s="125"/>
      <c r="P17" s="125"/>
    </row>
    <row r="18" spans="1:17" ht="30" customHeight="1" thickBot="1" x14ac:dyDescent="0.3">
      <c r="A18" s="110">
        <v>8</v>
      </c>
      <c r="B18" s="111" t="s">
        <v>90</v>
      </c>
      <c r="C18" s="112" t="s">
        <v>3</v>
      </c>
      <c r="D18" s="144" t="s">
        <v>4</v>
      </c>
      <c r="E18" s="159" t="s">
        <v>221</v>
      </c>
      <c r="F18" s="160"/>
      <c r="G18" s="113"/>
      <c r="H18" s="114" t="s">
        <v>167</v>
      </c>
      <c r="I18" s="14"/>
      <c r="J18" s="134"/>
      <c r="K18" s="134"/>
      <c r="L18" s="134"/>
      <c r="M18" s="134"/>
      <c r="N18" s="134"/>
      <c r="O18" s="134"/>
      <c r="P18" s="134"/>
    </row>
    <row r="19" spans="1:17" ht="15.75" customHeight="1" thickBot="1" x14ac:dyDescent="0.3">
      <c r="A19" s="161" t="s">
        <v>197</v>
      </c>
      <c r="B19" s="162"/>
      <c r="C19" s="162"/>
      <c r="D19" s="162"/>
      <c r="E19" s="162"/>
      <c r="F19" s="162"/>
      <c r="G19" s="162"/>
      <c r="H19" s="163"/>
      <c r="I19" s="14"/>
      <c r="J19" s="125"/>
      <c r="K19" s="125"/>
      <c r="L19" s="125"/>
      <c r="M19" s="125"/>
      <c r="N19" s="125"/>
      <c r="O19" s="125"/>
      <c r="P19" s="125"/>
    </row>
    <row r="20" spans="1:17" ht="30" customHeight="1" thickBot="1" x14ac:dyDescent="0.3">
      <c r="A20" s="24">
        <v>9</v>
      </c>
      <c r="B20" s="37" t="s">
        <v>89</v>
      </c>
      <c r="C20" s="38" t="s">
        <v>198</v>
      </c>
      <c r="D20" s="39">
        <v>10</v>
      </c>
      <c r="E20" s="38">
        <v>1</v>
      </c>
      <c r="F20" s="38">
        <f>D20*E20</f>
        <v>10</v>
      </c>
      <c r="G20" s="40"/>
      <c r="H20" s="71" t="s">
        <v>168</v>
      </c>
      <c r="I20" s="14"/>
      <c r="J20" s="125"/>
      <c r="K20" s="125"/>
      <c r="L20" s="125"/>
      <c r="M20" s="135"/>
      <c r="N20" s="135"/>
      <c r="O20" s="135"/>
      <c r="P20" s="135"/>
      <c r="Q20" s="135"/>
    </row>
    <row r="21" spans="1:17" ht="15.75" customHeight="1" thickBot="1" x14ac:dyDescent="0.3">
      <c r="A21" s="164" t="s">
        <v>105</v>
      </c>
      <c r="B21" s="165"/>
      <c r="C21" s="165"/>
      <c r="D21" s="165"/>
      <c r="E21" s="165"/>
      <c r="F21" s="165"/>
      <c r="G21" s="165"/>
      <c r="H21" s="166"/>
      <c r="I21" s="14"/>
      <c r="J21" s="135"/>
      <c r="K21" s="135"/>
      <c r="L21" s="135"/>
      <c r="M21" s="135"/>
      <c r="N21" s="135"/>
      <c r="O21" s="135"/>
      <c r="P21" s="135"/>
    </row>
    <row r="22" spans="1:17" ht="30" customHeight="1" thickBot="1" x14ac:dyDescent="0.3">
      <c r="A22" s="24">
        <v>10</v>
      </c>
      <c r="B22" s="37" t="s">
        <v>91</v>
      </c>
      <c r="C22" s="38" t="s">
        <v>70</v>
      </c>
      <c r="D22" s="39">
        <v>10</v>
      </c>
      <c r="E22" s="38">
        <v>1</v>
      </c>
      <c r="F22" s="38">
        <f>D22*1</f>
        <v>10</v>
      </c>
      <c r="G22" s="40"/>
      <c r="H22" s="71" t="s">
        <v>169</v>
      </c>
      <c r="I22" s="14"/>
    </row>
    <row r="23" spans="1:17" ht="15.75" customHeight="1" thickBot="1" x14ac:dyDescent="0.3">
      <c r="A23" s="161" t="s">
        <v>10</v>
      </c>
      <c r="B23" s="162"/>
      <c r="C23" s="162"/>
      <c r="D23" s="162"/>
      <c r="E23" s="162"/>
      <c r="F23" s="162"/>
      <c r="G23" s="162"/>
      <c r="H23" s="163"/>
      <c r="I23" s="14"/>
    </row>
    <row r="24" spans="1:17" ht="30" customHeight="1" thickBot="1" x14ac:dyDescent="0.3">
      <c r="A24" s="19">
        <v>11</v>
      </c>
      <c r="B24" s="31" t="s">
        <v>92</v>
      </c>
      <c r="C24" s="28" t="s">
        <v>11</v>
      </c>
      <c r="D24" s="29">
        <v>10</v>
      </c>
      <c r="E24" s="28">
        <v>1</v>
      </c>
      <c r="F24" s="28">
        <f>D24*E24</f>
        <v>10</v>
      </c>
      <c r="G24" s="30"/>
      <c r="H24" s="69" t="s">
        <v>170</v>
      </c>
      <c r="I24" s="14"/>
    </row>
    <row r="25" spans="1:17" ht="30" customHeight="1" thickBot="1" x14ac:dyDescent="0.3">
      <c r="A25" s="19">
        <v>12</v>
      </c>
      <c r="B25" s="32" t="s">
        <v>92</v>
      </c>
      <c r="C25" s="2" t="s">
        <v>12</v>
      </c>
      <c r="D25" s="9">
        <v>10</v>
      </c>
      <c r="E25" s="2">
        <v>1</v>
      </c>
      <c r="F25" s="2">
        <f>D25*E25</f>
        <v>10</v>
      </c>
      <c r="G25" s="3"/>
      <c r="H25" s="72" t="s">
        <v>171</v>
      </c>
      <c r="I25" s="14"/>
    </row>
    <row r="26" spans="1:17" ht="30" customHeight="1" thickBot="1" x14ac:dyDescent="0.3">
      <c r="A26" s="19">
        <v>13</v>
      </c>
      <c r="B26" s="32" t="s">
        <v>92</v>
      </c>
      <c r="C26" s="2" t="s">
        <v>13</v>
      </c>
      <c r="D26" s="10">
        <v>5</v>
      </c>
      <c r="E26" s="2">
        <v>1</v>
      </c>
      <c r="F26" s="2">
        <f>D26*E26</f>
        <v>5</v>
      </c>
      <c r="G26" s="3"/>
      <c r="H26" s="72" t="s">
        <v>168</v>
      </c>
      <c r="I26" s="14"/>
    </row>
    <row r="27" spans="1:17" ht="30" customHeight="1" thickBot="1" x14ac:dyDescent="0.3">
      <c r="A27" s="24">
        <v>14</v>
      </c>
      <c r="B27" s="33" t="s">
        <v>92</v>
      </c>
      <c r="C27" s="34" t="s">
        <v>14</v>
      </c>
      <c r="D27" s="35">
        <v>5</v>
      </c>
      <c r="E27" s="34">
        <v>1</v>
      </c>
      <c r="F27" s="34">
        <f>D27*E27</f>
        <v>5</v>
      </c>
      <c r="G27" s="36"/>
      <c r="H27" s="70" t="s">
        <v>172</v>
      </c>
      <c r="I27" s="14"/>
    </row>
    <row r="28" spans="1:17" ht="26.25" customHeight="1" thickBot="1" x14ac:dyDescent="0.3">
      <c r="A28" s="190" t="s">
        <v>15</v>
      </c>
      <c r="B28" s="191"/>
      <c r="C28" s="191"/>
      <c r="D28" s="191"/>
      <c r="E28" s="191"/>
      <c r="F28" s="191"/>
      <c r="G28" s="191"/>
      <c r="H28" s="192"/>
      <c r="I28" s="14"/>
    </row>
    <row r="29" spans="1:17" ht="15.75" customHeight="1" thickBot="1" x14ac:dyDescent="0.3">
      <c r="A29" s="161" t="s">
        <v>5</v>
      </c>
      <c r="B29" s="162"/>
      <c r="C29" s="162"/>
      <c r="D29" s="162"/>
      <c r="E29" s="162"/>
      <c r="F29" s="162"/>
      <c r="G29" s="162"/>
      <c r="H29" s="163"/>
      <c r="I29" s="14"/>
    </row>
    <row r="30" spans="1:17" ht="37.5" customHeight="1" thickBot="1" x14ac:dyDescent="0.3">
      <c r="A30" s="24">
        <v>15</v>
      </c>
      <c r="B30" s="37" t="s">
        <v>82</v>
      </c>
      <c r="C30" s="38" t="s">
        <v>17</v>
      </c>
      <c r="D30" s="41">
        <v>56500</v>
      </c>
      <c r="E30" s="38">
        <v>7</v>
      </c>
      <c r="F30" s="38">
        <f>D30*E30</f>
        <v>395500</v>
      </c>
      <c r="G30" s="40"/>
      <c r="H30" s="71" t="s">
        <v>173</v>
      </c>
      <c r="I30" s="14"/>
    </row>
    <row r="31" spans="1:17" ht="15.75" customHeight="1" thickBot="1" x14ac:dyDescent="0.3">
      <c r="A31" s="161" t="s">
        <v>18</v>
      </c>
      <c r="B31" s="162"/>
      <c r="C31" s="162"/>
      <c r="D31" s="162"/>
      <c r="E31" s="162"/>
      <c r="F31" s="162"/>
      <c r="G31" s="162"/>
      <c r="H31" s="163"/>
      <c r="I31" s="14"/>
      <c r="J31" s="135"/>
      <c r="K31" s="135"/>
      <c r="L31" s="135"/>
      <c r="M31" s="135"/>
      <c r="N31" s="135"/>
      <c r="O31" s="135"/>
      <c r="P31" s="135"/>
      <c r="Q31" s="135"/>
    </row>
    <row r="32" spans="1:17" ht="30" customHeight="1" thickBot="1" x14ac:dyDescent="0.3">
      <c r="A32" s="24">
        <v>16</v>
      </c>
      <c r="B32" s="37" t="s">
        <v>86</v>
      </c>
      <c r="C32" s="38" t="s">
        <v>19</v>
      </c>
      <c r="D32" s="144" t="s">
        <v>9</v>
      </c>
      <c r="E32" s="159" t="s">
        <v>222</v>
      </c>
      <c r="F32" s="160"/>
      <c r="G32" s="40"/>
      <c r="H32" s="71" t="s">
        <v>174</v>
      </c>
      <c r="I32" s="14"/>
      <c r="J32" s="138"/>
      <c r="K32" s="138"/>
      <c r="L32" s="138"/>
      <c r="M32" s="138"/>
      <c r="N32" s="138"/>
      <c r="O32" s="138"/>
      <c r="P32" s="138"/>
      <c r="Q32" s="138"/>
    </row>
    <row r="33" spans="1:18" ht="15.75" customHeight="1" thickBot="1" x14ac:dyDescent="0.3">
      <c r="A33" s="161" t="s">
        <v>196</v>
      </c>
      <c r="B33" s="162"/>
      <c r="C33" s="162"/>
      <c r="D33" s="162"/>
      <c r="E33" s="162"/>
      <c r="F33" s="162"/>
      <c r="G33" s="162"/>
      <c r="H33" s="163"/>
      <c r="I33" s="14"/>
      <c r="J33" s="135"/>
      <c r="K33" s="135"/>
      <c r="L33" s="135"/>
      <c r="M33" s="135"/>
      <c r="N33" s="135"/>
      <c r="O33" s="135"/>
      <c r="P33" s="135"/>
      <c r="Q33" s="135"/>
    </row>
    <row r="34" spans="1:18" ht="29.25" customHeight="1" thickBot="1" x14ac:dyDescent="0.3">
      <c r="A34" s="24">
        <v>17</v>
      </c>
      <c r="B34" s="37" t="s">
        <v>87</v>
      </c>
      <c r="C34" s="42" t="s">
        <v>106</v>
      </c>
      <c r="D34" s="144" t="s">
        <v>9</v>
      </c>
      <c r="E34" s="159" t="s">
        <v>220</v>
      </c>
      <c r="F34" s="160"/>
      <c r="G34" s="43"/>
      <c r="H34" s="73" t="s">
        <v>165</v>
      </c>
      <c r="I34" s="14"/>
      <c r="J34" s="138"/>
      <c r="K34" s="138"/>
      <c r="L34" s="138"/>
      <c r="M34" s="138"/>
      <c r="N34" s="138"/>
      <c r="O34" s="138"/>
      <c r="P34" s="138"/>
      <c r="Q34" s="138"/>
    </row>
    <row r="35" spans="1:18" ht="15.75" customHeight="1" thickBot="1" x14ac:dyDescent="0.3">
      <c r="A35" s="161" t="s">
        <v>114</v>
      </c>
      <c r="B35" s="162"/>
      <c r="C35" s="162"/>
      <c r="D35" s="162"/>
      <c r="E35" s="162"/>
      <c r="F35" s="162"/>
      <c r="G35" s="162"/>
      <c r="H35" s="163"/>
      <c r="I35" s="14"/>
    </row>
    <row r="36" spans="1:18" ht="37.5" customHeight="1" thickBot="1" x14ac:dyDescent="0.3">
      <c r="A36" s="19">
        <v>18</v>
      </c>
      <c r="B36" s="31" t="s">
        <v>88</v>
      </c>
      <c r="C36" s="44" t="s">
        <v>107</v>
      </c>
      <c r="D36" s="45">
        <v>150</v>
      </c>
      <c r="E36" s="28">
        <v>2</v>
      </c>
      <c r="F36" s="28">
        <f>D36*E36</f>
        <v>300</v>
      </c>
      <c r="G36" s="30"/>
      <c r="H36" s="69" t="s">
        <v>175</v>
      </c>
      <c r="I36" s="14"/>
      <c r="J36" s="125"/>
      <c r="K36" s="125"/>
      <c r="L36" s="125"/>
      <c r="M36" s="125"/>
      <c r="N36" s="125"/>
      <c r="O36" s="125"/>
      <c r="P36" s="125"/>
      <c r="Q36" s="125"/>
    </row>
    <row r="37" spans="1:18" ht="30" customHeight="1" thickBot="1" x14ac:dyDescent="0.3">
      <c r="A37" s="19">
        <v>19</v>
      </c>
      <c r="B37" s="32" t="s">
        <v>88</v>
      </c>
      <c r="C37" s="4" t="s">
        <v>108</v>
      </c>
      <c r="D37" s="11">
        <v>30</v>
      </c>
      <c r="E37" s="2">
        <v>2</v>
      </c>
      <c r="F37" s="28">
        <f t="shared" ref="F37:F40" si="1">D37*E37</f>
        <v>60</v>
      </c>
      <c r="G37" s="3"/>
      <c r="H37" s="72" t="s">
        <v>175</v>
      </c>
      <c r="I37" s="14"/>
    </row>
    <row r="38" spans="1:18" ht="30" customHeight="1" thickBot="1" x14ac:dyDescent="0.3">
      <c r="A38" s="19">
        <v>20</v>
      </c>
      <c r="B38" s="32" t="s">
        <v>88</v>
      </c>
      <c r="C38" s="4" t="s">
        <v>109</v>
      </c>
      <c r="D38" s="11">
        <v>58</v>
      </c>
      <c r="E38" s="2">
        <v>2</v>
      </c>
      <c r="F38" s="28">
        <f t="shared" si="1"/>
        <v>116</v>
      </c>
      <c r="G38" s="3"/>
      <c r="H38" s="72" t="s">
        <v>175</v>
      </c>
      <c r="I38" s="14"/>
    </row>
    <row r="39" spans="1:18" ht="30" customHeight="1" thickBot="1" x14ac:dyDescent="0.3">
      <c r="A39" s="19">
        <v>21</v>
      </c>
      <c r="B39" s="32" t="s">
        <v>88</v>
      </c>
      <c r="C39" s="4" t="s">
        <v>110</v>
      </c>
      <c r="D39" s="11">
        <v>97</v>
      </c>
      <c r="E39" s="2">
        <v>2</v>
      </c>
      <c r="F39" s="28">
        <f t="shared" si="1"/>
        <v>194</v>
      </c>
      <c r="G39" s="3"/>
      <c r="H39" s="72" t="s">
        <v>175</v>
      </c>
      <c r="I39" s="14"/>
    </row>
    <row r="40" spans="1:18" ht="30" customHeight="1" thickBot="1" x14ac:dyDescent="0.3">
      <c r="A40" s="24">
        <v>22</v>
      </c>
      <c r="B40" s="33" t="s">
        <v>88</v>
      </c>
      <c r="C40" s="46" t="s">
        <v>111</v>
      </c>
      <c r="D40" s="47">
        <v>30</v>
      </c>
      <c r="E40" s="34">
        <v>2</v>
      </c>
      <c r="F40" s="28">
        <f t="shared" si="1"/>
        <v>60</v>
      </c>
      <c r="G40" s="36"/>
      <c r="H40" s="70" t="s">
        <v>175</v>
      </c>
      <c r="I40" s="14"/>
    </row>
    <row r="41" spans="1:18" ht="15.75" customHeight="1" thickBot="1" x14ac:dyDescent="0.3">
      <c r="A41" s="161" t="s">
        <v>2</v>
      </c>
      <c r="B41" s="162"/>
      <c r="C41" s="162"/>
      <c r="D41" s="162"/>
      <c r="E41" s="162"/>
      <c r="F41" s="162"/>
      <c r="G41" s="162"/>
      <c r="H41" s="163"/>
      <c r="I41" s="14"/>
      <c r="J41" s="135"/>
      <c r="K41" s="135"/>
      <c r="L41" s="135"/>
      <c r="M41" s="135"/>
      <c r="N41" s="135"/>
      <c r="O41" s="135"/>
      <c r="P41" s="135"/>
      <c r="Q41" s="135"/>
      <c r="R41" s="135"/>
    </row>
    <row r="42" spans="1:18" ht="29.25" customHeight="1" thickBot="1" x14ac:dyDescent="0.3">
      <c r="A42" s="24">
        <v>23</v>
      </c>
      <c r="B42" s="37" t="s">
        <v>90</v>
      </c>
      <c r="C42" s="38" t="s">
        <v>3</v>
      </c>
      <c r="D42" s="144" t="s">
        <v>16</v>
      </c>
      <c r="E42" s="159" t="s">
        <v>219</v>
      </c>
      <c r="F42" s="160"/>
      <c r="G42" s="40"/>
      <c r="H42" s="71" t="s">
        <v>164</v>
      </c>
      <c r="I42" s="14"/>
      <c r="J42" s="138"/>
      <c r="K42" s="138"/>
      <c r="L42" s="138"/>
      <c r="M42" s="138"/>
      <c r="N42" s="138"/>
      <c r="O42" s="138"/>
      <c r="P42" s="138"/>
      <c r="Q42" s="138"/>
    </row>
    <row r="43" spans="1:18" ht="17.25" customHeight="1" thickBot="1" x14ac:dyDescent="0.3">
      <c r="A43" s="161" t="s">
        <v>105</v>
      </c>
      <c r="B43" s="162"/>
      <c r="C43" s="162"/>
      <c r="D43" s="162"/>
      <c r="E43" s="162"/>
      <c r="F43" s="162"/>
      <c r="G43" s="162"/>
      <c r="H43" s="163"/>
      <c r="I43" s="14"/>
    </row>
    <row r="44" spans="1:18" ht="30" customHeight="1" thickBot="1" x14ac:dyDescent="0.3">
      <c r="A44" s="19">
        <v>24</v>
      </c>
      <c r="B44" s="31" t="s">
        <v>91</v>
      </c>
      <c r="C44" s="28" t="s">
        <v>112</v>
      </c>
      <c r="D44" s="29">
        <v>10</v>
      </c>
      <c r="E44" s="28">
        <v>1</v>
      </c>
      <c r="F44" s="28">
        <f>D44*E44</f>
        <v>10</v>
      </c>
      <c r="G44" s="30"/>
      <c r="H44" s="69" t="s">
        <v>169</v>
      </c>
      <c r="I44" s="14"/>
    </row>
    <row r="45" spans="1:18" ht="30" customHeight="1" thickBot="1" x14ac:dyDescent="0.3">
      <c r="A45" s="24">
        <v>25</v>
      </c>
      <c r="B45" s="33" t="s">
        <v>91</v>
      </c>
      <c r="C45" s="34" t="s">
        <v>113</v>
      </c>
      <c r="D45" s="35">
        <v>43</v>
      </c>
      <c r="E45" s="34">
        <v>1</v>
      </c>
      <c r="F45" s="28">
        <f>D45*E45</f>
        <v>43</v>
      </c>
      <c r="G45" s="36"/>
      <c r="H45" s="70" t="s">
        <v>169</v>
      </c>
      <c r="I45" s="14"/>
    </row>
    <row r="46" spans="1:18" ht="15.75" customHeight="1" thickBot="1" x14ac:dyDescent="0.3">
      <c r="A46" s="161" t="s">
        <v>20</v>
      </c>
      <c r="B46" s="162"/>
      <c r="C46" s="162"/>
      <c r="D46" s="162"/>
      <c r="E46" s="162"/>
      <c r="F46" s="162"/>
      <c r="G46" s="162"/>
      <c r="H46" s="163"/>
      <c r="I46" s="14"/>
    </row>
    <row r="47" spans="1:18" ht="30" customHeight="1" thickBot="1" x14ac:dyDescent="0.3">
      <c r="A47" s="24">
        <v>26</v>
      </c>
      <c r="B47" s="37" t="s">
        <v>97</v>
      </c>
      <c r="C47" s="38" t="s">
        <v>21</v>
      </c>
      <c r="D47" s="39">
        <v>8</v>
      </c>
      <c r="E47" s="38">
        <v>1</v>
      </c>
      <c r="F47" s="38">
        <f>D47*E47</f>
        <v>8</v>
      </c>
      <c r="G47" s="40"/>
      <c r="H47" s="71" t="s">
        <v>176</v>
      </c>
      <c r="I47" s="14"/>
      <c r="J47" s="115"/>
    </row>
    <row r="48" spans="1:18" ht="64.5" customHeight="1" thickBot="1" x14ac:dyDescent="0.3">
      <c r="A48" s="167" t="s">
        <v>218</v>
      </c>
      <c r="B48" s="168"/>
      <c r="C48" s="168"/>
      <c r="D48" s="168"/>
      <c r="E48" s="168"/>
      <c r="F48" s="168"/>
      <c r="G48" s="168"/>
      <c r="H48" s="169"/>
      <c r="I48" s="14"/>
    </row>
    <row r="49" spans="1:17" ht="15.75" customHeight="1" thickBot="1" x14ac:dyDescent="0.3">
      <c r="A49" s="164" t="s">
        <v>5</v>
      </c>
      <c r="B49" s="165"/>
      <c r="C49" s="165"/>
      <c r="D49" s="165"/>
      <c r="E49" s="165"/>
      <c r="F49" s="165"/>
      <c r="G49" s="165"/>
      <c r="H49" s="166"/>
      <c r="I49" s="14"/>
    </row>
    <row r="50" spans="1:17" ht="30" customHeight="1" thickBot="1" x14ac:dyDescent="0.3">
      <c r="A50" s="24">
        <v>27</v>
      </c>
      <c r="B50" s="25" t="s">
        <v>82</v>
      </c>
      <c r="C50" s="26" t="s">
        <v>67</v>
      </c>
      <c r="D50" s="27">
        <v>6100</v>
      </c>
      <c r="E50" s="26">
        <v>6</v>
      </c>
      <c r="F50" s="26">
        <f>D50*E50</f>
        <v>36600</v>
      </c>
      <c r="G50" s="49"/>
      <c r="H50" s="68" t="s">
        <v>177</v>
      </c>
      <c r="I50" s="14"/>
    </row>
    <row r="51" spans="1:17" ht="15.75" customHeight="1" thickBot="1" x14ac:dyDescent="0.3">
      <c r="A51" s="164" t="s">
        <v>23</v>
      </c>
      <c r="B51" s="165"/>
      <c r="C51" s="165"/>
      <c r="D51" s="165"/>
      <c r="E51" s="165"/>
      <c r="F51" s="165"/>
      <c r="G51" s="165"/>
      <c r="H51" s="166"/>
      <c r="I51" s="14"/>
      <c r="J51" s="115"/>
      <c r="K51" s="115"/>
      <c r="L51" s="115"/>
      <c r="M51" s="115"/>
      <c r="N51" s="115"/>
      <c r="O51" s="115"/>
      <c r="P51" s="115"/>
      <c r="Q51" s="115"/>
    </row>
    <row r="52" spans="1:17" ht="29.25" customHeight="1" thickBot="1" x14ac:dyDescent="0.3">
      <c r="A52" s="24">
        <v>28</v>
      </c>
      <c r="B52" s="25" t="s">
        <v>86</v>
      </c>
      <c r="C52" s="26" t="s">
        <v>68</v>
      </c>
      <c r="D52" s="145" t="s">
        <v>72</v>
      </c>
      <c r="E52" s="170" t="s">
        <v>223</v>
      </c>
      <c r="F52" s="171"/>
      <c r="G52" s="49"/>
      <c r="H52" s="68" t="s">
        <v>177</v>
      </c>
      <c r="I52" s="14"/>
      <c r="J52" s="138"/>
      <c r="K52" s="138"/>
      <c r="L52" s="138"/>
      <c r="M52" s="138"/>
      <c r="N52" s="138"/>
      <c r="O52" s="138"/>
      <c r="P52" s="138"/>
      <c r="Q52" s="138"/>
    </row>
    <row r="53" spans="1:17" ht="15.75" customHeight="1" thickBot="1" x14ac:dyDescent="0.3">
      <c r="A53" s="164" t="s">
        <v>196</v>
      </c>
      <c r="B53" s="165"/>
      <c r="C53" s="165"/>
      <c r="D53" s="165"/>
      <c r="E53" s="165"/>
      <c r="F53" s="165"/>
      <c r="G53" s="165"/>
      <c r="H53" s="166"/>
      <c r="I53" s="14"/>
      <c r="J53" s="115"/>
      <c r="K53" s="115"/>
      <c r="L53" s="115"/>
      <c r="M53" s="115"/>
      <c r="N53" s="115"/>
      <c r="O53" s="115"/>
      <c r="P53" s="115"/>
      <c r="Q53" s="115"/>
    </row>
    <row r="54" spans="1:17" ht="29.25" customHeight="1" thickBot="1" x14ac:dyDescent="0.3">
      <c r="A54" s="24">
        <v>29</v>
      </c>
      <c r="B54" s="25" t="s">
        <v>87</v>
      </c>
      <c r="C54" s="26" t="s">
        <v>106</v>
      </c>
      <c r="D54" s="145" t="s">
        <v>9</v>
      </c>
      <c r="E54" s="159" t="s">
        <v>222</v>
      </c>
      <c r="F54" s="160"/>
      <c r="G54" s="49"/>
      <c r="H54" s="68" t="s">
        <v>178</v>
      </c>
      <c r="I54" s="14"/>
      <c r="J54" s="138"/>
      <c r="K54" s="138"/>
      <c r="L54" s="138"/>
      <c r="M54" s="138"/>
      <c r="N54" s="138"/>
      <c r="O54" s="138"/>
      <c r="P54" s="138"/>
      <c r="Q54" s="138"/>
    </row>
    <row r="55" spans="1:17" ht="15.75" customHeight="1" thickBot="1" x14ac:dyDescent="0.3">
      <c r="A55" s="164" t="s">
        <v>104</v>
      </c>
      <c r="B55" s="165"/>
      <c r="C55" s="165"/>
      <c r="D55" s="165"/>
      <c r="E55" s="165"/>
      <c r="F55" s="165"/>
      <c r="G55" s="165"/>
      <c r="H55" s="166"/>
      <c r="I55" s="14"/>
    </row>
    <row r="56" spans="1:17" ht="30" customHeight="1" thickBot="1" x14ac:dyDescent="0.3">
      <c r="A56" s="19">
        <v>30</v>
      </c>
      <c r="B56" s="23" t="s">
        <v>88</v>
      </c>
      <c r="C56" s="21" t="s">
        <v>115</v>
      </c>
      <c r="D56" s="22">
        <v>20</v>
      </c>
      <c r="E56" s="21">
        <v>2</v>
      </c>
      <c r="F56" s="21">
        <f>D56*E56</f>
        <v>40</v>
      </c>
      <c r="G56" s="48"/>
      <c r="H56" s="74" t="s">
        <v>164</v>
      </c>
      <c r="I56" s="14"/>
    </row>
    <row r="57" spans="1:17" ht="30" customHeight="1" thickBot="1" x14ac:dyDescent="0.3">
      <c r="A57" s="24">
        <v>31</v>
      </c>
      <c r="B57" s="51" t="s">
        <v>88</v>
      </c>
      <c r="C57" s="52" t="s">
        <v>116</v>
      </c>
      <c r="D57" s="53">
        <v>15</v>
      </c>
      <c r="E57" s="52">
        <v>2</v>
      </c>
      <c r="F57" s="52">
        <f>D57*E57</f>
        <v>30</v>
      </c>
      <c r="G57" s="54"/>
      <c r="H57" s="75" t="s">
        <v>164</v>
      </c>
      <c r="I57" s="14"/>
    </row>
    <row r="58" spans="1:17" ht="15.75" customHeight="1" thickBot="1" x14ac:dyDescent="0.3">
      <c r="A58" s="164" t="s">
        <v>212</v>
      </c>
      <c r="B58" s="165"/>
      <c r="C58" s="165"/>
      <c r="D58" s="165"/>
      <c r="E58" s="165"/>
      <c r="F58" s="165"/>
      <c r="G58" s="165"/>
      <c r="H58" s="166"/>
      <c r="I58" s="14"/>
      <c r="J58" s="115"/>
    </row>
    <row r="59" spans="1:17" ht="29.25" customHeight="1" thickBot="1" x14ac:dyDescent="0.3">
      <c r="A59" s="19">
        <v>32</v>
      </c>
      <c r="B59" s="23" t="s">
        <v>90</v>
      </c>
      <c r="C59" s="21" t="s">
        <v>3</v>
      </c>
      <c r="D59" s="146" t="s">
        <v>16</v>
      </c>
      <c r="E59" s="159" t="s">
        <v>219</v>
      </c>
      <c r="F59" s="160"/>
      <c r="G59" s="48"/>
      <c r="H59" s="74" t="s">
        <v>164</v>
      </c>
      <c r="I59" s="14"/>
      <c r="J59" s="138"/>
      <c r="K59" s="138"/>
      <c r="L59" s="138"/>
      <c r="M59" s="138"/>
      <c r="N59" s="138"/>
      <c r="O59" s="138"/>
      <c r="P59" s="138"/>
      <c r="Q59" s="138"/>
    </row>
    <row r="60" spans="1:17" ht="30" customHeight="1" thickBot="1" x14ac:dyDescent="0.3">
      <c r="A60" s="24">
        <v>33</v>
      </c>
      <c r="B60" s="51" t="s">
        <v>90</v>
      </c>
      <c r="C60" s="52" t="s">
        <v>73</v>
      </c>
      <c r="D60" s="53">
        <v>3</v>
      </c>
      <c r="E60" s="52">
        <v>1</v>
      </c>
      <c r="F60" s="52">
        <f>D60*E60</f>
        <v>3</v>
      </c>
      <c r="G60" s="54"/>
      <c r="H60" s="75" t="s">
        <v>179</v>
      </c>
      <c r="I60" s="14"/>
      <c r="J60" s="115"/>
      <c r="K60" s="115"/>
      <c r="L60" s="115"/>
      <c r="M60" s="115"/>
      <c r="N60" s="115"/>
      <c r="O60" s="115"/>
      <c r="P60" s="115"/>
      <c r="Q60" s="115"/>
    </row>
    <row r="61" spans="1:17" ht="15.75" customHeight="1" thickBot="1" x14ac:dyDescent="0.3">
      <c r="A61" s="164" t="s">
        <v>105</v>
      </c>
      <c r="B61" s="165"/>
      <c r="C61" s="165"/>
      <c r="D61" s="165"/>
      <c r="E61" s="165"/>
      <c r="F61" s="165"/>
      <c r="G61" s="165"/>
      <c r="H61" s="166"/>
      <c r="I61" s="14"/>
    </row>
    <row r="62" spans="1:17" ht="30" customHeight="1" thickBot="1" x14ac:dyDescent="0.3">
      <c r="A62" s="24">
        <v>34</v>
      </c>
      <c r="B62" s="25" t="s">
        <v>91</v>
      </c>
      <c r="C62" s="26" t="s">
        <v>117</v>
      </c>
      <c r="D62" s="27">
        <v>2</v>
      </c>
      <c r="E62" s="26">
        <v>1</v>
      </c>
      <c r="F62" s="26">
        <f>D62*E62</f>
        <v>2</v>
      </c>
      <c r="G62" s="49"/>
      <c r="H62" s="68" t="s">
        <v>169</v>
      </c>
      <c r="I62" s="14"/>
    </row>
    <row r="63" spans="1:17" ht="15.75" customHeight="1" thickBot="1" x14ac:dyDescent="0.3">
      <c r="A63" s="164" t="s">
        <v>22</v>
      </c>
      <c r="B63" s="165"/>
      <c r="C63" s="165"/>
      <c r="D63" s="165"/>
      <c r="E63" s="165"/>
      <c r="F63" s="165"/>
      <c r="G63" s="165"/>
      <c r="H63" s="166"/>
      <c r="I63" s="14"/>
    </row>
    <row r="64" spans="1:17" ht="30" customHeight="1" thickBot="1" x14ac:dyDescent="0.3">
      <c r="A64" s="24">
        <v>35</v>
      </c>
      <c r="B64" s="25" t="s">
        <v>194</v>
      </c>
      <c r="C64" s="56" t="s">
        <v>118</v>
      </c>
      <c r="D64" s="27">
        <v>3</v>
      </c>
      <c r="E64" s="26">
        <v>1</v>
      </c>
      <c r="F64" s="26">
        <f>D64*E64</f>
        <v>3</v>
      </c>
      <c r="G64" s="49"/>
      <c r="H64" s="76" t="s">
        <v>166</v>
      </c>
      <c r="I64" s="14"/>
    </row>
    <row r="65" spans="1:17" ht="43.5" customHeight="1" thickBot="1" x14ac:dyDescent="0.3">
      <c r="A65" s="167" t="s">
        <v>119</v>
      </c>
      <c r="B65" s="168"/>
      <c r="C65" s="168"/>
      <c r="D65" s="168"/>
      <c r="E65" s="168"/>
      <c r="F65" s="168"/>
      <c r="G65" s="168"/>
      <c r="H65" s="169"/>
      <c r="I65" s="14"/>
    </row>
    <row r="66" spans="1:17" ht="15.75" customHeight="1" thickBot="1" x14ac:dyDescent="0.3">
      <c r="A66" s="164" t="s">
        <v>29</v>
      </c>
      <c r="B66" s="165"/>
      <c r="C66" s="165"/>
      <c r="D66" s="165"/>
      <c r="E66" s="165"/>
      <c r="F66" s="165"/>
      <c r="G66" s="165"/>
      <c r="H66" s="166"/>
      <c r="I66" s="14"/>
    </row>
    <row r="67" spans="1:17" ht="36.75" thickBot="1" x14ac:dyDescent="0.3">
      <c r="A67" s="24">
        <v>36</v>
      </c>
      <c r="B67" s="25" t="s">
        <v>82</v>
      </c>
      <c r="C67" s="26" t="s">
        <v>199</v>
      </c>
      <c r="D67" s="57">
        <v>3000</v>
      </c>
      <c r="E67" s="26">
        <v>1</v>
      </c>
      <c r="F67" s="26">
        <f>D67*E67</f>
        <v>3000</v>
      </c>
      <c r="G67" s="49"/>
      <c r="H67" s="68" t="s">
        <v>180</v>
      </c>
      <c r="I67" s="14"/>
      <c r="J67" s="125"/>
      <c r="K67" s="125"/>
      <c r="L67" s="125"/>
      <c r="M67" s="125"/>
    </row>
    <row r="68" spans="1:17" ht="15.75" customHeight="1" thickBot="1" x14ac:dyDescent="0.3">
      <c r="A68" s="164" t="s">
        <v>24</v>
      </c>
      <c r="B68" s="165"/>
      <c r="C68" s="165"/>
      <c r="D68" s="165"/>
      <c r="E68" s="165"/>
      <c r="F68" s="165"/>
      <c r="G68" s="165"/>
      <c r="H68" s="166"/>
      <c r="I68" s="14"/>
    </row>
    <row r="69" spans="1:17" ht="30" customHeight="1" thickBot="1" x14ac:dyDescent="0.3">
      <c r="A69" s="24">
        <v>37</v>
      </c>
      <c r="B69" s="25" t="s">
        <v>83</v>
      </c>
      <c r="C69" s="26" t="s">
        <v>69</v>
      </c>
      <c r="D69" s="27">
        <v>1900</v>
      </c>
      <c r="E69" s="26">
        <v>1</v>
      </c>
      <c r="F69" s="26">
        <f>D69*E69</f>
        <v>1900</v>
      </c>
      <c r="G69" s="49"/>
      <c r="H69" s="68" t="s">
        <v>180</v>
      </c>
      <c r="I69" s="14"/>
      <c r="K69" s="115"/>
      <c r="L69" s="115"/>
      <c r="M69" s="115"/>
      <c r="N69" s="115"/>
      <c r="O69" s="115"/>
      <c r="P69" s="115"/>
      <c r="Q69" s="115"/>
    </row>
    <row r="70" spans="1:17" ht="15.75" customHeight="1" thickBot="1" x14ac:dyDescent="0.3">
      <c r="A70" s="164" t="s">
        <v>25</v>
      </c>
      <c r="B70" s="165"/>
      <c r="C70" s="165"/>
      <c r="D70" s="165"/>
      <c r="E70" s="165"/>
      <c r="F70" s="165"/>
      <c r="G70" s="165"/>
      <c r="H70" s="166"/>
      <c r="I70" s="14"/>
      <c r="K70" s="115"/>
      <c r="L70" s="115"/>
      <c r="M70" s="115"/>
      <c r="N70" s="115"/>
      <c r="O70" s="115"/>
      <c r="P70" s="115"/>
      <c r="Q70" s="115"/>
    </row>
    <row r="71" spans="1:17" ht="30" customHeight="1" thickBot="1" x14ac:dyDescent="0.3">
      <c r="A71" s="19">
        <v>38</v>
      </c>
      <c r="B71" s="23" t="s">
        <v>93</v>
      </c>
      <c r="C71" s="55" t="s">
        <v>26</v>
      </c>
      <c r="D71" s="22">
        <v>5</v>
      </c>
      <c r="E71" s="21">
        <v>1</v>
      </c>
      <c r="F71" s="21">
        <f>D71*E71</f>
        <v>5</v>
      </c>
      <c r="G71" s="48"/>
      <c r="H71" s="74" t="s">
        <v>180</v>
      </c>
      <c r="I71" s="14"/>
      <c r="M71" s="7"/>
      <c r="N71" s="7"/>
    </row>
    <row r="72" spans="1:17" ht="30" customHeight="1" thickBot="1" x14ac:dyDescent="0.3">
      <c r="A72" s="24">
        <v>39</v>
      </c>
      <c r="B72" s="51" t="s">
        <v>93</v>
      </c>
      <c r="C72" s="58" t="s">
        <v>27</v>
      </c>
      <c r="D72" s="53">
        <v>5</v>
      </c>
      <c r="E72" s="52">
        <v>1</v>
      </c>
      <c r="F72" s="21">
        <f>D72*E72</f>
        <v>5</v>
      </c>
      <c r="G72" s="54"/>
      <c r="H72" s="75" t="s">
        <v>180</v>
      </c>
      <c r="I72" s="14"/>
    </row>
    <row r="73" spans="1:17" ht="15.75" customHeight="1" thickBot="1" x14ac:dyDescent="0.3">
      <c r="A73" s="164" t="s">
        <v>200</v>
      </c>
      <c r="B73" s="165"/>
      <c r="C73" s="165"/>
      <c r="D73" s="165"/>
      <c r="E73" s="165"/>
      <c r="F73" s="165"/>
      <c r="G73" s="165"/>
      <c r="H73" s="166"/>
      <c r="I73" s="14"/>
      <c r="J73" s="115"/>
      <c r="K73" s="127"/>
    </row>
    <row r="74" spans="1:17" ht="30" customHeight="1" thickBot="1" x14ac:dyDescent="0.3">
      <c r="A74" s="24">
        <v>40</v>
      </c>
      <c r="B74" s="25" t="s">
        <v>94</v>
      </c>
      <c r="C74" s="26" t="s">
        <v>28</v>
      </c>
      <c r="D74" s="27">
        <v>10</v>
      </c>
      <c r="E74" s="56">
        <v>1</v>
      </c>
      <c r="F74" s="56">
        <f>D74*E74</f>
        <v>10</v>
      </c>
      <c r="G74" s="49"/>
      <c r="H74" s="68" t="s">
        <v>168</v>
      </c>
      <c r="I74" s="14"/>
    </row>
    <row r="75" spans="1:17" ht="25.5" customHeight="1" thickBot="1" x14ac:dyDescent="0.3">
      <c r="A75" s="167" t="s">
        <v>120</v>
      </c>
      <c r="B75" s="168"/>
      <c r="C75" s="168"/>
      <c r="D75" s="168"/>
      <c r="E75" s="168"/>
      <c r="F75" s="168"/>
      <c r="G75" s="168"/>
      <c r="H75" s="169"/>
      <c r="I75" s="14"/>
    </row>
    <row r="76" spans="1:17" ht="15.75" customHeight="1" thickBot="1" x14ac:dyDescent="0.3">
      <c r="A76" s="164" t="s">
        <v>40</v>
      </c>
      <c r="B76" s="165"/>
      <c r="C76" s="165"/>
      <c r="D76" s="165"/>
      <c r="E76" s="165"/>
      <c r="F76" s="165"/>
      <c r="G76" s="165"/>
      <c r="H76" s="166"/>
      <c r="I76" s="14"/>
    </row>
    <row r="77" spans="1:17" ht="30" customHeight="1" thickBot="1" x14ac:dyDescent="0.3">
      <c r="A77" s="19">
        <v>41</v>
      </c>
      <c r="B77" s="59" t="s">
        <v>84</v>
      </c>
      <c r="C77" s="21" t="s">
        <v>41</v>
      </c>
      <c r="D77" s="22">
        <v>250</v>
      </c>
      <c r="E77" s="21">
        <v>2</v>
      </c>
      <c r="F77" s="21">
        <f>D77*E77</f>
        <v>500</v>
      </c>
      <c r="G77" s="48"/>
      <c r="H77" s="74" t="s">
        <v>181</v>
      </c>
      <c r="I77" s="14"/>
    </row>
    <row r="78" spans="1:17" ht="30" customHeight="1" thickBot="1" x14ac:dyDescent="0.3">
      <c r="A78" s="24">
        <v>42</v>
      </c>
      <c r="B78" s="61" t="s">
        <v>84</v>
      </c>
      <c r="C78" s="52" t="s">
        <v>42</v>
      </c>
      <c r="D78" s="53">
        <v>4500</v>
      </c>
      <c r="E78" s="52">
        <v>2</v>
      </c>
      <c r="F78" s="21">
        <f>D78*E78</f>
        <v>9000</v>
      </c>
      <c r="G78" s="54"/>
      <c r="H78" s="75" t="s">
        <v>182</v>
      </c>
      <c r="I78" s="14"/>
    </row>
    <row r="79" spans="1:17" ht="15.75" customHeight="1" thickBot="1" x14ac:dyDescent="0.3">
      <c r="A79" s="164" t="s">
        <v>195</v>
      </c>
      <c r="B79" s="165"/>
      <c r="C79" s="165"/>
      <c r="D79" s="165"/>
      <c r="E79" s="165"/>
      <c r="F79" s="165"/>
      <c r="G79" s="165"/>
      <c r="H79" s="166"/>
      <c r="I79" s="14"/>
      <c r="J79" s="115"/>
      <c r="K79" s="127"/>
    </row>
    <row r="80" spans="1:17" ht="30" customHeight="1" thickBot="1" x14ac:dyDescent="0.3">
      <c r="A80" s="24">
        <v>43</v>
      </c>
      <c r="B80" s="25" t="s">
        <v>85</v>
      </c>
      <c r="C80" s="26" t="s">
        <v>45</v>
      </c>
      <c r="D80" s="27">
        <v>4500</v>
      </c>
      <c r="E80" s="26">
        <v>1</v>
      </c>
      <c r="F80" s="26">
        <f>D80*E80</f>
        <v>4500</v>
      </c>
      <c r="G80" s="49"/>
      <c r="H80" s="68" t="s">
        <v>183</v>
      </c>
      <c r="I80" s="14"/>
    </row>
    <row r="81" spans="1:17" ht="15.75" customHeight="1" thickBot="1" x14ac:dyDescent="0.3">
      <c r="A81" s="164" t="s">
        <v>39</v>
      </c>
      <c r="B81" s="165"/>
      <c r="C81" s="165"/>
      <c r="D81" s="165"/>
      <c r="E81" s="165"/>
      <c r="F81" s="165"/>
      <c r="G81" s="165"/>
      <c r="H81" s="166"/>
      <c r="I81" s="14"/>
    </row>
    <row r="82" spans="1:17" ht="30" customHeight="1" thickBot="1" x14ac:dyDescent="0.3">
      <c r="A82" s="24">
        <v>44</v>
      </c>
      <c r="B82" s="25" t="s">
        <v>86</v>
      </c>
      <c r="C82" s="26" t="s">
        <v>7</v>
      </c>
      <c r="D82" s="145" t="s">
        <v>4</v>
      </c>
      <c r="E82" s="170" t="s">
        <v>224</v>
      </c>
      <c r="F82" s="171"/>
      <c r="G82" s="49"/>
      <c r="H82" s="68" t="s">
        <v>184</v>
      </c>
      <c r="I82" s="14"/>
      <c r="J82" s="138"/>
      <c r="K82" s="138"/>
      <c r="L82" s="138"/>
      <c r="M82" s="138"/>
      <c r="N82" s="138"/>
      <c r="O82" s="138"/>
      <c r="P82" s="138"/>
      <c r="Q82" s="138"/>
    </row>
    <row r="83" spans="1:17" ht="15.75" customHeight="1" thickBot="1" x14ac:dyDescent="0.3">
      <c r="A83" s="164" t="s">
        <v>104</v>
      </c>
      <c r="B83" s="165"/>
      <c r="C83" s="165"/>
      <c r="D83" s="165"/>
      <c r="E83" s="165"/>
      <c r="F83" s="165"/>
      <c r="G83" s="165"/>
      <c r="H83" s="166"/>
      <c r="I83" s="14"/>
    </row>
    <row r="84" spans="1:17" ht="29.25" customHeight="1" thickBot="1" x14ac:dyDescent="0.3">
      <c r="A84" s="19">
        <v>45</v>
      </c>
      <c r="B84" s="59" t="s">
        <v>88</v>
      </c>
      <c r="C84" s="21" t="s">
        <v>30</v>
      </c>
      <c r="D84" s="22">
        <v>70</v>
      </c>
      <c r="E84" s="21">
        <v>2</v>
      </c>
      <c r="F84" s="21">
        <f>D84*E84</f>
        <v>140</v>
      </c>
      <c r="G84" s="48"/>
      <c r="H84" s="74" t="s">
        <v>164</v>
      </c>
      <c r="I84" s="14"/>
    </row>
    <row r="85" spans="1:17" ht="29.25" customHeight="1" thickBot="1" x14ac:dyDescent="0.3">
      <c r="A85" s="19">
        <v>46</v>
      </c>
      <c r="B85" s="60" t="s">
        <v>88</v>
      </c>
      <c r="C85" s="1" t="s">
        <v>31</v>
      </c>
      <c r="D85" s="8">
        <v>25</v>
      </c>
      <c r="E85" s="1">
        <v>2</v>
      </c>
      <c r="F85" s="21">
        <f t="shared" ref="F85:F98" si="2">D85*E85</f>
        <v>50</v>
      </c>
      <c r="G85" s="5"/>
      <c r="H85" s="77" t="s">
        <v>164</v>
      </c>
      <c r="I85" s="14"/>
    </row>
    <row r="86" spans="1:17" ht="29.25" customHeight="1" thickBot="1" x14ac:dyDescent="0.3">
      <c r="A86" s="19">
        <v>47</v>
      </c>
      <c r="B86" s="60" t="s">
        <v>88</v>
      </c>
      <c r="C86" s="1" t="s">
        <v>122</v>
      </c>
      <c r="D86" s="8">
        <v>29</v>
      </c>
      <c r="E86" s="1">
        <v>2</v>
      </c>
      <c r="F86" s="21">
        <f t="shared" si="2"/>
        <v>58</v>
      </c>
      <c r="G86" s="5"/>
      <c r="H86" s="77" t="s">
        <v>164</v>
      </c>
      <c r="I86" s="14"/>
    </row>
    <row r="87" spans="1:17" ht="29.25" customHeight="1" thickBot="1" x14ac:dyDescent="0.3">
      <c r="A87" s="19">
        <v>48</v>
      </c>
      <c r="B87" s="60" t="s">
        <v>88</v>
      </c>
      <c r="C87" s="1" t="s">
        <v>124</v>
      </c>
      <c r="D87" s="8">
        <v>24</v>
      </c>
      <c r="E87" s="1">
        <v>2</v>
      </c>
      <c r="F87" s="21">
        <f t="shared" si="2"/>
        <v>48</v>
      </c>
      <c r="G87" s="5"/>
      <c r="H87" s="77" t="s">
        <v>164</v>
      </c>
      <c r="I87" s="14"/>
    </row>
    <row r="88" spans="1:17" ht="29.25" customHeight="1" thickBot="1" x14ac:dyDescent="0.3">
      <c r="A88" s="19">
        <v>49</v>
      </c>
      <c r="B88" s="60" t="s">
        <v>88</v>
      </c>
      <c r="C88" s="1" t="s">
        <v>32</v>
      </c>
      <c r="D88" s="8">
        <v>15</v>
      </c>
      <c r="E88" s="1">
        <v>2</v>
      </c>
      <c r="F88" s="21">
        <f t="shared" si="2"/>
        <v>30</v>
      </c>
      <c r="G88" s="5"/>
      <c r="H88" s="77" t="s">
        <v>164</v>
      </c>
      <c r="I88" s="14"/>
    </row>
    <row r="89" spans="1:17" ht="29.25" customHeight="1" thickBot="1" x14ac:dyDescent="0.3">
      <c r="A89" s="19">
        <v>50</v>
      </c>
      <c r="B89" s="60" t="s">
        <v>88</v>
      </c>
      <c r="C89" s="1" t="s">
        <v>33</v>
      </c>
      <c r="D89" s="8">
        <v>50</v>
      </c>
      <c r="E89" s="1">
        <v>2</v>
      </c>
      <c r="F89" s="21">
        <f t="shared" si="2"/>
        <v>100</v>
      </c>
      <c r="G89" s="5"/>
      <c r="H89" s="77" t="s">
        <v>164</v>
      </c>
      <c r="I89" s="14"/>
    </row>
    <row r="90" spans="1:17" ht="29.25" customHeight="1" thickBot="1" x14ac:dyDescent="0.3">
      <c r="A90" s="19">
        <v>51</v>
      </c>
      <c r="B90" s="60" t="s">
        <v>88</v>
      </c>
      <c r="C90" s="1" t="s">
        <v>123</v>
      </c>
      <c r="D90" s="8">
        <v>43</v>
      </c>
      <c r="E90" s="1">
        <v>2</v>
      </c>
      <c r="F90" s="21">
        <f t="shared" si="2"/>
        <v>86</v>
      </c>
      <c r="G90" s="5"/>
      <c r="H90" s="77" t="s">
        <v>164</v>
      </c>
      <c r="I90" s="14"/>
    </row>
    <row r="91" spans="1:17" ht="29.25" customHeight="1" thickBot="1" x14ac:dyDescent="0.3">
      <c r="A91" s="19">
        <v>52</v>
      </c>
      <c r="B91" s="60" t="s">
        <v>88</v>
      </c>
      <c r="C91" s="1" t="s">
        <v>34</v>
      </c>
      <c r="D91" s="8">
        <v>6</v>
      </c>
      <c r="E91" s="1">
        <v>2</v>
      </c>
      <c r="F91" s="21">
        <f t="shared" si="2"/>
        <v>12</v>
      </c>
      <c r="G91" s="5"/>
      <c r="H91" s="77" t="s">
        <v>164</v>
      </c>
      <c r="I91" s="14"/>
    </row>
    <row r="92" spans="1:17" ht="29.25" customHeight="1" thickBot="1" x14ac:dyDescent="0.3">
      <c r="A92" s="19">
        <v>53</v>
      </c>
      <c r="B92" s="60" t="s">
        <v>88</v>
      </c>
      <c r="C92" s="1" t="s">
        <v>125</v>
      </c>
      <c r="D92" s="8">
        <v>30</v>
      </c>
      <c r="E92" s="1">
        <v>2</v>
      </c>
      <c r="F92" s="21">
        <f t="shared" si="2"/>
        <v>60</v>
      </c>
      <c r="G92" s="5"/>
      <c r="H92" s="77" t="s">
        <v>164</v>
      </c>
      <c r="I92" s="14"/>
    </row>
    <row r="93" spans="1:17" ht="29.25" customHeight="1" thickBot="1" x14ac:dyDescent="0.3">
      <c r="A93" s="19">
        <v>54</v>
      </c>
      <c r="B93" s="60" t="s">
        <v>88</v>
      </c>
      <c r="C93" s="1" t="s">
        <v>131</v>
      </c>
      <c r="D93" s="8">
        <v>8</v>
      </c>
      <c r="E93" s="1">
        <v>2</v>
      </c>
      <c r="F93" s="21">
        <f t="shared" si="2"/>
        <v>16</v>
      </c>
      <c r="G93" s="5"/>
      <c r="H93" s="77" t="s">
        <v>164</v>
      </c>
      <c r="I93" s="14"/>
    </row>
    <row r="94" spans="1:17" ht="29.25" customHeight="1" thickBot="1" x14ac:dyDescent="0.3">
      <c r="A94" s="19">
        <v>55</v>
      </c>
      <c r="B94" s="60" t="s">
        <v>88</v>
      </c>
      <c r="C94" s="1" t="s">
        <v>126</v>
      </c>
      <c r="D94" s="8">
        <v>12</v>
      </c>
      <c r="E94" s="1">
        <v>2</v>
      </c>
      <c r="F94" s="21">
        <f t="shared" si="2"/>
        <v>24</v>
      </c>
      <c r="G94" s="5"/>
      <c r="H94" s="77" t="s">
        <v>164</v>
      </c>
      <c r="I94" s="14"/>
    </row>
    <row r="95" spans="1:17" ht="29.25" customHeight="1" thickBot="1" x14ac:dyDescent="0.3">
      <c r="A95" s="19">
        <v>56</v>
      </c>
      <c r="B95" s="60" t="s">
        <v>88</v>
      </c>
      <c r="C95" s="1" t="s">
        <v>127</v>
      </c>
      <c r="D95" s="8">
        <v>8</v>
      </c>
      <c r="E95" s="1">
        <v>2</v>
      </c>
      <c r="F95" s="21">
        <f t="shared" si="2"/>
        <v>16</v>
      </c>
      <c r="G95" s="5"/>
      <c r="H95" s="77" t="s">
        <v>164</v>
      </c>
      <c r="I95" s="14"/>
    </row>
    <row r="96" spans="1:17" ht="29.25" customHeight="1" thickBot="1" x14ac:dyDescent="0.3">
      <c r="A96" s="19">
        <v>57</v>
      </c>
      <c r="B96" s="60" t="s">
        <v>88</v>
      </c>
      <c r="C96" s="1" t="s">
        <v>130</v>
      </c>
      <c r="D96" s="8">
        <v>31</v>
      </c>
      <c r="E96" s="1">
        <v>2</v>
      </c>
      <c r="F96" s="21">
        <f t="shared" si="2"/>
        <v>62</v>
      </c>
      <c r="G96" s="5"/>
      <c r="H96" s="77" t="s">
        <v>164</v>
      </c>
      <c r="I96" s="14"/>
    </row>
    <row r="97" spans="1:18" ht="29.25" customHeight="1" thickBot="1" x14ac:dyDescent="0.3">
      <c r="A97" s="19">
        <v>58</v>
      </c>
      <c r="B97" s="60" t="s">
        <v>88</v>
      </c>
      <c r="C97" s="1" t="s">
        <v>128</v>
      </c>
      <c r="D97" s="8">
        <v>5</v>
      </c>
      <c r="E97" s="1">
        <v>2</v>
      </c>
      <c r="F97" s="21">
        <f t="shared" si="2"/>
        <v>10</v>
      </c>
      <c r="G97" s="5"/>
      <c r="H97" s="77" t="s">
        <v>164</v>
      </c>
      <c r="I97" s="14"/>
    </row>
    <row r="98" spans="1:18" ht="29.25" customHeight="1" thickBot="1" x14ac:dyDescent="0.3">
      <c r="A98" s="24">
        <v>59</v>
      </c>
      <c r="B98" s="61" t="s">
        <v>88</v>
      </c>
      <c r="C98" s="52" t="s">
        <v>129</v>
      </c>
      <c r="D98" s="53">
        <v>28</v>
      </c>
      <c r="E98" s="52">
        <v>2</v>
      </c>
      <c r="F98" s="21">
        <f t="shared" si="2"/>
        <v>56</v>
      </c>
      <c r="G98" s="54"/>
      <c r="H98" s="75" t="s">
        <v>164</v>
      </c>
      <c r="I98" s="14"/>
    </row>
    <row r="99" spans="1:18" ht="15.75" customHeight="1" thickBot="1" x14ac:dyDescent="0.3">
      <c r="A99" s="164" t="s">
        <v>36</v>
      </c>
      <c r="B99" s="165"/>
      <c r="C99" s="165"/>
      <c r="D99" s="165"/>
      <c r="E99" s="165"/>
      <c r="F99" s="165"/>
      <c r="G99" s="165"/>
      <c r="H99" s="166"/>
      <c r="I99" s="14"/>
    </row>
    <row r="100" spans="1:18" ht="30" customHeight="1" thickBot="1" x14ac:dyDescent="0.3">
      <c r="A100" s="24">
        <v>60</v>
      </c>
      <c r="B100" s="25" t="s">
        <v>90</v>
      </c>
      <c r="C100" s="26" t="s">
        <v>37</v>
      </c>
      <c r="D100" s="27">
        <v>1</v>
      </c>
      <c r="E100" s="26">
        <v>1</v>
      </c>
      <c r="F100" s="26">
        <f>D100*E100</f>
        <v>1</v>
      </c>
      <c r="G100" s="49"/>
      <c r="H100" s="68" t="s">
        <v>185</v>
      </c>
      <c r="I100" s="14"/>
    </row>
    <row r="101" spans="1:18" ht="15.75" customHeight="1" thickBot="1" x14ac:dyDescent="0.3">
      <c r="A101" s="164" t="s">
        <v>35</v>
      </c>
      <c r="B101" s="165"/>
      <c r="C101" s="165"/>
      <c r="D101" s="165"/>
      <c r="E101" s="165"/>
      <c r="F101" s="165"/>
      <c r="G101" s="165"/>
      <c r="H101" s="166"/>
      <c r="I101" s="14"/>
      <c r="J101" s="115"/>
      <c r="K101" s="115"/>
      <c r="L101" s="115"/>
      <c r="M101" s="115"/>
      <c r="N101" s="115"/>
      <c r="O101" s="115"/>
      <c r="P101" s="115"/>
      <c r="Q101" s="115"/>
    </row>
    <row r="102" spans="1:18" ht="29.25" customHeight="1" thickBot="1" x14ac:dyDescent="0.3">
      <c r="A102" s="24">
        <v>61</v>
      </c>
      <c r="B102" s="25" t="s">
        <v>95</v>
      </c>
      <c r="C102" s="26" t="s">
        <v>3</v>
      </c>
      <c r="D102" s="145" t="s">
        <v>4</v>
      </c>
      <c r="E102" s="159" t="s">
        <v>219</v>
      </c>
      <c r="F102" s="160"/>
      <c r="G102" s="49"/>
      <c r="H102" s="68" t="s">
        <v>164</v>
      </c>
      <c r="I102" s="14"/>
      <c r="J102" s="138"/>
      <c r="K102" s="138"/>
      <c r="L102" s="138"/>
      <c r="M102" s="138"/>
      <c r="N102" s="138"/>
      <c r="O102" s="138"/>
      <c r="P102" s="138"/>
      <c r="Q102" s="138"/>
    </row>
    <row r="103" spans="1:18" ht="15.75" customHeight="1" thickBot="1" x14ac:dyDescent="0.3">
      <c r="A103" s="164" t="s">
        <v>38</v>
      </c>
      <c r="B103" s="165"/>
      <c r="C103" s="165"/>
      <c r="D103" s="165"/>
      <c r="E103" s="165"/>
      <c r="F103" s="165"/>
      <c r="G103" s="165"/>
      <c r="H103" s="166"/>
      <c r="I103" s="14"/>
    </row>
    <row r="104" spans="1:18" ht="30" customHeight="1" thickBot="1" x14ac:dyDescent="0.3">
      <c r="A104" s="19">
        <v>62</v>
      </c>
      <c r="B104" s="23" t="s">
        <v>96</v>
      </c>
      <c r="C104" s="28" t="s">
        <v>132</v>
      </c>
      <c r="D104" s="22">
        <v>6</v>
      </c>
      <c r="E104" s="21">
        <v>1</v>
      </c>
      <c r="F104" s="21">
        <f>D104*E104</f>
        <v>6</v>
      </c>
      <c r="G104" s="48"/>
      <c r="H104" s="74" t="s">
        <v>166</v>
      </c>
      <c r="I104" s="14"/>
    </row>
    <row r="105" spans="1:18" ht="30" customHeight="1" thickBot="1" x14ac:dyDescent="0.3">
      <c r="A105" s="24">
        <v>63</v>
      </c>
      <c r="B105" s="61" t="s">
        <v>96</v>
      </c>
      <c r="C105" s="52" t="s">
        <v>133</v>
      </c>
      <c r="D105" s="53">
        <v>10</v>
      </c>
      <c r="E105" s="52">
        <v>1</v>
      </c>
      <c r="F105" s="21">
        <f>D105*E105</f>
        <v>10</v>
      </c>
      <c r="G105" s="54"/>
      <c r="H105" s="75" t="s">
        <v>166</v>
      </c>
      <c r="I105" s="14"/>
    </row>
    <row r="106" spans="1:18" ht="15.75" customHeight="1" thickBot="1" x14ac:dyDescent="0.3">
      <c r="A106" s="164" t="s">
        <v>20</v>
      </c>
      <c r="B106" s="165"/>
      <c r="C106" s="165"/>
      <c r="D106" s="165"/>
      <c r="E106" s="165"/>
      <c r="F106" s="165"/>
      <c r="G106" s="165"/>
      <c r="H106" s="166"/>
      <c r="I106" s="14"/>
    </row>
    <row r="107" spans="1:18" ht="30" customHeight="1" thickBot="1" x14ac:dyDescent="0.3">
      <c r="A107" s="24">
        <v>64</v>
      </c>
      <c r="B107" s="25" t="s">
        <v>97</v>
      </c>
      <c r="C107" s="26" t="s">
        <v>43</v>
      </c>
      <c r="D107" s="27">
        <v>3</v>
      </c>
      <c r="E107" s="26">
        <v>1</v>
      </c>
      <c r="F107" s="26">
        <f>D107*E107</f>
        <v>3</v>
      </c>
      <c r="G107" s="49"/>
      <c r="H107" s="68" t="s">
        <v>176</v>
      </c>
      <c r="I107" s="14"/>
    </row>
    <row r="108" spans="1:18" ht="30" customHeight="1" thickBot="1" x14ac:dyDescent="0.3">
      <c r="A108" s="167" t="s">
        <v>134</v>
      </c>
      <c r="B108" s="168"/>
      <c r="C108" s="168"/>
      <c r="D108" s="168"/>
      <c r="E108" s="168"/>
      <c r="F108" s="168"/>
      <c r="G108" s="168"/>
      <c r="H108" s="169"/>
      <c r="I108" s="14"/>
    </row>
    <row r="109" spans="1:18" ht="15.75" customHeight="1" thickBot="1" x14ac:dyDescent="0.3">
      <c r="A109" s="164" t="s">
        <v>58</v>
      </c>
      <c r="B109" s="165"/>
      <c r="C109" s="165"/>
      <c r="D109" s="165"/>
      <c r="E109" s="165"/>
      <c r="F109" s="165"/>
      <c r="G109" s="165"/>
      <c r="H109" s="166"/>
      <c r="I109" s="14"/>
    </row>
    <row r="110" spans="1:18" ht="30" customHeight="1" thickBot="1" x14ac:dyDescent="0.3">
      <c r="A110" s="24">
        <v>65</v>
      </c>
      <c r="B110" s="62" t="s">
        <v>82</v>
      </c>
      <c r="C110" s="56" t="s">
        <v>17</v>
      </c>
      <c r="D110" s="57">
        <v>7688</v>
      </c>
      <c r="E110" s="56">
        <v>7</v>
      </c>
      <c r="F110" s="56">
        <f>D110*E110</f>
        <v>53816</v>
      </c>
      <c r="G110" s="49"/>
      <c r="H110" s="68" t="s">
        <v>184</v>
      </c>
      <c r="I110" s="14"/>
    </row>
    <row r="111" spans="1:18" ht="15.75" customHeight="1" thickBot="1" x14ac:dyDescent="0.3">
      <c r="A111" s="161" t="s">
        <v>18</v>
      </c>
      <c r="B111" s="162"/>
      <c r="C111" s="162"/>
      <c r="D111" s="162"/>
      <c r="E111" s="162"/>
      <c r="F111" s="162"/>
      <c r="G111" s="162"/>
      <c r="H111" s="163"/>
      <c r="I111" s="14"/>
      <c r="J111" s="115"/>
      <c r="K111" s="115"/>
      <c r="L111" s="115"/>
      <c r="M111" s="115"/>
      <c r="N111" s="115"/>
      <c r="O111" s="115"/>
      <c r="P111" s="115"/>
      <c r="Q111" s="115"/>
      <c r="R111" s="115"/>
    </row>
    <row r="112" spans="1:18" ht="29.25" customHeight="1" thickBot="1" x14ac:dyDescent="0.3">
      <c r="A112" s="24">
        <v>66</v>
      </c>
      <c r="B112" s="63" t="s">
        <v>86</v>
      </c>
      <c r="C112" s="42" t="s">
        <v>7</v>
      </c>
      <c r="D112" s="144" t="s">
        <v>8</v>
      </c>
      <c r="E112" s="159" t="s">
        <v>219</v>
      </c>
      <c r="F112" s="160"/>
      <c r="G112" s="43"/>
      <c r="H112" s="73" t="s">
        <v>164</v>
      </c>
      <c r="I112" s="14"/>
      <c r="J112" s="115"/>
      <c r="K112" s="138"/>
      <c r="L112" s="138"/>
      <c r="M112" s="138"/>
      <c r="N112" s="138"/>
      <c r="O112" s="138"/>
      <c r="P112" s="138"/>
      <c r="Q112" s="138"/>
      <c r="R112" s="138"/>
    </row>
    <row r="113" spans="1:18" ht="15.75" customHeight="1" thickBot="1" x14ac:dyDescent="0.3">
      <c r="A113" s="161" t="s">
        <v>63</v>
      </c>
      <c r="B113" s="162"/>
      <c r="C113" s="162"/>
      <c r="D113" s="162"/>
      <c r="E113" s="162"/>
      <c r="F113" s="162"/>
      <c r="G113" s="162"/>
      <c r="H113" s="163"/>
      <c r="I113" s="14"/>
      <c r="J113" s="115"/>
      <c r="K113" s="115"/>
      <c r="L113" s="115"/>
      <c r="M113" s="115"/>
      <c r="N113" s="115"/>
      <c r="O113" s="115"/>
      <c r="P113" s="115"/>
      <c r="Q113" s="115"/>
      <c r="R113" s="115"/>
    </row>
    <row r="114" spans="1:18" ht="29.25" customHeight="1" thickBot="1" x14ac:dyDescent="0.3">
      <c r="A114" s="24">
        <v>67</v>
      </c>
      <c r="B114" s="63" t="s">
        <v>87</v>
      </c>
      <c r="C114" s="42" t="s">
        <v>210</v>
      </c>
      <c r="D114" s="144" t="s">
        <v>74</v>
      </c>
      <c r="E114" s="159" t="s">
        <v>222</v>
      </c>
      <c r="F114" s="160"/>
      <c r="G114" s="43"/>
      <c r="H114" s="73" t="s">
        <v>211</v>
      </c>
      <c r="I114" s="14"/>
      <c r="J114" s="115"/>
      <c r="K114" s="138"/>
      <c r="L114" s="138"/>
      <c r="M114" s="138"/>
      <c r="N114" s="138"/>
      <c r="O114" s="138"/>
      <c r="P114" s="138"/>
      <c r="Q114" s="138"/>
      <c r="R114" s="138"/>
    </row>
    <row r="115" spans="1:18" ht="15.75" customHeight="1" thickBot="1" x14ac:dyDescent="0.3">
      <c r="A115" s="164" t="s">
        <v>59</v>
      </c>
      <c r="B115" s="165"/>
      <c r="C115" s="165"/>
      <c r="D115" s="165"/>
      <c r="E115" s="165"/>
      <c r="F115" s="165"/>
      <c r="G115" s="165"/>
      <c r="H115" s="166"/>
      <c r="I115" s="14"/>
    </row>
    <row r="116" spans="1:18" ht="30" customHeight="1" thickBot="1" x14ac:dyDescent="0.3">
      <c r="A116" s="19">
        <v>68</v>
      </c>
      <c r="B116" s="59" t="s">
        <v>88</v>
      </c>
      <c r="C116" s="55" t="s">
        <v>47</v>
      </c>
      <c r="D116" s="22">
        <v>62</v>
      </c>
      <c r="E116" s="21">
        <v>2</v>
      </c>
      <c r="F116" s="21">
        <f>D116*E116</f>
        <v>124</v>
      </c>
      <c r="G116" s="48"/>
      <c r="H116" s="74" t="s">
        <v>164</v>
      </c>
      <c r="I116" s="14"/>
    </row>
    <row r="117" spans="1:18" ht="30" customHeight="1" thickBot="1" x14ac:dyDescent="0.3">
      <c r="A117" s="19">
        <v>69</v>
      </c>
      <c r="B117" s="60" t="s">
        <v>88</v>
      </c>
      <c r="C117" s="6" t="s">
        <v>48</v>
      </c>
      <c r="D117" s="8">
        <v>18</v>
      </c>
      <c r="E117" s="1">
        <v>2</v>
      </c>
      <c r="F117" s="21">
        <f t="shared" ref="F117:F124" si="3">D117*E117</f>
        <v>36</v>
      </c>
      <c r="G117" s="5"/>
      <c r="H117" s="77" t="s">
        <v>164</v>
      </c>
      <c r="I117" s="14"/>
    </row>
    <row r="118" spans="1:18" ht="30" customHeight="1" thickBot="1" x14ac:dyDescent="0.3">
      <c r="A118" s="19">
        <v>70</v>
      </c>
      <c r="B118" s="60" t="s">
        <v>88</v>
      </c>
      <c r="C118" s="6" t="s">
        <v>49</v>
      </c>
      <c r="D118" s="8">
        <v>43</v>
      </c>
      <c r="E118" s="1">
        <v>2</v>
      </c>
      <c r="F118" s="21">
        <f t="shared" si="3"/>
        <v>86</v>
      </c>
      <c r="G118" s="5"/>
      <c r="H118" s="77" t="s">
        <v>164</v>
      </c>
      <c r="I118" s="14"/>
    </row>
    <row r="119" spans="1:18" ht="30" customHeight="1" thickBot="1" x14ac:dyDescent="0.3">
      <c r="A119" s="19">
        <v>71</v>
      </c>
      <c r="B119" s="60" t="s">
        <v>88</v>
      </c>
      <c r="C119" s="6" t="s">
        <v>50</v>
      </c>
      <c r="D119" s="8">
        <v>50</v>
      </c>
      <c r="E119" s="1">
        <v>2</v>
      </c>
      <c r="F119" s="21">
        <f t="shared" si="3"/>
        <v>100</v>
      </c>
      <c r="G119" s="5"/>
      <c r="H119" s="77" t="s">
        <v>164</v>
      </c>
      <c r="I119" s="14"/>
    </row>
    <row r="120" spans="1:18" ht="30" customHeight="1" thickBot="1" x14ac:dyDescent="0.3">
      <c r="A120" s="19">
        <v>72</v>
      </c>
      <c r="B120" s="60" t="s">
        <v>88</v>
      </c>
      <c r="C120" s="6" t="s">
        <v>51</v>
      </c>
      <c r="D120" s="8">
        <v>40</v>
      </c>
      <c r="E120" s="1">
        <v>2</v>
      </c>
      <c r="F120" s="21">
        <f t="shared" si="3"/>
        <v>80</v>
      </c>
      <c r="G120" s="5"/>
      <c r="H120" s="77" t="s">
        <v>164</v>
      </c>
      <c r="I120" s="14"/>
    </row>
    <row r="121" spans="1:18" ht="30" customHeight="1" thickBot="1" x14ac:dyDescent="0.3">
      <c r="A121" s="19">
        <v>73</v>
      </c>
      <c r="B121" s="60" t="s">
        <v>88</v>
      </c>
      <c r="C121" s="6" t="s">
        <v>52</v>
      </c>
      <c r="D121" s="8">
        <v>40</v>
      </c>
      <c r="E121" s="1">
        <v>2</v>
      </c>
      <c r="F121" s="21">
        <f t="shared" si="3"/>
        <v>80</v>
      </c>
      <c r="G121" s="5"/>
      <c r="H121" s="77" t="s">
        <v>164</v>
      </c>
      <c r="I121" s="14"/>
    </row>
    <row r="122" spans="1:18" ht="30" customHeight="1" thickBot="1" x14ac:dyDescent="0.3">
      <c r="A122" s="19">
        <v>74</v>
      </c>
      <c r="B122" s="60" t="s">
        <v>88</v>
      </c>
      <c r="C122" s="6" t="s">
        <v>53</v>
      </c>
      <c r="D122" s="8">
        <v>37</v>
      </c>
      <c r="E122" s="1">
        <v>2</v>
      </c>
      <c r="F122" s="21">
        <f t="shared" si="3"/>
        <v>74</v>
      </c>
      <c r="G122" s="5"/>
      <c r="H122" s="77" t="s">
        <v>164</v>
      </c>
      <c r="I122" s="14"/>
    </row>
    <row r="123" spans="1:18" ht="30" customHeight="1" thickBot="1" x14ac:dyDescent="0.3">
      <c r="A123" s="19">
        <v>75</v>
      </c>
      <c r="B123" s="60" t="s">
        <v>88</v>
      </c>
      <c r="C123" s="6" t="s">
        <v>54</v>
      </c>
      <c r="D123" s="8">
        <v>25</v>
      </c>
      <c r="E123" s="1">
        <v>2</v>
      </c>
      <c r="F123" s="21">
        <f t="shared" si="3"/>
        <v>50</v>
      </c>
      <c r="G123" s="5"/>
      <c r="H123" s="77" t="s">
        <v>164</v>
      </c>
      <c r="I123" s="14"/>
    </row>
    <row r="124" spans="1:18" ht="30" customHeight="1" thickBot="1" x14ac:dyDescent="0.3">
      <c r="A124" s="24">
        <v>76</v>
      </c>
      <c r="B124" s="61" t="s">
        <v>88</v>
      </c>
      <c r="C124" s="58" t="s">
        <v>55</v>
      </c>
      <c r="D124" s="53">
        <v>30</v>
      </c>
      <c r="E124" s="52">
        <v>2</v>
      </c>
      <c r="F124" s="21">
        <f t="shared" si="3"/>
        <v>60</v>
      </c>
      <c r="G124" s="54"/>
      <c r="H124" s="75" t="s">
        <v>164</v>
      </c>
      <c r="I124" s="14"/>
      <c r="L124" s="7"/>
    </row>
    <row r="125" spans="1:18" ht="15.75" customHeight="1" thickBot="1" x14ac:dyDescent="0.3">
      <c r="A125" s="164" t="s">
        <v>56</v>
      </c>
      <c r="B125" s="165"/>
      <c r="C125" s="165"/>
      <c r="D125" s="165"/>
      <c r="E125" s="165"/>
      <c r="F125" s="165"/>
      <c r="G125" s="165"/>
      <c r="H125" s="166"/>
      <c r="I125" s="14"/>
      <c r="J125" s="115"/>
      <c r="K125" s="115"/>
      <c r="L125" s="115"/>
      <c r="M125" s="115"/>
      <c r="N125" s="115"/>
      <c r="O125" s="115"/>
      <c r="P125" s="115"/>
      <c r="Q125" s="115"/>
      <c r="R125" s="115"/>
    </row>
    <row r="126" spans="1:18" ht="29.25" customHeight="1" thickBot="1" x14ac:dyDescent="0.3">
      <c r="A126" s="24">
        <v>77</v>
      </c>
      <c r="B126" s="64" t="s">
        <v>95</v>
      </c>
      <c r="C126" s="26" t="s">
        <v>57</v>
      </c>
      <c r="D126" s="145" t="s">
        <v>44</v>
      </c>
      <c r="E126" s="159" t="s">
        <v>221</v>
      </c>
      <c r="F126" s="160"/>
      <c r="G126" s="49"/>
      <c r="H126" s="68" t="s">
        <v>186</v>
      </c>
      <c r="I126" s="14"/>
      <c r="J126" s="115"/>
      <c r="K126" s="138"/>
      <c r="L126" s="138"/>
      <c r="M126" s="138"/>
      <c r="N126" s="138"/>
      <c r="O126" s="138"/>
      <c r="P126" s="138"/>
      <c r="Q126" s="138"/>
      <c r="R126" s="138"/>
    </row>
    <row r="127" spans="1:18" ht="15.75" customHeight="1" thickBot="1" x14ac:dyDescent="0.3">
      <c r="A127" s="161" t="s">
        <v>213</v>
      </c>
      <c r="B127" s="165"/>
      <c r="C127" s="165"/>
      <c r="D127" s="165"/>
      <c r="E127" s="165"/>
      <c r="F127" s="165"/>
      <c r="G127" s="165"/>
      <c r="H127" s="166"/>
      <c r="I127" s="14"/>
      <c r="J127" s="125"/>
      <c r="K127" s="125"/>
      <c r="L127" s="125"/>
      <c r="M127" s="115"/>
      <c r="N127" s="115"/>
      <c r="O127" s="115"/>
      <c r="P127" s="115"/>
      <c r="Q127" s="115"/>
      <c r="R127" s="115"/>
    </row>
    <row r="128" spans="1:18" ht="30" customHeight="1" thickBot="1" x14ac:dyDescent="0.3">
      <c r="A128" s="19">
        <v>78</v>
      </c>
      <c r="B128" s="23" t="s">
        <v>90</v>
      </c>
      <c r="C128" s="21" t="s">
        <v>140</v>
      </c>
      <c r="D128" s="128">
        <v>1</v>
      </c>
      <c r="E128" s="21">
        <v>1</v>
      </c>
      <c r="F128" s="21">
        <f>D128*E128</f>
        <v>1</v>
      </c>
      <c r="G128" s="48"/>
      <c r="H128" s="74" t="s">
        <v>187</v>
      </c>
      <c r="I128" s="14"/>
      <c r="J128" s="205"/>
    </row>
    <row r="129" spans="1:13" ht="30" customHeight="1" thickBot="1" x14ac:dyDescent="0.3">
      <c r="A129" s="19">
        <v>79</v>
      </c>
      <c r="B129" s="50" t="s">
        <v>90</v>
      </c>
      <c r="C129" s="1" t="s">
        <v>139</v>
      </c>
      <c r="D129" s="129">
        <v>1</v>
      </c>
      <c r="E129" s="1">
        <v>1</v>
      </c>
      <c r="F129" s="21">
        <f t="shared" ref="F129:F133" si="4">D129*E129</f>
        <v>1</v>
      </c>
      <c r="G129" s="5"/>
      <c r="H129" s="77" t="s">
        <v>167</v>
      </c>
      <c r="I129" s="14"/>
      <c r="J129" s="205"/>
    </row>
    <row r="130" spans="1:13" ht="30" customHeight="1" thickBot="1" x14ac:dyDescent="0.3">
      <c r="A130" s="19">
        <v>80</v>
      </c>
      <c r="B130" s="50" t="s">
        <v>90</v>
      </c>
      <c r="C130" s="1" t="s">
        <v>138</v>
      </c>
      <c r="D130" s="129">
        <v>1</v>
      </c>
      <c r="E130" s="1">
        <v>1</v>
      </c>
      <c r="F130" s="21">
        <f t="shared" si="4"/>
        <v>1</v>
      </c>
      <c r="G130" s="5"/>
      <c r="H130" s="77" t="s">
        <v>186</v>
      </c>
      <c r="I130" s="14"/>
      <c r="J130" s="205"/>
      <c r="K130" s="127"/>
    </row>
    <row r="131" spans="1:13" ht="30" customHeight="1" thickBot="1" x14ac:dyDescent="0.3">
      <c r="A131" s="19">
        <v>81</v>
      </c>
      <c r="B131" s="50" t="s">
        <v>90</v>
      </c>
      <c r="C131" s="1" t="s">
        <v>136</v>
      </c>
      <c r="D131" s="129">
        <v>1</v>
      </c>
      <c r="E131" s="1">
        <v>1</v>
      </c>
      <c r="F131" s="21">
        <f t="shared" si="4"/>
        <v>1</v>
      </c>
      <c r="G131" s="5"/>
      <c r="H131" s="77" t="s">
        <v>188</v>
      </c>
      <c r="I131" s="14"/>
      <c r="J131" s="205"/>
    </row>
    <row r="132" spans="1:13" ht="30" customHeight="1" thickBot="1" x14ac:dyDescent="0.3">
      <c r="A132" s="19">
        <v>82</v>
      </c>
      <c r="B132" s="50" t="s">
        <v>90</v>
      </c>
      <c r="C132" s="1" t="s">
        <v>137</v>
      </c>
      <c r="D132" s="129">
        <v>1</v>
      </c>
      <c r="E132" s="1">
        <v>1</v>
      </c>
      <c r="F132" s="21">
        <f t="shared" si="4"/>
        <v>1</v>
      </c>
      <c r="G132" s="5"/>
      <c r="H132" s="77" t="s">
        <v>189</v>
      </c>
      <c r="I132" s="14"/>
      <c r="J132" s="205"/>
    </row>
    <row r="133" spans="1:13" ht="30" customHeight="1" thickBot="1" x14ac:dyDescent="0.3">
      <c r="A133" s="24">
        <v>83</v>
      </c>
      <c r="B133" s="51" t="s">
        <v>90</v>
      </c>
      <c r="C133" s="130" t="s">
        <v>135</v>
      </c>
      <c r="D133" s="53">
        <v>200</v>
      </c>
      <c r="E133" s="52">
        <v>2</v>
      </c>
      <c r="F133" s="21">
        <f t="shared" si="4"/>
        <v>400</v>
      </c>
      <c r="G133" s="54"/>
      <c r="H133" s="75" t="s">
        <v>190</v>
      </c>
      <c r="I133" s="14"/>
      <c r="J133" s="125"/>
      <c r="K133" s="125"/>
      <c r="L133" s="125"/>
      <c r="M133" s="125"/>
    </row>
    <row r="134" spans="1:13" ht="15.75" customHeight="1" thickBot="1" x14ac:dyDescent="0.3">
      <c r="A134" s="164" t="s">
        <v>105</v>
      </c>
      <c r="B134" s="165"/>
      <c r="C134" s="165"/>
      <c r="D134" s="165"/>
      <c r="E134" s="165"/>
      <c r="F134" s="165"/>
      <c r="G134" s="165"/>
      <c r="H134" s="166"/>
      <c r="I134" s="14"/>
    </row>
    <row r="135" spans="1:13" ht="30" customHeight="1" thickBot="1" x14ac:dyDescent="0.3">
      <c r="A135" s="24">
        <v>84</v>
      </c>
      <c r="B135" s="64" t="s">
        <v>91</v>
      </c>
      <c r="C135" s="26" t="s">
        <v>46</v>
      </c>
      <c r="D135" s="27">
        <v>5</v>
      </c>
      <c r="E135" s="26">
        <v>1</v>
      </c>
      <c r="F135" s="26">
        <f>D135*E135</f>
        <v>5</v>
      </c>
      <c r="G135" s="49"/>
      <c r="H135" s="68" t="s">
        <v>169</v>
      </c>
      <c r="I135" s="14"/>
    </row>
    <row r="136" spans="1:13" ht="28.5" customHeight="1" thickBot="1" x14ac:dyDescent="0.3">
      <c r="A136" s="167" t="s">
        <v>141</v>
      </c>
      <c r="B136" s="168"/>
      <c r="C136" s="168"/>
      <c r="D136" s="168"/>
      <c r="E136" s="168"/>
      <c r="F136" s="168"/>
      <c r="G136" s="168"/>
      <c r="H136" s="169"/>
      <c r="I136" s="14"/>
    </row>
    <row r="137" spans="1:13" ht="15.75" customHeight="1" thickBot="1" x14ac:dyDescent="0.3">
      <c r="A137" s="161" t="s">
        <v>58</v>
      </c>
      <c r="B137" s="162"/>
      <c r="C137" s="162"/>
      <c r="D137" s="162"/>
      <c r="E137" s="162"/>
      <c r="F137" s="162"/>
      <c r="G137" s="162"/>
      <c r="H137" s="163"/>
      <c r="I137" s="14"/>
    </row>
    <row r="138" spans="1:13" ht="30" customHeight="1" thickBot="1" x14ac:dyDescent="0.3">
      <c r="A138" s="24">
        <v>85</v>
      </c>
      <c r="B138" s="63" t="s">
        <v>82</v>
      </c>
      <c r="C138" s="38" t="s">
        <v>142</v>
      </c>
      <c r="D138" s="39">
        <v>800</v>
      </c>
      <c r="E138" s="38">
        <v>3</v>
      </c>
      <c r="F138" s="38">
        <f>D138*E138</f>
        <v>2400</v>
      </c>
      <c r="G138" s="40"/>
      <c r="H138" s="71" t="s">
        <v>191</v>
      </c>
      <c r="I138" s="14"/>
    </row>
    <row r="139" spans="1:13" ht="15.75" customHeight="1" thickBot="1" x14ac:dyDescent="0.3">
      <c r="A139" s="161" t="s">
        <v>144</v>
      </c>
      <c r="B139" s="162"/>
      <c r="C139" s="162"/>
      <c r="D139" s="162"/>
      <c r="E139" s="162"/>
      <c r="F139" s="162"/>
      <c r="G139" s="162"/>
      <c r="H139" s="163"/>
      <c r="I139" s="14"/>
    </row>
    <row r="140" spans="1:13" ht="30" customHeight="1" thickBot="1" x14ac:dyDescent="0.3">
      <c r="A140" s="24">
        <v>86</v>
      </c>
      <c r="B140" s="63" t="s">
        <v>86</v>
      </c>
      <c r="C140" s="38" t="s">
        <v>143</v>
      </c>
      <c r="D140" s="39">
        <v>200</v>
      </c>
      <c r="E140" s="38">
        <v>3</v>
      </c>
      <c r="F140" s="38">
        <f>D140*E140</f>
        <v>600</v>
      </c>
      <c r="G140" s="40"/>
      <c r="H140" s="71" t="s">
        <v>174</v>
      </c>
      <c r="I140" s="14"/>
      <c r="J140" s="7"/>
    </row>
    <row r="141" spans="1:13" ht="15.75" customHeight="1" thickBot="1" x14ac:dyDescent="0.3">
      <c r="A141" s="161" t="s">
        <v>59</v>
      </c>
      <c r="B141" s="162"/>
      <c r="C141" s="162"/>
      <c r="D141" s="162"/>
      <c r="E141" s="162"/>
      <c r="F141" s="162"/>
      <c r="G141" s="162"/>
      <c r="H141" s="163"/>
      <c r="I141" s="14"/>
    </row>
    <row r="142" spans="1:13" ht="30" customHeight="1" thickBot="1" x14ac:dyDescent="0.3">
      <c r="A142" s="24">
        <v>87</v>
      </c>
      <c r="B142" s="88" t="s">
        <v>88</v>
      </c>
      <c r="C142" s="89" t="s">
        <v>60</v>
      </c>
      <c r="D142" s="140">
        <v>700</v>
      </c>
      <c r="E142" s="141">
        <v>2</v>
      </c>
      <c r="F142" s="141">
        <v>1400</v>
      </c>
      <c r="G142" s="142"/>
      <c r="H142" s="143" t="s">
        <v>192</v>
      </c>
      <c r="I142" s="14"/>
    </row>
    <row r="143" spans="1:13" ht="52.5" customHeight="1" thickBot="1" x14ac:dyDescent="0.3">
      <c r="A143" s="82"/>
      <c r="B143" s="83"/>
      <c r="C143" s="83"/>
      <c r="D143" s="181" t="s">
        <v>100</v>
      </c>
      <c r="E143" s="182"/>
      <c r="F143" s="183"/>
      <c r="G143" s="151">
        <f>G7+G8+G10+G12+G14+G15+G16+G18+G20+G22+G24+G25+G26+G27+G30+G32+G34+G36+G37+G38+G39+G40+G42+G44+G45+G47+G50+G52+G54+G56+G57+G59+G60+G62+G64+G67+G69+G71+G72+G74+G77+G78+G80+G82+G84+G85+G86+G87+G88+G89+G90+G91+G92+G93+G94+G95+G96+G97+G98+G100+G102+G104+G105+G107+G110+G112+G114+G116+G117+G118+G119+G120+G121+G122+G123+G124+G126+G128+G129+G130+G131+G132+G133+G135+G138+G140+G142</f>
        <v>0</v>
      </c>
      <c r="H143" s="86"/>
      <c r="I143" s="14"/>
    </row>
    <row r="144" spans="1:13" ht="21.75" customHeight="1" thickBot="1" x14ac:dyDescent="0.3">
      <c r="A144" s="87"/>
      <c r="B144" s="83"/>
      <c r="C144" s="83"/>
      <c r="D144" s="84"/>
      <c r="E144" s="83"/>
      <c r="F144" s="83"/>
      <c r="G144" s="85"/>
      <c r="H144" s="86"/>
      <c r="I144" s="14"/>
    </row>
    <row r="145" spans="1:15" ht="33.75" customHeight="1" thickBot="1" x14ac:dyDescent="0.3">
      <c r="A145" s="187" t="s">
        <v>155</v>
      </c>
      <c r="B145" s="188"/>
      <c r="C145" s="188"/>
      <c r="D145" s="188"/>
      <c r="E145" s="188"/>
      <c r="F145" s="188"/>
      <c r="G145" s="188"/>
      <c r="H145" s="189"/>
      <c r="I145" s="14"/>
      <c r="J145" s="125"/>
      <c r="K145" s="125"/>
      <c r="L145" s="125"/>
      <c r="M145" s="125"/>
      <c r="N145" s="125"/>
      <c r="O145" s="125"/>
    </row>
    <row r="146" spans="1:15" ht="39.75" customHeight="1" thickBot="1" x14ac:dyDescent="0.3">
      <c r="A146" s="199" t="s">
        <v>150</v>
      </c>
      <c r="B146" s="200"/>
      <c r="C146" s="200"/>
      <c r="D146" s="200"/>
      <c r="E146" s="200"/>
      <c r="F146" s="200"/>
      <c r="G146" s="200"/>
      <c r="H146" s="201"/>
      <c r="I146" s="14"/>
    </row>
    <row r="147" spans="1:15" ht="24" customHeight="1" thickBot="1" x14ac:dyDescent="0.3">
      <c r="A147" s="116"/>
      <c r="B147" s="117"/>
      <c r="C147" s="117"/>
      <c r="D147" s="117"/>
      <c r="E147" s="117"/>
      <c r="F147" s="117"/>
      <c r="G147" s="117"/>
      <c r="H147" s="118"/>
      <c r="I147" s="14"/>
    </row>
    <row r="148" spans="1:15" ht="34.5" customHeight="1" thickBot="1" x14ac:dyDescent="0.3">
      <c r="A148" s="217" t="s">
        <v>148</v>
      </c>
      <c r="B148" s="218"/>
      <c r="C148" s="219"/>
      <c r="D148" s="202"/>
      <c r="E148" s="203"/>
      <c r="F148" s="203"/>
      <c r="G148" s="203"/>
      <c r="H148" s="204"/>
      <c r="I148" s="14"/>
    </row>
    <row r="149" spans="1:15" ht="60.75" thickBot="1" x14ac:dyDescent="0.3">
      <c r="A149" s="24" t="s">
        <v>121</v>
      </c>
      <c r="B149" s="65" t="s">
        <v>98</v>
      </c>
      <c r="C149" s="26" t="s">
        <v>1</v>
      </c>
      <c r="D149" s="27" t="s">
        <v>204</v>
      </c>
      <c r="E149" s="26" t="s">
        <v>207</v>
      </c>
      <c r="F149" s="122" t="s">
        <v>205</v>
      </c>
      <c r="G149" s="126" t="s">
        <v>203</v>
      </c>
      <c r="H149" s="68" t="s">
        <v>161</v>
      </c>
      <c r="I149" s="14"/>
    </row>
    <row r="150" spans="1:15" ht="24.75" customHeight="1" thickBot="1" x14ac:dyDescent="0.3">
      <c r="A150" s="178" t="s">
        <v>61</v>
      </c>
      <c r="B150" s="179"/>
      <c r="C150" s="179"/>
      <c r="D150" s="179"/>
      <c r="E150" s="179"/>
      <c r="F150" s="179"/>
      <c r="G150" s="179"/>
      <c r="H150" s="180"/>
      <c r="I150" s="14"/>
    </row>
    <row r="151" spans="1:15" ht="15.75" thickBot="1" x14ac:dyDescent="0.3">
      <c r="A151" s="196" t="s">
        <v>105</v>
      </c>
      <c r="B151" s="197"/>
      <c r="C151" s="197"/>
      <c r="D151" s="197"/>
      <c r="E151" s="197"/>
      <c r="F151" s="197"/>
      <c r="G151" s="197"/>
      <c r="H151" s="198"/>
      <c r="I151" s="14"/>
    </row>
    <row r="152" spans="1:15" ht="30" customHeight="1" thickBot="1" x14ac:dyDescent="0.3">
      <c r="A152" s="19">
        <v>88</v>
      </c>
      <c r="B152" s="23" t="s">
        <v>91</v>
      </c>
      <c r="C152" s="28" t="s">
        <v>77</v>
      </c>
      <c r="D152" s="66">
        <v>8</v>
      </c>
      <c r="E152" s="21">
        <v>1</v>
      </c>
      <c r="F152" s="21">
        <f>D152*E152</f>
        <v>8</v>
      </c>
      <c r="G152" s="48"/>
      <c r="H152" s="69" t="s">
        <v>193</v>
      </c>
      <c r="I152" s="14"/>
      <c r="J152" s="125"/>
      <c r="K152" s="125"/>
      <c r="L152" s="125"/>
      <c r="M152" s="125"/>
    </row>
    <row r="153" spans="1:15" ht="23.25" customHeight="1" x14ac:dyDescent="0.25">
      <c r="A153" s="211" t="s">
        <v>156</v>
      </c>
      <c r="B153" s="212"/>
      <c r="C153" s="212"/>
      <c r="D153" s="212"/>
      <c r="E153" s="212"/>
      <c r="F153" s="212"/>
      <c r="G153" s="212"/>
      <c r="H153" s="213"/>
      <c r="I153" s="14"/>
    </row>
    <row r="154" spans="1:15" ht="15.75" customHeight="1" thickBot="1" x14ac:dyDescent="0.3">
      <c r="A154" s="214" t="s">
        <v>105</v>
      </c>
      <c r="B154" s="215"/>
      <c r="C154" s="215"/>
      <c r="D154" s="215"/>
      <c r="E154" s="215"/>
      <c r="F154" s="215"/>
      <c r="G154" s="215"/>
      <c r="H154" s="216"/>
      <c r="I154" s="14"/>
    </row>
    <row r="155" spans="1:15" ht="30" customHeight="1" thickBot="1" x14ac:dyDescent="0.3">
      <c r="A155" s="19">
        <v>89</v>
      </c>
      <c r="B155" s="95" t="s">
        <v>91</v>
      </c>
      <c r="C155" s="96" t="s">
        <v>78</v>
      </c>
      <c r="D155" s="97">
        <v>2</v>
      </c>
      <c r="E155" s="96">
        <v>1</v>
      </c>
      <c r="F155" s="96">
        <f>D155*E155</f>
        <v>2</v>
      </c>
      <c r="G155" s="98"/>
      <c r="H155" s="99" t="s">
        <v>193</v>
      </c>
      <c r="I155" s="14"/>
      <c r="J155" s="125"/>
      <c r="K155" s="125"/>
      <c r="L155" s="125"/>
      <c r="M155" s="125"/>
    </row>
    <row r="156" spans="1:15" ht="52.5" customHeight="1" thickBot="1" x14ac:dyDescent="0.3">
      <c r="A156" s="87"/>
      <c r="B156" s="90"/>
      <c r="C156" s="91"/>
      <c r="D156" s="181" t="s">
        <v>151</v>
      </c>
      <c r="E156" s="182"/>
      <c r="F156" s="183"/>
      <c r="G156" s="151">
        <f>G152+G155</f>
        <v>0</v>
      </c>
      <c r="H156" s="94"/>
      <c r="I156" s="14"/>
    </row>
    <row r="157" spans="1:15" ht="15.75" thickBot="1" x14ac:dyDescent="0.3">
      <c r="A157" s="87"/>
      <c r="B157" s="90"/>
      <c r="C157" s="91"/>
      <c r="D157" s="92"/>
      <c r="E157" s="91"/>
      <c r="F157" s="91"/>
      <c r="G157" s="93"/>
      <c r="H157" s="94"/>
      <c r="I157" s="14"/>
    </row>
    <row r="158" spans="1:15" ht="28.5" customHeight="1" thickBot="1" x14ac:dyDescent="0.3">
      <c r="A158" s="217" t="s">
        <v>147</v>
      </c>
      <c r="B158" s="218"/>
      <c r="C158" s="219"/>
      <c r="D158" s="202"/>
      <c r="E158" s="203"/>
      <c r="F158" s="203"/>
      <c r="G158" s="203"/>
      <c r="H158" s="204"/>
      <c r="I158" s="14"/>
    </row>
    <row r="159" spans="1:15" ht="60.75" thickBot="1" x14ac:dyDescent="0.3">
      <c r="A159" s="24" t="s">
        <v>121</v>
      </c>
      <c r="B159" s="65" t="s">
        <v>98</v>
      </c>
      <c r="C159" s="26" t="s">
        <v>1</v>
      </c>
      <c r="D159" s="27" t="s">
        <v>208</v>
      </c>
      <c r="E159" s="26" t="s">
        <v>207</v>
      </c>
      <c r="F159" s="122" t="s">
        <v>205</v>
      </c>
      <c r="G159" s="126" t="s">
        <v>203</v>
      </c>
      <c r="H159" s="68" t="s">
        <v>161</v>
      </c>
    </row>
    <row r="160" spans="1:15" ht="22.5" customHeight="1" thickBot="1" x14ac:dyDescent="0.3">
      <c r="A160" s="178" t="s">
        <v>61</v>
      </c>
      <c r="B160" s="179"/>
      <c r="C160" s="179"/>
      <c r="D160" s="179"/>
      <c r="E160" s="179"/>
      <c r="F160" s="179"/>
      <c r="G160" s="179"/>
      <c r="H160" s="180"/>
    </row>
    <row r="161" spans="1:15" ht="15.75" customHeight="1" thickBot="1" x14ac:dyDescent="0.3">
      <c r="A161" s="164" t="s">
        <v>59</v>
      </c>
      <c r="B161" s="165"/>
      <c r="C161" s="165"/>
      <c r="D161" s="165"/>
      <c r="E161" s="165"/>
      <c r="F161" s="165"/>
      <c r="G161" s="165"/>
      <c r="H161" s="166"/>
    </row>
    <row r="162" spans="1:15" ht="30" customHeight="1" thickBot="1" x14ac:dyDescent="0.3">
      <c r="A162" s="24">
        <v>90</v>
      </c>
      <c r="B162" s="25" t="s">
        <v>88</v>
      </c>
      <c r="C162" s="26" t="s">
        <v>240</v>
      </c>
      <c r="D162" s="27">
        <v>43</v>
      </c>
      <c r="E162" s="26">
        <v>1</v>
      </c>
      <c r="F162" s="26">
        <f>D162*E162</f>
        <v>43</v>
      </c>
      <c r="G162" s="49"/>
      <c r="H162" s="68" t="s">
        <v>166</v>
      </c>
    </row>
    <row r="163" spans="1:15" ht="15.75" customHeight="1" thickBot="1" x14ac:dyDescent="0.3">
      <c r="A163" s="164" t="s">
        <v>157</v>
      </c>
      <c r="B163" s="165"/>
      <c r="C163" s="165"/>
      <c r="D163" s="165"/>
      <c r="E163" s="165"/>
      <c r="F163" s="165"/>
      <c r="G163" s="165"/>
      <c r="H163" s="166"/>
    </row>
    <row r="164" spans="1:15" ht="30" customHeight="1" thickBot="1" x14ac:dyDescent="0.3">
      <c r="A164" s="24">
        <v>91</v>
      </c>
      <c r="B164" s="25" t="s">
        <v>91</v>
      </c>
      <c r="C164" s="38" t="s">
        <v>158</v>
      </c>
      <c r="D164" s="39">
        <v>17</v>
      </c>
      <c r="E164" s="38">
        <v>1</v>
      </c>
      <c r="F164" s="38">
        <f>D164*E164</f>
        <v>17</v>
      </c>
      <c r="G164" s="49"/>
      <c r="H164" s="71" t="s">
        <v>193</v>
      </c>
    </row>
    <row r="165" spans="1:15" ht="22.5" customHeight="1" thickBot="1" x14ac:dyDescent="0.3">
      <c r="A165" s="178" t="s">
        <v>15</v>
      </c>
      <c r="B165" s="179"/>
      <c r="C165" s="179"/>
      <c r="D165" s="179"/>
      <c r="E165" s="179"/>
      <c r="F165" s="179"/>
      <c r="G165" s="179"/>
      <c r="H165" s="180"/>
    </row>
    <row r="166" spans="1:15" ht="15.75" customHeight="1" thickBot="1" x14ac:dyDescent="0.3">
      <c r="A166" s="164" t="s">
        <v>214</v>
      </c>
      <c r="B166" s="165"/>
      <c r="C166" s="165"/>
      <c r="D166" s="165"/>
      <c r="E166" s="165"/>
      <c r="F166" s="165"/>
      <c r="G166" s="165"/>
      <c r="H166" s="166"/>
      <c r="J166" s="125"/>
      <c r="K166" s="125"/>
      <c r="L166" s="125"/>
      <c r="M166" s="125"/>
      <c r="N166" s="125"/>
      <c r="O166" s="125"/>
    </row>
    <row r="167" spans="1:15" ht="41.25" customHeight="1" thickBot="1" x14ac:dyDescent="0.3">
      <c r="A167" s="19">
        <v>92</v>
      </c>
      <c r="B167" s="23" t="s">
        <v>88</v>
      </c>
      <c r="C167" s="21" t="s">
        <v>75</v>
      </c>
      <c r="D167" s="22">
        <v>120</v>
      </c>
      <c r="E167" s="21">
        <v>1</v>
      </c>
      <c r="F167" s="21">
        <f>D167*E167</f>
        <v>120</v>
      </c>
      <c r="G167" s="48"/>
      <c r="H167" s="74" t="s">
        <v>179</v>
      </c>
      <c r="J167" s="125"/>
      <c r="K167" s="115"/>
      <c r="L167" s="115"/>
      <c r="M167" s="115"/>
      <c r="N167" s="115"/>
      <c r="O167" s="115"/>
    </row>
    <row r="168" spans="1:15" ht="30" customHeight="1" thickBot="1" x14ac:dyDescent="0.3">
      <c r="A168" s="19">
        <v>93</v>
      </c>
      <c r="B168" s="50" t="s">
        <v>88</v>
      </c>
      <c r="C168" s="1" t="s">
        <v>66</v>
      </c>
      <c r="D168" s="8">
        <v>59</v>
      </c>
      <c r="E168" s="1">
        <v>1</v>
      </c>
      <c r="F168" s="21">
        <f t="shared" ref="F168:F169" si="5">D168*E168</f>
        <v>59</v>
      </c>
      <c r="G168" s="5"/>
      <c r="H168" s="77" t="s">
        <v>179</v>
      </c>
      <c r="J168" s="125"/>
      <c r="K168" s="115"/>
      <c r="L168" s="115"/>
      <c r="M168" s="115"/>
      <c r="N168" s="115"/>
      <c r="O168" s="115"/>
    </row>
    <row r="169" spans="1:15" ht="30" customHeight="1" thickBot="1" x14ac:dyDescent="0.3">
      <c r="A169" s="24">
        <v>94</v>
      </c>
      <c r="B169" s="51" t="s">
        <v>88</v>
      </c>
      <c r="C169" s="52" t="s">
        <v>62</v>
      </c>
      <c r="D169" s="53">
        <v>7</v>
      </c>
      <c r="E169" s="52">
        <v>1</v>
      </c>
      <c r="F169" s="21">
        <f t="shared" si="5"/>
        <v>7</v>
      </c>
      <c r="G169" s="54"/>
      <c r="H169" s="75" t="s">
        <v>166</v>
      </c>
      <c r="J169" s="125"/>
      <c r="K169" s="115"/>
      <c r="L169" s="115"/>
      <c r="M169" s="115"/>
      <c r="N169" s="115"/>
      <c r="O169" s="115"/>
    </row>
    <row r="170" spans="1:15" ht="25.5" customHeight="1" thickBot="1" x14ac:dyDescent="0.3">
      <c r="A170" s="178" t="s">
        <v>64</v>
      </c>
      <c r="B170" s="179"/>
      <c r="C170" s="179"/>
      <c r="D170" s="179"/>
      <c r="E170" s="179"/>
      <c r="F170" s="179"/>
      <c r="G170" s="179"/>
      <c r="H170" s="180"/>
    </row>
    <row r="171" spans="1:15" ht="15.75" customHeight="1" thickBot="1" x14ac:dyDescent="0.3">
      <c r="A171" s="164" t="s">
        <v>105</v>
      </c>
      <c r="B171" s="165"/>
      <c r="C171" s="165"/>
      <c r="D171" s="165"/>
      <c r="E171" s="165"/>
      <c r="F171" s="165"/>
      <c r="G171" s="165"/>
      <c r="H171" s="166"/>
    </row>
    <row r="172" spans="1:15" ht="29.25" customHeight="1" thickBot="1" x14ac:dyDescent="0.3">
      <c r="A172" s="19">
        <v>95</v>
      </c>
      <c r="B172" s="19" t="s">
        <v>91</v>
      </c>
      <c r="C172" s="16" t="s">
        <v>79</v>
      </c>
      <c r="D172" s="17">
        <v>12</v>
      </c>
      <c r="E172" s="16">
        <v>1</v>
      </c>
      <c r="F172" s="119">
        <f>D172*E172</f>
        <v>12</v>
      </c>
      <c r="G172" s="98"/>
      <c r="H172" s="77" t="s">
        <v>193</v>
      </c>
    </row>
    <row r="173" spans="1:15" ht="52.5" customHeight="1" thickBot="1" x14ac:dyDescent="0.3">
      <c r="A173" s="82"/>
      <c r="B173" s="100"/>
      <c r="C173" s="101"/>
      <c r="D173" s="181" t="s">
        <v>152</v>
      </c>
      <c r="E173" s="182"/>
      <c r="F173" s="183"/>
      <c r="G173" s="151">
        <f>G162+G164+G167+G168+G169+G172</f>
        <v>0</v>
      </c>
      <c r="H173" s="103"/>
    </row>
    <row r="174" spans="1:15" ht="26.25" customHeight="1" thickBot="1" x14ac:dyDescent="0.3">
      <c r="A174" s="87"/>
      <c r="B174" s="100"/>
      <c r="C174" s="101"/>
      <c r="D174" s="102"/>
      <c r="E174" s="101"/>
      <c r="F174" s="101"/>
      <c r="G174" s="93"/>
      <c r="H174" s="103"/>
    </row>
    <row r="175" spans="1:15" ht="35.25" customHeight="1" thickBot="1" x14ac:dyDescent="0.3">
      <c r="A175" s="217" t="s">
        <v>145</v>
      </c>
      <c r="B175" s="218"/>
      <c r="C175" s="219"/>
      <c r="D175" s="202"/>
      <c r="E175" s="203"/>
      <c r="F175" s="203"/>
      <c r="G175" s="203"/>
      <c r="H175" s="204"/>
    </row>
    <row r="176" spans="1:15" ht="60.75" thickBot="1" x14ac:dyDescent="0.3">
      <c r="A176" s="24" t="s">
        <v>121</v>
      </c>
      <c r="B176" s="65" t="s">
        <v>98</v>
      </c>
      <c r="C176" s="26" t="s">
        <v>1</v>
      </c>
      <c r="D176" s="27" t="s">
        <v>204</v>
      </c>
      <c r="E176" s="26" t="s">
        <v>207</v>
      </c>
      <c r="F176" s="122" t="s">
        <v>205</v>
      </c>
      <c r="G176" s="126" t="s">
        <v>203</v>
      </c>
      <c r="H176" s="68" t="s">
        <v>161</v>
      </c>
    </row>
    <row r="177" spans="1:16" ht="23.25" customHeight="1" thickBot="1" x14ac:dyDescent="0.3">
      <c r="A177" s="178" t="s">
        <v>61</v>
      </c>
      <c r="B177" s="179"/>
      <c r="C177" s="179"/>
      <c r="D177" s="179"/>
      <c r="E177" s="179"/>
      <c r="F177" s="179"/>
      <c r="G177" s="179"/>
      <c r="H177" s="180"/>
    </row>
    <row r="178" spans="1:16" ht="15.75" customHeight="1" thickBot="1" x14ac:dyDescent="0.3">
      <c r="A178" s="164" t="s">
        <v>105</v>
      </c>
      <c r="B178" s="165"/>
      <c r="C178" s="165"/>
      <c r="D178" s="165"/>
      <c r="E178" s="165"/>
      <c r="F178" s="165"/>
      <c r="G178" s="165"/>
      <c r="H178" s="166"/>
    </row>
    <row r="179" spans="1:16" ht="24.75" customHeight="1" thickBot="1" x14ac:dyDescent="0.3">
      <c r="A179" s="24">
        <v>96</v>
      </c>
      <c r="B179" s="25" t="s">
        <v>91</v>
      </c>
      <c r="C179" s="38" t="s">
        <v>80</v>
      </c>
      <c r="D179" s="39">
        <v>8</v>
      </c>
      <c r="E179" s="38">
        <v>1</v>
      </c>
      <c r="F179" s="38">
        <f>D179*E179</f>
        <v>8</v>
      </c>
      <c r="G179" s="49"/>
      <c r="H179" s="71" t="s">
        <v>193</v>
      </c>
      <c r="J179" s="139"/>
      <c r="K179" s="139"/>
      <c r="L179" s="139"/>
      <c r="M179" s="139"/>
      <c r="N179" s="139"/>
      <c r="O179" s="139"/>
      <c r="P179" s="139"/>
    </row>
    <row r="180" spans="1:16" ht="25.5" customHeight="1" thickBot="1" x14ac:dyDescent="0.3">
      <c r="A180" s="178" t="s">
        <v>64</v>
      </c>
      <c r="B180" s="179"/>
      <c r="C180" s="179"/>
      <c r="D180" s="179"/>
      <c r="E180" s="179"/>
      <c r="F180" s="179"/>
      <c r="G180" s="179"/>
      <c r="H180" s="180"/>
    </row>
    <row r="181" spans="1:16" ht="15.75" customHeight="1" thickBot="1" x14ac:dyDescent="0.3">
      <c r="A181" s="164" t="s">
        <v>105</v>
      </c>
      <c r="B181" s="165"/>
      <c r="C181" s="165"/>
      <c r="D181" s="165"/>
      <c r="E181" s="165"/>
      <c r="F181" s="165"/>
      <c r="G181" s="165"/>
      <c r="H181" s="166"/>
    </row>
    <row r="182" spans="1:16" ht="20.25" customHeight="1" thickBot="1" x14ac:dyDescent="0.3">
      <c r="A182" s="19">
        <v>97</v>
      </c>
      <c r="B182" s="23" t="s">
        <v>91</v>
      </c>
      <c r="C182" s="28" t="s">
        <v>81</v>
      </c>
      <c r="D182" s="29">
        <v>2</v>
      </c>
      <c r="E182" s="28">
        <v>1</v>
      </c>
      <c r="F182" s="28">
        <f>D182*E182</f>
        <v>2</v>
      </c>
      <c r="G182" s="48"/>
      <c r="H182" s="77" t="s">
        <v>193</v>
      </c>
      <c r="I182" s="18"/>
      <c r="J182" s="125"/>
      <c r="K182" s="125"/>
      <c r="L182" s="125"/>
      <c r="M182" s="125"/>
    </row>
    <row r="183" spans="1:16" ht="52.5" customHeight="1" thickBot="1" x14ac:dyDescent="0.3">
      <c r="A183" s="82"/>
      <c r="B183" s="90"/>
      <c r="C183" s="83"/>
      <c r="D183" s="175" t="s">
        <v>153</v>
      </c>
      <c r="E183" s="176"/>
      <c r="F183" s="177"/>
      <c r="G183" s="151">
        <f>G179+G182</f>
        <v>0</v>
      </c>
      <c r="H183" s="86"/>
      <c r="I183" s="18"/>
      <c r="J183" s="18"/>
    </row>
    <row r="184" spans="1:16" ht="15.75" thickBot="1" x14ac:dyDescent="0.3">
      <c r="A184" s="104"/>
      <c r="B184" s="78"/>
      <c r="C184" s="78"/>
      <c r="D184" s="79"/>
      <c r="E184" s="78"/>
      <c r="F184" s="78"/>
      <c r="G184" s="78"/>
      <c r="H184" s="80"/>
    </row>
    <row r="185" spans="1:16" ht="28.5" customHeight="1" thickBot="1" x14ac:dyDescent="0.3">
      <c r="A185" s="217" t="s">
        <v>146</v>
      </c>
      <c r="B185" s="218"/>
      <c r="C185" s="219"/>
      <c r="D185" s="172"/>
      <c r="E185" s="173"/>
      <c r="F185" s="173"/>
      <c r="G185" s="173"/>
      <c r="H185" s="174"/>
      <c r="I185" s="14"/>
    </row>
    <row r="186" spans="1:16" ht="60.75" thickBot="1" x14ac:dyDescent="0.3">
      <c r="A186" s="24" t="s">
        <v>121</v>
      </c>
      <c r="B186" s="65" t="s">
        <v>98</v>
      </c>
      <c r="C186" s="26" t="s">
        <v>1</v>
      </c>
      <c r="D186" s="27" t="s">
        <v>208</v>
      </c>
      <c r="E186" s="26" t="s">
        <v>207</v>
      </c>
      <c r="F186" s="122" t="s">
        <v>216</v>
      </c>
      <c r="G186" s="126" t="s">
        <v>203</v>
      </c>
      <c r="H186" s="68" t="s">
        <v>161</v>
      </c>
    </row>
    <row r="187" spans="1:16" ht="27.75" customHeight="1" thickBot="1" x14ac:dyDescent="0.3">
      <c r="A187" s="178" t="s">
        <v>61</v>
      </c>
      <c r="B187" s="179"/>
      <c r="C187" s="179"/>
      <c r="D187" s="179"/>
      <c r="E187" s="179"/>
      <c r="F187" s="179"/>
      <c r="G187" s="179"/>
      <c r="H187" s="180"/>
    </row>
    <row r="188" spans="1:16" ht="15.75" customHeight="1" thickBot="1" x14ac:dyDescent="0.3">
      <c r="A188" s="164" t="s">
        <v>104</v>
      </c>
      <c r="B188" s="165"/>
      <c r="C188" s="165"/>
      <c r="D188" s="165"/>
      <c r="E188" s="165"/>
      <c r="F188" s="165"/>
      <c r="G188" s="165"/>
      <c r="H188" s="166"/>
      <c r="J188" s="125"/>
      <c r="K188" s="125"/>
      <c r="L188" s="125"/>
      <c r="M188" s="125"/>
      <c r="N188" s="125"/>
      <c r="O188" s="125"/>
    </row>
    <row r="189" spans="1:16" ht="24.75" thickBot="1" x14ac:dyDescent="0.3">
      <c r="A189" s="24">
        <v>98</v>
      </c>
      <c r="B189" s="25" t="s">
        <v>88</v>
      </c>
      <c r="C189" s="26" t="s">
        <v>241</v>
      </c>
      <c r="D189" s="27">
        <v>43</v>
      </c>
      <c r="E189" s="26">
        <v>1</v>
      </c>
      <c r="F189" s="26">
        <f>D189*E189</f>
        <v>43</v>
      </c>
      <c r="G189" s="49"/>
      <c r="H189" s="68" t="s">
        <v>166</v>
      </c>
    </row>
    <row r="190" spans="1:16" ht="15.75" customHeight="1" thickBot="1" x14ac:dyDescent="0.3">
      <c r="A190" s="164" t="s">
        <v>105</v>
      </c>
      <c r="B190" s="165"/>
      <c r="C190" s="165"/>
      <c r="D190" s="165"/>
      <c r="E190" s="165"/>
      <c r="F190" s="165"/>
      <c r="G190" s="165"/>
      <c r="H190" s="166"/>
    </row>
    <row r="191" spans="1:16" ht="20.25" customHeight="1" thickBot="1" x14ac:dyDescent="0.3">
      <c r="A191" s="24">
        <v>99</v>
      </c>
      <c r="B191" s="25" t="s">
        <v>91</v>
      </c>
      <c r="C191" s="38" t="s">
        <v>158</v>
      </c>
      <c r="D191" s="39">
        <v>17</v>
      </c>
      <c r="E191" s="38">
        <v>1</v>
      </c>
      <c r="F191" s="38">
        <f>D191*E191</f>
        <v>17</v>
      </c>
      <c r="G191" s="49"/>
      <c r="H191" s="71" t="s">
        <v>193</v>
      </c>
    </row>
    <row r="192" spans="1:16" ht="27" customHeight="1" thickBot="1" x14ac:dyDescent="0.3">
      <c r="A192" s="178" t="s">
        <v>15</v>
      </c>
      <c r="B192" s="179"/>
      <c r="C192" s="179"/>
      <c r="D192" s="179"/>
      <c r="E192" s="179"/>
      <c r="F192" s="179"/>
      <c r="G192" s="179"/>
      <c r="H192" s="180"/>
    </row>
    <row r="193" spans="1:15" ht="15.75" customHeight="1" thickBot="1" x14ac:dyDescent="0.3">
      <c r="A193" s="161" t="s">
        <v>215</v>
      </c>
      <c r="B193" s="162"/>
      <c r="C193" s="162"/>
      <c r="D193" s="162"/>
      <c r="E193" s="162"/>
      <c r="F193" s="162"/>
      <c r="G193" s="162"/>
      <c r="H193" s="163"/>
      <c r="J193" s="125"/>
      <c r="K193" s="125"/>
      <c r="L193" s="125"/>
      <c r="M193" s="125"/>
      <c r="N193" s="125"/>
      <c r="O193" s="125"/>
    </row>
    <row r="194" spans="1:15" ht="41.25" customHeight="1" thickBot="1" x14ac:dyDescent="0.3">
      <c r="A194" s="19">
        <v>100</v>
      </c>
      <c r="B194" s="23" t="s">
        <v>88</v>
      </c>
      <c r="C194" s="21" t="s">
        <v>75</v>
      </c>
      <c r="D194" s="22">
        <v>120</v>
      </c>
      <c r="E194" s="21">
        <v>1</v>
      </c>
      <c r="F194" s="21">
        <f>D194*E194</f>
        <v>120</v>
      </c>
      <c r="G194" s="48"/>
      <c r="H194" s="74" t="s">
        <v>179</v>
      </c>
    </row>
    <row r="195" spans="1:15" ht="24.75" customHeight="1" thickBot="1" x14ac:dyDescent="0.3">
      <c r="A195" s="19">
        <v>101</v>
      </c>
      <c r="B195" s="50" t="s">
        <v>88</v>
      </c>
      <c r="C195" s="1" t="s">
        <v>66</v>
      </c>
      <c r="D195" s="8">
        <v>59</v>
      </c>
      <c r="E195" s="1">
        <v>1</v>
      </c>
      <c r="F195" s="1">
        <f>D195*E195</f>
        <v>59</v>
      </c>
      <c r="G195" s="5"/>
      <c r="H195" s="77" t="s">
        <v>179</v>
      </c>
    </row>
    <row r="196" spans="1:15" ht="23.25" customHeight="1" thickBot="1" x14ac:dyDescent="0.3">
      <c r="A196" s="24">
        <v>102</v>
      </c>
      <c r="B196" s="51" t="s">
        <v>88</v>
      </c>
      <c r="C196" s="52" t="s">
        <v>62</v>
      </c>
      <c r="D196" s="53">
        <v>7</v>
      </c>
      <c r="E196" s="52">
        <v>1</v>
      </c>
      <c r="F196" s="52">
        <f>D196*E196</f>
        <v>7</v>
      </c>
      <c r="G196" s="54"/>
      <c r="H196" s="75" t="s">
        <v>166</v>
      </c>
    </row>
    <row r="197" spans="1:15" ht="24" customHeight="1" thickBot="1" x14ac:dyDescent="0.3">
      <c r="A197" s="178" t="s">
        <v>64</v>
      </c>
      <c r="B197" s="179"/>
      <c r="C197" s="179"/>
      <c r="D197" s="179"/>
      <c r="E197" s="179"/>
      <c r="F197" s="179"/>
      <c r="G197" s="179"/>
      <c r="H197" s="180"/>
    </row>
    <row r="198" spans="1:15" ht="20.25" customHeight="1" thickBot="1" x14ac:dyDescent="0.3">
      <c r="A198" s="164" t="s">
        <v>105</v>
      </c>
      <c r="B198" s="165"/>
      <c r="C198" s="165"/>
      <c r="D198" s="165"/>
      <c r="E198" s="165"/>
      <c r="F198" s="165"/>
      <c r="G198" s="165"/>
      <c r="H198" s="166"/>
    </row>
    <row r="199" spans="1:15" ht="21.75" customHeight="1" thickBot="1" x14ac:dyDescent="0.3">
      <c r="A199" s="19">
        <v>103</v>
      </c>
      <c r="B199" s="20" t="s">
        <v>91</v>
      </c>
      <c r="C199" s="4" t="s">
        <v>79</v>
      </c>
      <c r="D199" s="17">
        <v>12</v>
      </c>
      <c r="E199" s="16">
        <v>1</v>
      </c>
      <c r="F199" s="120">
        <f>D199*E199</f>
        <v>12</v>
      </c>
      <c r="G199" s="81"/>
      <c r="H199" s="77" t="s">
        <v>193</v>
      </c>
    </row>
    <row r="200" spans="1:15" ht="52.5" customHeight="1" thickBot="1" x14ac:dyDescent="0.3">
      <c r="A200" s="100"/>
      <c r="B200" s="105"/>
      <c r="C200" s="101"/>
      <c r="D200" s="181" t="s">
        <v>154</v>
      </c>
      <c r="E200" s="182"/>
      <c r="F200" s="183"/>
      <c r="G200" s="151">
        <f>G189+G191+G194+G195+G196+G199</f>
        <v>0</v>
      </c>
      <c r="H200" s="101"/>
    </row>
    <row r="201" spans="1:15" x14ac:dyDescent="0.25">
      <c r="A201" s="100"/>
      <c r="B201" s="105"/>
      <c r="C201" s="101"/>
      <c r="D201" s="102"/>
      <c r="E201" s="101"/>
      <c r="F201" s="101"/>
      <c r="G201" s="93"/>
      <c r="H201" s="101"/>
    </row>
    <row r="203" spans="1:15" ht="15.75" thickBot="1" x14ac:dyDescent="0.3">
      <c r="A203" s="206"/>
      <c r="B203" s="207"/>
    </row>
    <row r="204" spans="1:15" ht="15.75" customHeight="1" x14ac:dyDescent="0.25">
      <c r="A204" s="206"/>
      <c r="B204" s="208"/>
      <c r="D204" s="220" t="s">
        <v>99</v>
      </c>
      <c r="E204" s="221"/>
      <c r="F204" s="222"/>
      <c r="G204" s="209"/>
    </row>
    <row r="205" spans="1:15" ht="15.75" customHeight="1" thickBot="1" x14ac:dyDescent="0.3">
      <c r="D205" s="223"/>
      <c r="E205" s="224"/>
      <c r="F205" s="225"/>
      <c r="G205" s="210"/>
      <c r="I205" s="124"/>
      <c r="J205" s="124"/>
      <c r="K205" s="124"/>
      <c r="L205" s="124"/>
      <c r="M205" s="124"/>
      <c r="N205" s="115"/>
    </row>
    <row r="206" spans="1:15" x14ac:dyDescent="0.25">
      <c r="J206" s="115"/>
      <c r="K206" s="115"/>
      <c r="L206" s="115"/>
      <c r="M206" s="115"/>
      <c r="N206" s="115"/>
    </row>
    <row r="208" spans="1:15" ht="18.75" x14ac:dyDescent="0.3">
      <c r="B208" s="152" t="s">
        <v>225</v>
      </c>
      <c r="C208" s="152"/>
      <c r="D208" s="152"/>
      <c r="E208" s="152"/>
      <c r="F208" s="152"/>
      <c r="G208" s="152"/>
      <c r="H208" s="152"/>
    </row>
    <row r="209" spans="2:8" ht="15.75" thickBot="1" x14ac:dyDescent="0.3">
      <c r="B209" s="147"/>
      <c r="C209" s="148"/>
      <c r="D209"/>
      <c r="G209" s="7"/>
      <c r="H209" s="148"/>
    </row>
    <row r="210" spans="2:8" ht="15.75" thickBot="1" x14ac:dyDescent="0.3">
      <c r="B210" s="153" t="s">
        <v>226</v>
      </c>
      <c r="C210" s="153"/>
      <c r="D210" s="153"/>
      <c r="E210" s="153"/>
      <c r="F210" s="153"/>
      <c r="G210" s="149">
        <f>G7+G8+G10+G12+G14+G15+G16+G18+G20+G22+G24+G25+G26+G27+G152</f>
        <v>0</v>
      </c>
      <c r="H210" s="154"/>
    </row>
    <row r="211" spans="2:8" ht="15.75" thickBot="1" x14ac:dyDescent="0.3">
      <c r="B211" s="153" t="s">
        <v>227</v>
      </c>
      <c r="C211" s="153"/>
      <c r="D211" s="153"/>
      <c r="E211" s="153"/>
      <c r="F211" s="153"/>
      <c r="G211" s="149">
        <f>G30+G32+G34+G36+G37+G38+G39+G40+G42+G44+G45+G47</f>
        <v>0</v>
      </c>
      <c r="H211" s="154"/>
    </row>
    <row r="212" spans="2:8" ht="15.75" thickBot="1" x14ac:dyDescent="0.3">
      <c r="B212" s="153" t="s">
        <v>233</v>
      </c>
      <c r="C212" s="153"/>
      <c r="D212" s="153"/>
      <c r="E212" s="153"/>
      <c r="F212" s="153"/>
      <c r="G212" s="149">
        <f>G50+G52+G54+G56+G57+G59+G60+G62+G64</f>
        <v>0</v>
      </c>
      <c r="H212" s="154"/>
    </row>
    <row r="213" spans="2:8" ht="15.75" thickBot="1" x14ac:dyDescent="0.3">
      <c r="B213" s="153" t="s">
        <v>228</v>
      </c>
      <c r="C213" s="153"/>
      <c r="D213" s="153"/>
      <c r="E213" s="153"/>
      <c r="F213" s="153"/>
      <c r="G213" s="149">
        <f>G67+G69+G71+G72+G74</f>
        <v>0</v>
      </c>
      <c r="H213" s="154"/>
    </row>
    <row r="214" spans="2:8" ht="15.75" thickBot="1" x14ac:dyDescent="0.3">
      <c r="B214" s="153" t="s">
        <v>229</v>
      </c>
      <c r="C214" s="153"/>
      <c r="D214" s="153"/>
      <c r="E214" s="153"/>
      <c r="F214" s="153"/>
      <c r="G214" s="149">
        <f>G77+G78+G80+G82+G84+G85+G86+G87+G88+G89+G90+G91+G92+G93+G94+G95+G96+G97+G98+G100+G102+G104+G105+G107+G155</f>
        <v>0</v>
      </c>
      <c r="H214" s="154"/>
    </row>
    <row r="215" spans="2:8" ht="15.75" thickBot="1" x14ac:dyDescent="0.3">
      <c r="B215" s="155" t="s">
        <v>230</v>
      </c>
      <c r="C215" s="156"/>
      <c r="D215" s="156"/>
      <c r="E215" s="156"/>
      <c r="F215" s="157"/>
      <c r="G215" s="149">
        <f>G110+G112+G114+G116+G117+G118+G119+G120+G121+G122+G123+G124+G126+G128+G129+G130+G131+G132+G133+G135</f>
        <v>0</v>
      </c>
      <c r="H215" s="154"/>
    </row>
    <row r="216" spans="2:8" ht="15.75" thickBot="1" x14ac:dyDescent="0.3">
      <c r="B216" s="155" t="s">
        <v>231</v>
      </c>
      <c r="C216" s="156"/>
      <c r="D216" s="156"/>
      <c r="E216" s="156"/>
      <c r="F216" s="157"/>
      <c r="G216" s="149">
        <f>G138+G140+G142</f>
        <v>0</v>
      </c>
      <c r="H216" s="154"/>
    </row>
    <row r="217" spans="2:8" ht="27" thickBot="1" x14ac:dyDescent="0.3">
      <c r="B217" s="158" t="s">
        <v>232</v>
      </c>
      <c r="C217" s="158"/>
      <c r="D217" s="158"/>
      <c r="E217" s="158"/>
      <c r="F217" s="158"/>
      <c r="G217" s="150">
        <f>SUM(G210:G216)</f>
        <v>0</v>
      </c>
      <c r="H217" s="154"/>
    </row>
    <row r="219" spans="2:8" ht="18.75" x14ac:dyDescent="0.3">
      <c r="B219" s="152" t="s">
        <v>234</v>
      </c>
      <c r="C219" s="152"/>
      <c r="D219" s="152"/>
      <c r="E219" s="152"/>
      <c r="F219" s="152"/>
      <c r="G219" s="152"/>
      <c r="H219" s="152"/>
    </row>
    <row r="220" spans="2:8" ht="15.75" thickBot="1" x14ac:dyDescent="0.3">
      <c r="B220" s="147"/>
      <c r="C220" s="148"/>
      <c r="D220"/>
      <c r="G220" s="7"/>
      <c r="H220" s="148"/>
    </row>
    <row r="221" spans="2:8" ht="15.75" thickBot="1" x14ac:dyDescent="0.3">
      <c r="B221" s="153" t="s">
        <v>226</v>
      </c>
      <c r="C221" s="153"/>
      <c r="D221" s="153"/>
      <c r="E221" s="153"/>
      <c r="F221" s="153"/>
      <c r="G221" s="149">
        <f>G7+G8+G10+G12+G14+G15+G16+G18+G20+G22+G24+G25+G26+G27+G162+G164</f>
        <v>0</v>
      </c>
      <c r="H221" s="154"/>
    </row>
    <row r="222" spans="2:8" ht="15.75" thickBot="1" x14ac:dyDescent="0.3">
      <c r="B222" s="153" t="s">
        <v>227</v>
      </c>
      <c r="C222" s="153"/>
      <c r="D222" s="153"/>
      <c r="E222" s="153"/>
      <c r="F222" s="153"/>
      <c r="G222" s="149">
        <f>G30+G32+G34+G36+G37+G38+G39+G40+G42+G44+G45+G47+G167+G168+G169</f>
        <v>0</v>
      </c>
      <c r="H222" s="154"/>
    </row>
    <row r="223" spans="2:8" ht="15.75" thickBot="1" x14ac:dyDescent="0.3">
      <c r="B223" s="153" t="s">
        <v>233</v>
      </c>
      <c r="C223" s="153"/>
      <c r="D223" s="153"/>
      <c r="E223" s="153"/>
      <c r="F223" s="153"/>
      <c r="G223" s="149">
        <f>G50+G52+G54+G56+G57+G60+G59+G62+G64</f>
        <v>0</v>
      </c>
      <c r="H223" s="154"/>
    </row>
    <row r="224" spans="2:8" ht="15.75" thickBot="1" x14ac:dyDescent="0.3">
      <c r="B224" s="153" t="s">
        <v>228</v>
      </c>
      <c r="C224" s="153"/>
      <c r="D224" s="153"/>
      <c r="E224" s="153"/>
      <c r="F224" s="153"/>
      <c r="G224" s="149">
        <f>G67+G69+G71+G72+G74</f>
        <v>0</v>
      </c>
      <c r="H224" s="154"/>
    </row>
    <row r="225" spans="2:8" ht="15.75" thickBot="1" x14ac:dyDescent="0.3">
      <c r="B225" s="153" t="s">
        <v>229</v>
      </c>
      <c r="C225" s="153"/>
      <c r="D225" s="153"/>
      <c r="E225" s="153"/>
      <c r="F225" s="153"/>
      <c r="G225" s="149">
        <f>G77+G78+G80+G82+G84+G85+G86+G87+G88+G89+G90+G91+G92+G93+G94+G95+G96+G97+G98+G100+G102+G104+G105+G107+G172</f>
        <v>0</v>
      </c>
      <c r="H225" s="154"/>
    </row>
    <row r="226" spans="2:8" ht="15.75" thickBot="1" x14ac:dyDescent="0.3">
      <c r="B226" s="155" t="s">
        <v>230</v>
      </c>
      <c r="C226" s="156"/>
      <c r="D226" s="156"/>
      <c r="E226" s="156"/>
      <c r="F226" s="157"/>
      <c r="G226" s="149">
        <f>G110+G112+G114+G116+G117+G118+G119+G120+G121+G122+G123+G124+G126+G128+G129+G130+G131+G132+G133+G135</f>
        <v>0</v>
      </c>
      <c r="H226" s="154"/>
    </row>
    <row r="227" spans="2:8" ht="15.75" thickBot="1" x14ac:dyDescent="0.3">
      <c r="B227" s="155" t="s">
        <v>231</v>
      </c>
      <c r="C227" s="156"/>
      <c r="D227" s="156"/>
      <c r="E227" s="156"/>
      <c r="F227" s="157"/>
      <c r="G227" s="149">
        <f>G138+G140+G142</f>
        <v>0</v>
      </c>
      <c r="H227" s="154"/>
    </row>
    <row r="228" spans="2:8" ht="27" thickBot="1" x14ac:dyDescent="0.3">
      <c r="B228" s="158" t="s">
        <v>235</v>
      </c>
      <c r="C228" s="158"/>
      <c r="D228" s="158"/>
      <c r="E228" s="158"/>
      <c r="F228" s="158"/>
      <c r="G228" s="150">
        <f>SUM(G221:G227)</f>
        <v>0</v>
      </c>
      <c r="H228" s="154"/>
    </row>
    <row r="230" spans="2:8" ht="18.75" x14ac:dyDescent="0.3">
      <c r="B230" s="152" t="s">
        <v>236</v>
      </c>
      <c r="C230" s="152"/>
      <c r="D230" s="152"/>
      <c r="E230" s="152"/>
      <c r="F230" s="152"/>
      <c r="G230" s="152"/>
      <c r="H230" s="152"/>
    </row>
    <row r="231" spans="2:8" ht="15.75" thickBot="1" x14ac:dyDescent="0.3">
      <c r="B231" s="147"/>
      <c r="C231" s="148"/>
      <c r="D231"/>
      <c r="G231" s="7"/>
      <c r="H231" s="148"/>
    </row>
    <row r="232" spans="2:8" ht="15.75" customHeight="1" thickBot="1" x14ac:dyDescent="0.3">
      <c r="B232" s="153" t="s">
        <v>226</v>
      </c>
      <c r="C232" s="153"/>
      <c r="D232" s="153"/>
      <c r="E232" s="153"/>
      <c r="F232" s="153"/>
      <c r="G232" s="149">
        <f>G7+G8+G10+G12+G14+G15+G16+G18+G20+G22+G24+G25+G26+G27+G179</f>
        <v>0</v>
      </c>
      <c r="H232" s="154"/>
    </row>
    <row r="233" spans="2:8" ht="15.75" customHeight="1" thickBot="1" x14ac:dyDescent="0.3">
      <c r="B233" s="153" t="s">
        <v>227</v>
      </c>
      <c r="C233" s="153"/>
      <c r="D233" s="153"/>
      <c r="E233" s="153"/>
      <c r="F233" s="153"/>
      <c r="G233" s="149">
        <f>G30+G32+G34+G36+G37+G38+G39+G40+G42+G44+G45+G47</f>
        <v>0</v>
      </c>
      <c r="H233" s="154"/>
    </row>
    <row r="234" spans="2:8" ht="15.75" customHeight="1" thickBot="1" x14ac:dyDescent="0.3">
      <c r="B234" s="153" t="s">
        <v>233</v>
      </c>
      <c r="C234" s="153"/>
      <c r="D234" s="153"/>
      <c r="E234" s="153"/>
      <c r="F234" s="153"/>
      <c r="G234" s="149">
        <f>G50+G52+G54+G56+G57+G60+G59+G62+G64</f>
        <v>0</v>
      </c>
      <c r="H234" s="154"/>
    </row>
    <row r="235" spans="2:8" ht="15.75" customHeight="1" thickBot="1" x14ac:dyDescent="0.3">
      <c r="B235" s="153" t="s">
        <v>228</v>
      </c>
      <c r="C235" s="153"/>
      <c r="D235" s="153"/>
      <c r="E235" s="153"/>
      <c r="F235" s="153"/>
      <c r="G235" s="149">
        <f>G67+G69+G71+G72+G74</f>
        <v>0</v>
      </c>
      <c r="H235" s="154"/>
    </row>
    <row r="236" spans="2:8" ht="15.75" customHeight="1" thickBot="1" x14ac:dyDescent="0.3">
      <c r="B236" s="153" t="s">
        <v>229</v>
      </c>
      <c r="C236" s="153"/>
      <c r="D236" s="153"/>
      <c r="E236" s="153"/>
      <c r="F236" s="153"/>
      <c r="G236" s="149">
        <f>G77+G78+G80+G82+G84+G85+G86+G87+G88+G89+G90+G91+G92+G93+G94+G95+G96+G97+G98+G100+G102+G104+G105+G107+G182</f>
        <v>0</v>
      </c>
      <c r="H236" s="154"/>
    </row>
    <row r="237" spans="2:8" ht="15.75" customHeight="1" thickBot="1" x14ac:dyDescent="0.3">
      <c r="B237" s="155" t="s">
        <v>230</v>
      </c>
      <c r="C237" s="156"/>
      <c r="D237" s="156"/>
      <c r="E237" s="156"/>
      <c r="F237" s="157"/>
      <c r="G237" s="149">
        <f>G110+G112+G114+G116+G117+G118+G119+G120+G121+G122+G123+G124+G126+G128+G129+G130+G131+G132+G133+G135</f>
        <v>0</v>
      </c>
      <c r="H237" s="154"/>
    </row>
    <row r="238" spans="2:8" ht="15.75" customHeight="1" thickBot="1" x14ac:dyDescent="0.3">
      <c r="B238" s="155" t="s">
        <v>231</v>
      </c>
      <c r="C238" s="156"/>
      <c r="D238" s="156"/>
      <c r="E238" s="156"/>
      <c r="F238" s="157"/>
      <c r="G238" s="149">
        <f>G138+G140+G142</f>
        <v>0</v>
      </c>
      <c r="H238" s="154"/>
    </row>
    <row r="239" spans="2:8" ht="27" customHeight="1" thickBot="1" x14ac:dyDescent="0.3">
      <c r="B239" s="158" t="s">
        <v>237</v>
      </c>
      <c r="C239" s="158"/>
      <c r="D239" s="158"/>
      <c r="E239" s="158"/>
      <c r="F239" s="158"/>
      <c r="G239" s="150">
        <f>SUM(G232:G238)</f>
        <v>0</v>
      </c>
      <c r="H239" s="154"/>
    </row>
    <row r="241" spans="2:8" ht="18.75" x14ac:dyDescent="0.3">
      <c r="B241" s="152" t="s">
        <v>238</v>
      </c>
      <c r="C241" s="152"/>
      <c r="D241" s="152"/>
      <c r="E241" s="152"/>
      <c r="F241" s="152"/>
      <c r="G241" s="152"/>
      <c r="H241" s="152"/>
    </row>
    <row r="242" spans="2:8" ht="15.75" thickBot="1" x14ac:dyDescent="0.3">
      <c r="B242" s="147"/>
      <c r="C242" s="148"/>
      <c r="D242"/>
      <c r="G242" s="7"/>
      <c r="H242" s="148"/>
    </row>
    <row r="243" spans="2:8" ht="15.75" thickBot="1" x14ac:dyDescent="0.3">
      <c r="B243" s="153" t="s">
        <v>226</v>
      </c>
      <c r="C243" s="153"/>
      <c r="D243" s="153"/>
      <c r="E243" s="153"/>
      <c r="F243" s="153"/>
      <c r="G243" s="149">
        <f>G7+G8+G10+G12+G14+G15+G16+G18+G20+G22+G24+G25+G26+G27+G189+G191</f>
        <v>0</v>
      </c>
      <c r="H243" s="154"/>
    </row>
    <row r="244" spans="2:8" ht="15.75" thickBot="1" x14ac:dyDescent="0.3">
      <c r="B244" s="153" t="s">
        <v>227</v>
      </c>
      <c r="C244" s="153"/>
      <c r="D244" s="153"/>
      <c r="E244" s="153"/>
      <c r="F244" s="153"/>
      <c r="G244" s="149">
        <f>G30+G32+G34+G36+G37+G38+G39+G40+G42+G44+G45+G47+G194+G195+G196</f>
        <v>0</v>
      </c>
      <c r="H244" s="154"/>
    </row>
    <row r="245" spans="2:8" ht="15.75" thickBot="1" x14ac:dyDescent="0.3">
      <c r="B245" s="153" t="s">
        <v>233</v>
      </c>
      <c r="C245" s="153"/>
      <c r="D245" s="153"/>
      <c r="E245" s="153"/>
      <c r="F245" s="153"/>
      <c r="G245" s="149">
        <f>G50+G52+G54+G56+G57+G59+G60+G62+G64</f>
        <v>0</v>
      </c>
      <c r="H245" s="154"/>
    </row>
    <row r="246" spans="2:8" ht="15.75" thickBot="1" x14ac:dyDescent="0.3">
      <c r="B246" s="153" t="s">
        <v>228</v>
      </c>
      <c r="C246" s="153"/>
      <c r="D246" s="153"/>
      <c r="E246" s="153"/>
      <c r="F246" s="153"/>
      <c r="G246" s="149">
        <f>G67+G69+G71+G72+G74</f>
        <v>0</v>
      </c>
      <c r="H246" s="154"/>
    </row>
    <row r="247" spans="2:8" ht="15.75" thickBot="1" x14ac:dyDescent="0.3">
      <c r="B247" s="153" t="s">
        <v>229</v>
      </c>
      <c r="C247" s="153"/>
      <c r="D247" s="153"/>
      <c r="E247" s="153"/>
      <c r="F247" s="153"/>
      <c r="G247" s="149">
        <f>G77+G78+G80+G82+G84+G85+G86+G87+G88+G89+G90+G91+G92+G93+G94+G95+G96+G97+G98+G100+G102+G104+G105+G107+G199</f>
        <v>0</v>
      </c>
      <c r="H247" s="154"/>
    </row>
    <row r="248" spans="2:8" ht="15.75" thickBot="1" x14ac:dyDescent="0.3">
      <c r="B248" s="155" t="s">
        <v>230</v>
      </c>
      <c r="C248" s="156"/>
      <c r="D248" s="156"/>
      <c r="E248" s="156"/>
      <c r="F248" s="157"/>
      <c r="G248" s="149">
        <f>G110+G112+G114+G116+G117+G118+G119+G120+G121+G122+G123+G124+G126+G128+G129+G130+G131+G132+G133+G135</f>
        <v>0</v>
      </c>
      <c r="H248" s="154"/>
    </row>
    <row r="249" spans="2:8" ht="15.75" thickBot="1" x14ac:dyDescent="0.3">
      <c r="B249" s="155" t="s">
        <v>231</v>
      </c>
      <c r="C249" s="156"/>
      <c r="D249" s="156"/>
      <c r="E249" s="156"/>
      <c r="F249" s="157"/>
      <c r="G249" s="149">
        <f>G138+G140+G142</f>
        <v>0</v>
      </c>
      <c r="H249" s="154"/>
    </row>
    <row r="250" spans="2:8" ht="27" thickBot="1" x14ac:dyDescent="0.3">
      <c r="B250" s="158" t="s">
        <v>239</v>
      </c>
      <c r="C250" s="158"/>
      <c r="D250" s="158"/>
      <c r="E250" s="158"/>
      <c r="F250" s="158"/>
      <c r="G250" s="150">
        <f>SUM(G243:G249)</f>
        <v>0</v>
      </c>
      <c r="H250" s="154"/>
    </row>
  </sheetData>
  <mergeCells count="150">
    <mergeCell ref="J128:J132"/>
    <mergeCell ref="A203:A204"/>
    <mergeCell ref="B203:B204"/>
    <mergeCell ref="G204:G205"/>
    <mergeCell ref="A153:H153"/>
    <mergeCell ref="A154:H154"/>
    <mergeCell ref="A198:H198"/>
    <mergeCell ref="A187:H187"/>
    <mergeCell ref="A188:H188"/>
    <mergeCell ref="A190:H190"/>
    <mergeCell ref="A192:H192"/>
    <mergeCell ref="A193:H193"/>
    <mergeCell ref="A180:H180"/>
    <mergeCell ref="A181:H181"/>
    <mergeCell ref="A177:H177"/>
    <mergeCell ref="A178:H178"/>
    <mergeCell ref="A148:C148"/>
    <mergeCell ref="A158:C158"/>
    <mergeCell ref="D156:F156"/>
    <mergeCell ref="D200:F200"/>
    <mergeCell ref="D204:F205"/>
    <mergeCell ref="A175:C175"/>
    <mergeCell ref="A185:C185"/>
    <mergeCell ref="D175:H175"/>
    <mergeCell ref="A109:H109"/>
    <mergeCell ref="A111:H111"/>
    <mergeCell ref="A73:H73"/>
    <mergeCell ref="A75:H75"/>
    <mergeCell ref="A103:H103"/>
    <mergeCell ref="A136:H136"/>
    <mergeCell ref="A137:H137"/>
    <mergeCell ref="A160:H160"/>
    <mergeCell ref="A161:H161"/>
    <mergeCell ref="A139:H139"/>
    <mergeCell ref="A141:H141"/>
    <mergeCell ref="A150:H150"/>
    <mergeCell ref="A151:H151"/>
    <mergeCell ref="A145:H145"/>
    <mergeCell ref="A146:H146"/>
    <mergeCell ref="D158:H158"/>
    <mergeCell ref="D148:H148"/>
    <mergeCell ref="D143:F143"/>
    <mergeCell ref="A1:H1"/>
    <mergeCell ref="A3:H3"/>
    <mergeCell ref="A31:H31"/>
    <mergeCell ref="A5:H5"/>
    <mergeCell ref="A6:H6"/>
    <mergeCell ref="A9:H9"/>
    <mergeCell ref="A11:H11"/>
    <mergeCell ref="A13:H13"/>
    <mergeCell ref="A23:H23"/>
    <mergeCell ref="A28:H28"/>
    <mergeCell ref="A29:H29"/>
    <mergeCell ref="A17:H17"/>
    <mergeCell ref="A2:H2"/>
    <mergeCell ref="A19:H19"/>
    <mergeCell ref="A21:H21"/>
    <mergeCell ref="E10:F10"/>
    <mergeCell ref="E12:F12"/>
    <mergeCell ref="E18:F18"/>
    <mergeCell ref="A68:H68"/>
    <mergeCell ref="A70:H70"/>
    <mergeCell ref="A65:H65"/>
    <mergeCell ref="A106:H106"/>
    <mergeCell ref="A108:H108"/>
    <mergeCell ref="A81:H81"/>
    <mergeCell ref="A83:H83"/>
    <mergeCell ref="A99:H99"/>
    <mergeCell ref="A101:H101"/>
    <mergeCell ref="E82:F82"/>
    <mergeCell ref="E102:F102"/>
    <mergeCell ref="A76:H76"/>
    <mergeCell ref="A79:H79"/>
    <mergeCell ref="D185:H185"/>
    <mergeCell ref="D183:F183"/>
    <mergeCell ref="A165:H165"/>
    <mergeCell ref="A166:H166"/>
    <mergeCell ref="A170:H170"/>
    <mergeCell ref="A171:H171"/>
    <mergeCell ref="D173:F173"/>
    <mergeCell ref="A197:H197"/>
    <mergeCell ref="E112:F112"/>
    <mergeCell ref="E114:F114"/>
    <mergeCell ref="E126:F126"/>
    <mergeCell ref="A115:H115"/>
    <mergeCell ref="A125:H125"/>
    <mergeCell ref="A127:H127"/>
    <mergeCell ref="A134:H134"/>
    <mergeCell ref="A113:H113"/>
    <mergeCell ref="A163:H163"/>
    <mergeCell ref="E32:F32"/>
    <mergeCell ref="E34:F34"/>
    <mergeCell ref="A33:H33"/>
    <mergeCell ref="A63:H63"/>
    <mergeCell ref="A66:H66"/>
    <mergeCell ref="A49:H49"/>
    <mergeCell ref="A51:H51"/>
    <mergeCell ref="A53:H53"/>
    <mergeCell ref="A55:H55"/>
    <mergeCell ref="A58:H58"/>
    <mergeCell ref="A35:H35"/>
    <mergeCell ref="A41:H41"/>
    <mergeCell ref="A43:H43"/>
    <mergeCell ref="E42:F42"/>
    <mergeCell ref="A61:H61"/>
    <mergeCell ref="A46:H46"/>
    <mergeCell ref="A48:H48"/>
    <mergeCell ref="E59:F59"/>
    <mergeCell ref="E54:F54"/>
    <mergeCell ref="E52:F52"/>
    <mergeCell ref="B208:H208"/>
    <mergeCell ref="B210:F210"/>
    <mergeCell ref="H210:H217"/>
    <mergeCell ref="B211:F211"/>
    <mergeCell ref="B212:F212"/>
    <mergeCell ref="B213:F213"/>
    <mergeCell ref="B214:F214"/>
    <mergeCell ref="B215:F215"/>
    <mergeCell ref="B216:F216"/>
    <mergeCell ref="B217:F217"/>
    <mergeCell ref="B219:H219"/>
    <mergeCell ref="B221:F221"/>
    <mergeCell ref="H221:H228"/>
    <mergeCell ref="B222:F222"/>
    <mergeCell ref="B223:F223"/>
    <mergeCell ref="B224:F224"/>
    <mergeCell ref="B225:F225"/>
    <mergeCell ref="B226:F226"/>
    <mergeCell ref="B227:F227"/>
    <mergeCell ref="B228:F228"/>
    <mergeCell ref="B230:H230"/>
    <mergeCell ref="B232:F232"/>
    <mergeCell ref="H232:H239"/>
    <mergeCell ref="B233:F233"/>
    <mergeCell ref="B234:F234"/>
    <mergeCell ref="B235:F235"/>
    <mergeCell ref="B236:F236"/>
    <mergeCell ref="B237:F237"/>
    <mergeCell ref="B238:F238"/>
    <mergeCell ref="B239:F239"/>
    <mergeCell ref="B241:H241"/>
    <mergeCell ref="B243:F243"/>
    <mergeCell ref="H243:H250"/>
    <mergeCell ref="B244:F244"/>
    <mergeCell ref="B245:F245"/>
    <mergeCell ref="B246:F246"/>
    <mergeCell ref="B247:F247"/>
    <mergeCell ref="B248:F248"/>
    <mergeCell ref="B249:F249"/>
    <mergeCell ref="B250:F250"/>
  </mergeCells>
  <pageMargins left="0.70866141732283472" right="0.70866141732283472" top="0.74803149606299213" bottom="0.74803149606299213" header="0.31496062992125984" footer="0.31496062992125984"/>
  <pageSetup paperSize="8"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VALLIN Antoine CR2</dc:creator>
  <cp:lastModifiedBy>SAUVAIN Nicolas ADJ</cp:lastModifiedBy>
  <cp:lastPrinted>2025-01-14T09:17:15Z</cp:lastPrinted>
  <dcterms:created xsi:type="dcterms:W3CDTF">2023-04-26T06:54:54Z</dcterms:created>
  <dcterms:modified xsi:type="dcterms:W3CDTF">2025-02-21T08:36:11Z</dcterms:modified>
</cp:coreProperties>
</file>