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4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\ARA\Oissel\SGAMI - Batiments d'hébergement\Relance  Lots 2 et 6\Rendu DCE\RENDU DCE\"/>
    </mc:Choice>
  </mc:AlternateContent>
  <xr:revisionPtr revIDLastSave="0" documentId="13_ncr:1_{9A929778-3901-4E37-88AE-5D0C6258B0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2 Page de garde" sheetId="1" r:id="rId1"/>
    <sheet name="Lot N°02 CURAGE – MACONNERIE" sheetId="2" r:id="rId2"/>
  </sheets>
  <definedNames>
    <definedName name="_xlnm.Print_Titles" localSheetId="1">'Lot N°02 CURAGE – MACONNERIE'!$1:$3</definedName>
    <definedName name="_xlnm.Print_Area" localSheetId="1">'Lot N°02 CURAGE – MACONNERIE'!$A$1:$R$87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5" i="2" l="1"/>
  <c r="B84" i="2"/>
  <c r="F6" i="2"/>
  <c r="I6" i="2"/>
  <c r="L6" i="2"/>
  <c r="O6" i="2"/>
  <c r="Q6" i="2"/>
  <c r="F8" i="2"/>
  <c r="I8" i="2"/>
  <c r="L8" i="2"/>
  <c r="O8" i="2"/>
  <c r="Q8" i="2"/>
  <c r="F9" i="2"/>
  <c r="I9" i="2"/>
  <c r="L9" i="2"/>
  <c r="O9" i="2"/>
  <c r="Q9" i="2"/>
  <c r="F11" i="2"/>
  <c r="I11" i="2"/>
  <c r="L11" i="2"/>
  <c r="O11" i="2"/>
  <c r="Q11" i="2"/>
  <c r="F12" i="2"/>
  <c r="I12" i="2"/>
  <c r="L12" i="2"/>
  <c r="O12" i="2"/>
  <c r="Q12" i="2"/>
  <c r="F13" i="2"/>
  <c r="I13" i="2"/>
  <c r="L13" i="2"/>
  <c r="O13" i="2"/>
  <c r="Q13" i="2"/>
  <c r="F14" i="2"/>
  <c r="I14" i="2"/>
  <c r="L14" i="2"/>
  <c r="O14" i="2"/>
  <c r="Q14" i="2"/>
  <c r="F15" i="2"/>
  <c r="I15" i="2"/>
  <c r="L15" i="2"/>
  <c r="O15" i="2"/>
  <c r="Q15" i="2"/>
  <c r="F16" i="2"/>
  <c r="I16" i="2"/>
  <c r="L16" i="2"/>
  <c r="O16" i="2"/>
  <c r="Q16" i="2"/>
  <c r="F17" i="2"/>
  <c r="I17" i="2"/>
  <c r="L17" i="2"/>
  <c r="O17" i="2"/>
  <c r="Q17" i="2"/>
  <c r="F18" i="2"/>
  <c r="I18" i="2"/>
  <c r="L18" i="2"/>
  <c r="O18" i="2"/>
  <c r="Q18" i="2"/>
  <c r="F19" i="2"/>
  <c r="I19" i="2"/>
  <c r="L19" i="2"/>
  <c r="O19" i="2"/>
  <c r="Q19" i="2"/>
  <c r="F20" i="2"/>
  <c r="I20" i="2"/>
  <c r="L20" i="2"/>
  <c r="O20" i="2"/>
  <c r="Q20" i="2"/>
  <c r="F21" i="2"/>
  <c r="I21" i="2"/>
  <c r="L21" i="2"/>
  <c r="O21" i="2"/>
  <c r="Q21" i="2"/>
  <c r="F23" i="2"/>
  <c r="I23" i="2"/>
  <c r="L23" i="2"/>
  <c r="O23" i="2"/>
  <c r="Q23" i="2"/>
  <c r="F25" i="2"/>
  <c r="I25" i="2"/>
  <c r="L25" i="2"/>
  <c r="O25" i="2"/>
  <c r="Q25" i="2"/>
  <c r="F26" i="2"/>
  <c r="I26" i="2"/>
  <c r="L26" i="2"/>
  <c r="O26" i="2"/>
  <c r="Q26" i="2"/>
  <c r="F27" i="2"/>
  <c r="I27" i="2"/>
  <c r="L27" i="2"/>
  <c r="O27" i="2"/>
  <c r="Q27" i="2"/>
  <c r="F29" i="2"/>
  <c r="I29" i="2"/>
  <c r="L29" i="2"/>
  <c r="O29" i="2"/>
  <c r="Q29" i="2"/>
  <c r="F30" i="2"/>
  <c r="I30" i="2"/>
  <c r="L30" i="2"/>
  <c r="O30" i="2"/>
  <c r="Q30" i="2"/>
  <c r="F31" i="2"/>
  <c r="I31" i="2"/>
  <c r="L31" i="2"/>
  <c r="O31" i="2"/>
  <c r="Q31" i="2"/>
  <c r="F32" i="2"/>
  <c r="I32" i="2"/>
  <c r="L32" i="2"/>
  <c r="O32" i="2"/>
  <c r="Q32" i="2"/>
  <c r="F33" i="2"/>
  <c r="I33" i="2"/>
  <c r="L33" i="2"/>
  <c r="O33" i="2"/>
  <c r="Q33" i="2"/>
  <c r="F35" i="2"/>
  <c r="I35" i="2"/>
  <c r="L35" i="2"/>
  <c r="O35" i="2"/>
  <c r="Q35" i="2"/>
  <c r="F36" i="2"/>
  <c r="I36" i="2"/>
  <c r="L36" i="2"/>
  <c r="O36" i="2"/>
  <c r="Q36" i="2"/>
  <c r="F42" i="2"/>
  <c r="I42" i="2"/>
  <c r="L42" i="2"/>
  <c r="O42" i="2"/>
  <c r="Q42" i="2"/>
  <c r="F43" i="2"/>
  <c r="I43" i="2"/>
  <c r="L43" i="2"/>
  <c r="O43" i="2"/>
  <c r="Q43" i="2"/>
  <c r="F44" i="2"/>
  <c r="I44" i="2"/>
  <c r="L44" i="2"/>
  <c r="O44" i="2"/>
  <c r="Q44" i="2"/>
  <c r="F45" i="2"/>
  <c r="I45" i="2"/>
  <c r="L45" i="2"/>
  <c r="O45" i="2"/>
  <c r="Q45" i="2"/>
  <c r="F46" i="2"/>
  <c r="I46" i="2"/>
  <c r="L46" i="2"/>
  <c r="O46" i="2"/>
  <c r="Q46" i="2"/>
  <c r="F48" i="2"/>
  <c r="I48" i="2"/>
  <c r="L48" i="2"/>
  <c r="O48" i="2"/>
  <c r="Q48" i="2"/>
  <c r="F49" i="2"/>
  <c r="I49" i="2"/>
  <c r="L49" i="2"/>
  <c r="O49" i="2"/>
  <c r="Q49" i="2"/>
  <c r="F50" i="2"/>
  <c r="I50" i="2"/>
  <c r="L50" i="2"/>
  <c r="O50" i="2"/>
  <c r="Q50" i="2"/>
  <c r="F51" i="2"/>
  <c r="I51" i="2"/>
  <c r="L51" i="2"/>
  <c r="O51" i="2"/>
  <c r="Q51" i="2"/>
  <c r="F52" i="2"/>
  <c r="I52" i="2"/>
  <c r="L52" i="2"/>
  <c r="O52" i="2"/>
  <c r="Q52" i="2"/>
  <c r="F53" i="2"/>
  <c r="I53" i="2"/>
  <c r="L53" i="2"/>
  <c r="O53" i="2"/>
  <c r="Q53" i="2"/>
  <c r="F54" i="2"/>
  <c r="I54" i="2"/>
  <c r="L54" i="2"/>
  <c r="O54" i="2"/>
  <c r="Q54" i="2"/>
  <c r="F55" i="2"/>
  <c r="I55" i="2"/>
  <c r="L55" i="2"/>
  <c r="O55" i="2"/>
  <c r="Q55" i="2"/>
  <c r="R55" i="2"/>
  <c r="F56" i="2"/>
  <c r="I56" i="2"/>
  <c r="L56" i="2"/>
  <c r="O56" i="2"/>
  <c r="Q56" i="2"/>
  <c r="F57" i="2"/>
  <c r="I57" i="2"/>
  <c r="L57" i="2"/>
  <c r="O57" i="2"/>
  <c r="Q57" i="2"/>
  <c r="F59" i="2"/>
  <c r="I59" i="2"/>
  <c r="L59" i="2"/>
  <c r="O59" i="2"/>
  <c r="Q59" i="2"/>
  <c r="F60" i="2"/>
  <c r="I60" i="2"/>
  <c r="L60" i="2"/>
  <c r="O60" i="2"/>
  <c r="Q60" i="2"/>
  <c r="F62" i="2"/>
  <c r="R62" i="2" s="1"/>
  <c r="I62" i="2"/>
  <c r="L62" i="2"/>
  <c r="O62" i="2"/>
  <c r="Q62" i="2"/>
  <c r="F63" i="2"/>
  <c r="I63" i="2"/>
  <c r="L63" i="2"/>
  <c r="O63" i="2"/>
  <c r="Q63" i="2"/>
  <c r="F64" i="2"/>
  <c r="I64" i="2"/>
  <c r="L64" i="2"/>
  <c r="O64" i="2"/>
  <c r="Q64" i="2"/>
  <c r="F66" i="2"/>
  <c r="I66" i="2"/>
  <c r="L66" i="2"/>
  <c r="O66" i="2"/>
  <c r="Q66" i="2"/>
  <c r="R66" i="2"/>
  <c r="F67" i="2"/>
  <c r="I67" i="2"/>
  <c r="L67" i="2"/>
  <c r="O67" i="2"/>
  <c r="Q67" i="2"/>
  <c r="F68" i="2"/>
  <c r="I68" i="2"/>
  <c r="L68" i="2"/>
  <c r="O68" i="2"/>
  <c r="Q68" i="2"/>
  <c r="F70" i="2"/>
  <c r="I70" i="2"/>
  <c r="L70" i="2"/>
  <c r="O70" i="2"/>
  <c r="Q70" i="2"/>
  <c r="F72" i="2"/>
  <c r="R72" i="2" s="1"/>
  <c r="I72" i="2"/>
  <c r="L72" i="2"/>
  <c r="O72" i="2"/>
  <c r="Q72" i="2"/>
  <c r="F73" i="2"/>
  <c r="I73" i="2"/>
  <c r="L73" i="2"/>
  <c r="O73" i="2"/>
  <c r="Q73" i="2"/>
  <c r="F75" i="2"/>
  <c r="I75" i="2"/>
  <c r="L75" i="2"/>
  <c r="O75" i="2"/>
  <c r="Q75" i="2"/>
  <c r="F76" i="2"/>
  <c r="I76" i="2"/>
  <c r="L76" i="2"/>
  <c r="O76" i="2"/>
  <c r="Q76" i="2"/>
  <c r="F77" i="2"/>
  <c r="I77" i="2"/>
  <c r="L77" i="2"/>
  <c r="O77" i="2"/>
  <c r="Q77" i="2"/>
  <c r="R77" i="2"/>
  <c r="F78" i="2"/>
  <c r="I78" i="2"/>
  <c r="L78" i="2"/>
  <c r="O78" i="2"/>
  <c r="Q78" i="2"/>
  <c r="R46" i="2" l="1"/>
  <c r="L80" i="2"/>
  <c r="L85" i="2" s="1"/>
  <c r="I80" i="2"/>
  <c r="I85" i="2" s="1"/>
  <c r="F80" i="2"/>
  <c r="F85" i="2" s="1"/>
  <c r="O80" i="2"/>
  <c r="F38" i="2"/>
  <c r="F84" i="2" s="1"/>
  <c r="I38" i="2"/>
  <c r="R68" i="2"/>
  <c r="R59" i="2"/>
  <c r="O38" i="2"/>
  <c r="O84" i="2" s="1"/>
  <c r="R45" i="2"/>
  <c r="L38" i="2"/>
  <c r="L84" i="2" s="1"/>
  <c r="R42" i="2"/>
  <c r="R49" i="2"/>
  <c r="R63" i="2"/>
  <c r="R48" i="2"/>
  <c r="R70" i="2"/>
  <c r="R54" i="2"/>
  <c r="R60" i="2"/>
  <c r="R53" i="2"/>
  <c r="R26" i="2"/>
  <c r="R78" i="2"/>
  <c r="R67" i="2"/>
  <c r="R52" i="2"/>
  <c r="R76" i="2"/>
  <c r="R80" i="2" s="1"/>
  <c r="R9" i="2"/>
  <c r="R51" i="2"/>
  <c r="R44" i="2"/>
  <c r="R75" i="2"/>
  <c r="R57" i="2"/>
  <c r="R43" i="2"/>
  <c r="R8" i="2"/>
  <c r="R31" i="2"/>
  <c r="R64" i="2"/>
  <c r="R50" i="2"/>
  <c r="R73" i="2"/>
  <c r="R56" i="2"/>
  <c r="R30" i="2"/>
  <c r="R14" i="2"/>
  <c r="R20" i="2"/>
  <c r="R29" i="2"/>
  <c r="R13" i="2"/>
  <c r="R36" i="2"/>
  <c r="R19" i="2"/>
  <c r="R27" i="2"/>
  <c r="R12" i="2"/>
  <c r="R35" i="2"/>
  <c r="R18" i="2"/>
  <c r="R11" i="2"/>
  <c r="R33" i="2"/>
  <c r="R17" i="2"/>
  <c r="R25" i="2"/>
  <c r="R32" i="2"/>
  <c r="R16" i="2"/>
  <c r="R23" i="2"/>
  <c r="R15" i="2"/>
  <c r="R21" i="2"/>
  <c r="R6" i="2"/>
  <c r="R38" i="2" l="1"/>
  <c r="R84" i="2" s="1"/>
  <c r="I83" i="2"/>
  <c r="I84" i="2"/>
  <c r="O83" i="2"/>
  <c r="O85" i="2"/>
  <c r="L83" i="2"/>
  <c r="L86" i="2" s="1"/>
  <c r="F83" i="2"/>
  <c r="F86" i="2" s="1"/>
  <c r="O86" i="2" l="1"/>
  <c r="I86" i="2"/>
  <c r="R83" i="2"/>
  <c r="R85" i="2"/>
  <c r="R86" i="2" l="1"/>
</calcChain>
</file>

<file path=xl/sharedStrings.xml><?xml version="1.0" encoding="utf-8"?>
<sst xmlns="http://schemas.openxmlformats.org/spreadsheetml/2006/main" count="353" uniqueCount="352">
  <si>
    <t>BATIMENT 10</t>
  </si>
  <si>
    <t>BATIMENT 12</t>
  </si>
  <si>
    <t>BATIMENT 13</t>
  </si>
  <si>
    <t>BATIMENT 14</t>
  </si>
  <si>
    <t>U</t>
  </si>
  <si>
    <t>Prix en €</t>
  </si>
  <si>
    <t>Quantité</t>
  </si>
  <si>
    <t>Total en €</t>
  </si>
  <si>
    <t>Quantité</t>
  </si>
  <si>
    <t>Total en €</t>
  </si>
  <si>
    <t>Quantité</t>
  </si>
  <si>
    <t>Total en €</t>
  </si>
  <si>
    <t>Quantité</t>
  </si>
  <si>
    <t>Total en €</t>
  </si>
  <si>
    <t>Quantité</t>
  </si>
  <si>
    <t>Total en €</t>
  </si>
  <si>
    <t>2</t>
  </si>
  <si>
    <t>PRESCRIPTIONS PARTICULIÈRES ET DETAILLÉES DES OUVRAGES - HÉBERGEMENT (ÉTAGES)</t>
  </si>
  <si>
    <t>CH3</t>
  </si>
  <si>
    <t>2.1.1</t>
  </si>
  <si>
    <t>PROTECTION D'OUVRAGES EXISTANTS</t>
  </si>
  <si>
    <t>CH5</t>
  </si>
  <si>
    <t xml:space="preserve">2.1.1 1 </t>
  </si>
  <si>
    <t>Caisson de protection provisoires d'ouvrages conservés</t>
  </si>
  <si>
    <t>u</t>
  </si>
  <si>
    <t>ART</t>
  </si>
  <si>
    <t>LYS-D360</t>
  </si>
  <si>
    <t>2.1.2</t>
  </si>
  <si>
    <t>TRAVAUX DE DÉMOLITION ET MODIFICATIONS DE STRUCTURE</t>
  </si>
  <si>
    <t>CH5</t>
  </si>
  <si>
    <t xml:space="preserve">2.1.2 1 </t>
  </si>
  <si>
    <t>Démolition partielle pour ouverture dans refends maçonnés</t>
  </si>
  <si>
    <t>u</t>
  </si>
  <si>
    <t>ART</t>
  </si>
  <si>
    <t>LYS-D205</t>
  </si>
  <si>
    <t xml:space="preserve">2.1.2 2 </t>
  </si>
  <si>
    <t>Ouverture dans plancher existant</t>
  </si>
  <si>
    <t>u</t>
  </si>
  <si>
    <t>ART</t>
  </si>
  <si>
    <t>LYS-D206</t>
  </si>
  <si>
    <t>2.1.3</t>
  </si>
  <si>
    <t>DEMOLITION D’OUVRAGES DE SECOND ŒUVRE</t>
  </si>
  <si>
    <t>CH5</t>
  </si>
  <si>
    <t xml:space="preserve">2.1.3 1 </t>
  </si>
  <si>
    <t>Curage intérieur</t>
  </si>
  <si>
    <t>m²</t>
  </si>
  <si>
    <t>ART</t>
  </si>
  <si>
    <t>LYS-D207</t>
  </si>
  <si>
    <t xml:space="preserve">2.1.3 2 </t>
  </si>
  <si>
    <t>Démolition de cloisons non porteuses de distribution</t>
  </si>
  <si>
    <t>m²</t>
  </si>
  <si>
    <t>ART</t>
  </si>
  <si>
    <t>LYS-D208</t>
  </si>
  <si>
    <t xml:space="preserve">2.1.3 3 </t>
  </si>
  <si>
    <t>Démolition de doublages</t>
  </si>
  <si>
    <t>m²</t>
  </si>
  <si>
    <t>ART</t>
  </si>
  <si>
    <t>LYS-G585</t>
  </si>
  <si>
    <t xml:space="preserve">2.1.3 4 </t>
  </si>
  <si>
    <t>Dépose en démolition de menuiseries intérieures</t>
  </si>
  <si>
    <t>u</t>
  </si>
  <si>
    <t>ART</t>
  </si>
  <si>
    <t>LYS-D209</t>
  </si>
  <si>
    <t xml:space="preserve">2.1.3 5 </t>
  </si>
  <si>
    <t>Dépose en démolition de menuiseries extérieures et fermetures</t>
  </si>
  <si>
    <t>u</t>
  </si>
  <si>
    <t>ART</t>
  </si>
  <si>
    <t>LYS-D210</t>
  </si>
  <si>
    <t xml:space="preserve">2.1.3 6 </t>
  </si>
  <si>
    <t>Dépose de revêtements scellé et chape de scellement</t>
  </si>
  <si>
    <t>m²</t>
  </si>
  <si>
    <t>ART</t>
  </si>
  <si>
    <t>LYS-D211</t>
  </si>
  <si>
    <t xml:space="preserve">2.1.3 7 </t>
  </si>
  <si>
    <t>Démolition de chape maigre en forme de pente</t>
  </si>
  <si>
    <t>m²</t>
  </si>
  <si>
    <t>ART</t>
  </si>
  <si>
    <t>LYS-G641</t>
  </si>
  <si>
    <t xml:space="preserve">2.1.3 8 </t>
  </si>
  <si>
    <t>Démolition des plinthes</t>
  </si>
  <si>
    <t>ml</t>
  </si>
  <si>
    <t>ART</t>
  </si>
  <si>
    <t>LYS-G583</t>
  </si>
  <si>
    <t xml:space="preserve">2.1.3 9 </t>
  </si>
  <si>
    <t>Démolition de revêtements muraux collés ou scellés - pour habillage plaque de plâtre</t>
  </si>
  <si>
    <t>m²</t>
  </si>
  <si>
    <t>ART</t>
  </si>
  <si>
    <t>LYS-D213</t>
  </si>
  <si>
    <t xml:space="preserve">2.1.3 10 </t>
  </si>
  <si>
    <t>Démolition de revêtements muraux collés ou scellés et ponçage</t>
  </si>
  <si>
    <t>m²</t>
  </si>
  <si>
    <t>ART</t>
  </si>
  <si>
    <t>LYS-G587</t>
  </si>
  <si>
    <t xml:space="preserve">2.1.3 11 </t>
  </si>
  <si>
    <t>Dépose de faux plafond</t>
  </si>
  <si>
    <t>m²</t>
  </si>
  <si>
    <t>ART</t>
  </si>
  <si>
    <t>LYS-D214</t>
  </si>
  <si>
    <t>2.1.4</t>
  </si>
  <si>
    <t>DEMOLITION DES OUVRAGES</t>
  </si>
  <si>
    <t>CH5</t>
  </si>
  <si>
    <t xml:space="preserve">2.1.4 1 </t>
  </si>
  <si>
    <t>Démolition de socle béton</t>
  </si>
  <si>
    <t>m²</t>
  </si>
  <si>
    <t>ART</t>
  </si>
  <si>
    <t>LYS-D219</t>
  </si>
  <si>
    <t>2.2.1</t>
  </si>
  <si>
    <t>PERCEMENTS ET BOUCHEMENTS D'ORIFICES</t>
  </si>
  <si>
    <t>CH5</t>
  </si>
  <si>
    <t xml:space="preserve">2.2.1 1 </t>
  </si>
  <si>
    <t>Percement d'orifices dans planchers</t>
  </si>
  <si>
    <t>u</t>
  </si>
  <si>
    <t>ART</t>
  </si>
  <si>
    <t>OUI-Q032</t>
  </si>
  <si>
    <t xml:space="preserve">2.2.1 2 </t>
  </si>
  <si>
    <t>Bouchement d'ouverture existante</t>
  </si>
  <si>
    <t>u</t>
  </si>
  <si>
    <t>ART</t>
  </si>
  <si>
    <t>OUI-Q036</t>
  </si>
  <si>
    <t xml:space="preserve">2.2.1 3 </t>
  </si>
  <si>
    <t>Bouchement d'orifices coupe-feu 1H</t>
  </si>
  <si>
    <t>u</t>
  </si>
  <si>
    <t>ART</t>
  </si>
  <si>
    <t>LYS-G590</t>
  </si>
  <si>
    <t>2.2.2</t>
  </si>
  <si>
    <t>TRAVAUX DE REPRISE</t>
  </si>
  <si>
    <t>CH5</t>
  </si>
  <si>
    <t xml:space="preserve">2.2.2 1 </t>
  </si>
  <si>
    <t>Bouchements de réservations et passages dans planchers existants</t>
  </si>
  <si>
    <t>u</t>
  </si>
  <si>
    <t>ART</t>
  </si>
  <si>
    <t>GAU-A407</t>
  </si>
  <si>
    <t xml:space="preserve">2.2.2 2 </t>
  </si>
  <si>
    <t>Prolongement en rives de planchers existants</t>
  </si>
  <si>
    <t>u</t>
  </si>
  <si>
    <t>ART</t>
  </si>
  <si>
    <t>LYS-G591</t>
  </si>
  <si>
    <t xml:space="preserve">2.2.2 3 </t>
  </si>
  <si>
    <t>Chape de remise à niveau</t>
  </si>
  <si>
    <t>m²</t>
  </si>
  <si>
    <t>ART</t>
  </si>
  <si>
    <t>SOP-A447</t>
  </si>
  <si>
    <t xml:space="preserve">2.2.2 4 </t>
  </si>
  <si>
    <t>Formes de pentes</t>
  </si>
  <si>
    <t>m²</t>
  </si>
  <si>
    <t>ART</t>
  </si>
  <si>
    <t>OUI-Q118</t>
  </si>
  <si>
    <t xml:space="preserve">2.2.2 5 </t>
  </si>
  <si>
    <t>Reprise de nez-marche</t>
  </si>
  <si>
    <t>ml</t>
  </si>
  <si>
    <t>ART</t>
  </si>
  <si>
    <t>LYS-G612</t>
  </si>
  <si>
    <t>2.2.3</t>
  </si>
  <si>
    <t>OUVRAGES DIVERS</t>
  </si>
  <si>
    <t>CH5</t>
  </si>
  <si>
    <t xml:space="preserve">2.2.3 1 </t>
  </si>
  <si>
    <t>Allège maçonnée en béton cellulaire</t>
  </si>
  <si>
    <t>u</t>
  </si>
  <si>
    <t>ART</t>
  </si>
  <si>
    <t>GAU-D803</t>
  </si>
  <si>
    <t xml:space="preserve">2.2.3 2 </t>
  </si>
  <si>
    <t>Socles à carreler</t>
  </si>
  <si>
    <t>m²</t>
  </si>
  <si>
    <t>ART</t>
  </si>
  <si>
    <t>LYS-D228</t>
  </si>
  <si>
    <t>Total PRESCRIPTIONS PARTICULIÈRES ET DETAILLÉES DES OUVRAGES - HÉBERGEMENT (ÉTAGES)</t>
  </si>
  <si>
    <t>STOT</t>
  </si>
  <si>
    <t>3</t>
  </si>
  <si>
    <t>PRESCRIPTIONS PARTICULIÈRES ET DETAILLÉES DES OUVRAGES - TERTIAIRE (RDC)</t>
  </si>
  <si>
    <t>CH3</t>
  </si>
  <si>
    <t>3.1.1</t>
  </si>
  <si>
    <t>TRAVAUX DE DÉMOLITION ET MODIFICATIONS DE STRUCTURE</t>
  </si>
  <si>
    <t>CH5</t>
  </si>
  <si>
    <t xml:space="preserve">3.1.1 1 </t>
  </si>
  <si>
    <t>Démolition de murs porteurs</t>
  </si>
  <si>
    <t>m²</t>
  </si>
  <si>
    <t>ART</t>
  </si>
  <si>
    <t>LYS-D203</t>
  </si>
  <si>
    <t xml:space="preserve">3.1.1 2 </t>
  </si>
  <si>
    <t>Percements ou modification de baies dans façades existantes</t>
  </si>
  <si>
    <t>m²</t>
  </si>
  <si>
    <t>ART</t>
  </si>
  <si>
    <t>HIS-B267</t>
  </si>
  <si>
    <t xml:space="preserve">3.1.1 3 </t>
  </si>
  <si>
    <t>Percements ou modification de baies dans les refends</t>
  </si>
  <si>
    <t>m²</t>
  </si>
  <si>
    <t>ART</t>
  </si>
  <si>
    <t>LYS-D176</t>
  </si>
  <si>
    <t xml:space="preserve">3.1.1 4 </t>
  </si>
  <si>
    <t>Démolition partielle pour ouverture dans refends maçonnés</t>
  </si>
  <si>
    <t>u</t>
  </si>
  <si>
    <t>ART</t>
  </si>
  <si>
    <t>OUI-Q024</t>
  </si>
  <si>
    <t xml:space="preserve">3.1.1 5 </t>
  </si>
  <si>
    <t>Ouverture dans plancher existant</t>
  </si>
  <si>
    <t>u</t>
  </si>
  <si>
    <t>ART</t>
  </si>
  <si>
    <t>OUI-Q903</t>
  </si>
  <si>
    <t>3.1.2</t>
  </si>
  <si>
    <t>DEMOLITION D’OUVRAGES DE SECOND ŒUVRE</t>
  </si>
  <si>
    <t>CH5</t>
  </si>
  <si>
    <t xml:space="preserve">3.1.2 1 </t>
  </si>
  <si>
    <t>Curage intérieur</t>
  </si>
  <si>
    <t>m²</t>
  </si>
  <si>
    <t>ART</t>
  </si>
  <si>
    <t>GAU-A220</t>
  </si>
  <si>
    <t xml:space="preserve">3.1.2 2 </t>
  </si>
  <si>
    <t>Démolition de cloisons non porteuses de distribution</t>
  </si>
  <si>
    <t>m²</t>
  </si>
  <si>
    <t>ART</t>
  </si>
  <si>
    <t>GAU-A212</t>
  </si>
  <si>
    <t xml:space="preserve">3.1.2 3 </t>
  </si>
  <si>
    <t>Dépose en démolition de menuiseries intérieures</t>
  </si>
  <si>
    <t>u</t>
  </si>
  <si>
    <t>ART</t>
  </si>
  <si>
    <t>GAU-A214</t>
  </si>
  <si>
    <t xml:space="preserve">3.1.2 4 </t>
  </si>
  <si>
    <t>Dépose en démolition de menuiseries extérieures et fermetures</t>
  </si>
  <si>
    <t>u</t>
  </si>
  <si>
    <t>ART</t>
  </si>
  <si>
    <t>GAU-A215</t>
  </si>
  <si>
    <t xml:space="preserve">3.1.2 5 </t>
  </si>
  <si>
    <t>Dépose de revêtements scellé et chape de scellement</t>
  </si>
  <si>
    <t>m²</t>
  </si>
  <si>
    <t>ART</t>
  </si>
  <si>
    <t>LYS-D003</t>
  </si>
  <si>
    <t xml:space="preserve">3.1.2 6 </t>
  </si>
  <si>
    <t>Dépose de revêtements de sols collés</t>
  </si>
  <si>
    <t>m²</t>
  </si>
  <si>
    <t>ART</t>
  </si>
  <si>
    <t>GAU-A217</t>
  </si>
  <si>
    <t xml:space="preserve">3.1.2 7 </t>
  </si>
  <si>
    <t>Démolition de revêtements muraux collés ou scellés - pour habillage plaque de plâtre</t>
  </si>
  <si>
    <t>m²</t>
  </si>
  <si>
    <t>ART</t>
  </si>
  <si>
    <t>GAU-A218</t>
  </si>
  <si>
    <t xml:space="preserve">3.1.2 8 </t>
  </si>
  <si>
    <t>Démolition de revêtements muraux collés ou scellés et ponçage</t>
  </si>
  <si>
    <t>m²</t>
  </si>
  <si>
    <t>ART</t>
  </si>
  <si>
    <t>LYS-G589</t>
  </si>
  <si>
    <t xml:space="preserve">3.1.2 9 </t>
  </si>
  <si>
    <t>Dépose de faux plafond</t>
  </si>
  <si>
    <t>m²</t>
  </si>
  <si>
    <t>ART</t>
  </si>
  <si>
    <t>GAU-A219</t>
  </si>
  <si>
    <t xml:space="preserve">3.1.2 10 </t>
  </si>
  <si>
    <t>Démolition des plinthes</t>
  </si>
  <si>
    <t>ml</t>
  </si>
  <si>
    <t>ART</t>
  </si>
  <si>
    <t>OUI-Q020</t>
  </si>
  <si>
    <t>3.1.3</t>
  </si>
  <si>
    <t>DEMOLITION DES OUVRAGES</t>
  </si>
  <si>
    <t>CH5</t>
  </si>
  <si>
    <t xml:space="preserve">3.1.3 1 </t>
  </si>
  <si>
    <t>Démolition de murs en maçonnerie</t>
  </si>
  <si>
    <t>m²</t>
  </si>
  <si>
    <t>ART</t>
  </si>
  <si>
    <t>OUI-Q017</t>
  </si>
  <si>
    <t xml:space="preserve">3.1.3 2 </t>
  </si>
  <si>
    <t>Démolition de socle béton</t>
  </si>
  <si>
    <t>m²</t>
  </si>
  <si>
    <t>ART</t>
  </si>
  <si>
    <t>LYS-A837</t>
  </si>
  <si>
    <t>3.2.1</t>
  </si>
  <si>
    <t>TRAVAUX DE REPRISE</t>
  </si>
  <si>
    <t>CH5</t>
  </si>
  <si>
    <t xml:space="preserve">3.2.1 1 </t>
  </si>
  <si>
    <t>Préparation et reprise de plancher existant</t>
  </si>
  <si>
    <t>m²</t>
  </si>
  <si>
    <t>ART</t>
  </si>
  <si>
    <t>JUS-B613</t>
  </si>
  <si>
    <t xml:space="preserve">3.2.1 2 </t>
  </si>
  <si>
    <t>Chape de remise à niveau</t>
  </si>
  <si>
    <t>m²</t>
  </si>
  <si>
    <t>ART</t>
  </si>
  <si>
    <t>LYS-G608</t>
  </si>
  <si>
    <t xml:space="preserve">3.2.1 3 </t>
  </si>
  <si>
    <t>Rénovation d’emmanchement extérieur</t>
  </si>
  <si>
    <t>Ens</t>
  </si>
  <si>
    <t>ART</t>
  </si>
  <si>
    <t>OUI-Q015</t>
  </si>
  <si>
    <t>3.2.2</t>
  </si>
  <si>
    <t>STRUCTURES DANS BATIMENTS EXISTANTS</t>
  </si>
  <si>
    <t>CH5</t>
  </si>
  <si>
    <t xml:space="preserve">3.2.2 1 </t>
  </si>
  <si>
    <t>Renforts de structure existante par charpentes métalliques</t>
  </si>
  <si>
    <t>kg</t>
  </si>
  <si>
    <t>ART</t>
  </si>
  <si>
    <t>GAU-A198</t>
  </si>
  <si>
    <t xml:space="preserve">3.2.2 2 </t>
  </si>
  <si>
    <t>Flocage coupe-feu pour charpentes métalliques</t>
  </si>
  <si>
    <t>m²</t>
  </si>
  <si>
    <t>ART</t>
  </si>
  <si>
    <t>GAU-A199</t>
  </si>
  <si>
    <t xml:space="preserve">3.2.2 3 </t>
  </si>
  <si>
    <t>Reconstitution de planchers existants</t>
  </si>
  <si>
    <t>u</t>
  </si>
  <si>
    <t>ART</t>
  </si>
  <si>
    <t>OUI-Q028</t>
  </si>
  <si>
    <t>3.2.3</t>
  </si>
  <si>
    <t>TRAVAUX DE BOUCHEMENT</t>
  </si>
  <si>
    <t>CH5</t>
  </si>
  <si>
    <t xml:space="preserve">3.2.3 1 </t>
  </si>
  <si>
    <t>Bouchement de baies en refends</t>
  </si>
  <si>
    <t>m²</t>
  </si>
  <si>
    <t>ART</t>
  </si>
  <si>
    <t>HIS-B185</t>
  </si>
  <si>
    <t>3.2.4</t>
  </si>
  <si>
    <t>PERCEMENTS ET BOUCHEMENTS D'ORIFICES</t>
  </si>
  <si>
    <t>CH5</t>
  </si>
  <si>
    <t xml:space="preserve">3.2.4 1 </t>
  </si>
  <si>
    <t>Percement d'orifices dans planchers</t>
  </si>
  <si>
    <t>u</t>
  </si>
  <si>
    <t>ART</t>
  </si>
  <si>
    <t>LYS-G614</t>
  </si>
  <si>
    <t xml:space="preserve">3.2.4 2 </t>
  </si>
  <si>
    <t>Percement d'orifices dans murs</t>
  </si>
  <si>
    <t>u</t>
  </si>
  <si>
    <t>ART</t>
  </si>
  <si>
    <t>OUI-Q033</t>
  </si>
  <si>
    <t>3.2.5</t>
  </si>
  <si>
    <t>OUVRAGES DIVERS</t>
  </si>
  <si>
    <t>CH5</t>
  </si>
  <si>
    <t xml:space="preserve">3.2.5 1 </t>
  </si>
  <si>
    <t>Socles à carreler</t>
  </si>
  <si>
    <t>m²</t>
  </si>
  <si>
    <t>ART</t>
  </si>
  <si>
    <t>LYS-G605</t>
  </si>
  <si>
    <t xml:space="preserve">3.2.5 2 </t>
  </si>
  <si>
    <t>Curage dans vide sanitaire</t>
  </si>
  <si>
    <t>m²</t>
  </si>
  <si>
    <t>ART</t>
  </si>
  <si>
    <t>LYS-D116</t>
  </si>
  <si>
    <t xml:space="preserve">3.2.5 3 </t>
  </si>
  <si>
    <t>Flocage - épaisseur 160 mm - R = 4.20 m² °K/W</t>
  </si>
  <si>
    <t>m²</t>
  </si>
  <si>
    <t>ART</t>
  </si>
  <si>
    <t>OUI-Q637</t>
  </si>
  <si>
    <t xml:space="preserve">3.2.5 4 </t>
  </si>
  <si>
    <t>Raccordement EP extérieur</t>
  </si>
  <si>
    <t>ml</t>
  </si>
  <si>
    <t>ART</t>
  </si>
  <si>
    <t>LYS-B092</t>
  </si>
  <si>
    <t>Total PRESCRIPTIONS PARTICULIÈRES ET DETAILLÉES DES OUVRAGES - TERTIAIRE (RDC)</t>
  </si>
  <si>
    <t>STOT</t>
  </si>
  <si>
    <t>Montant HT du Lot N°02 CURAGE – MACONNERIE</t>
  </si>
  <si>
    <t>TOTHT</t>
  </si>
  <si>
    <t>TVA</t>
  </si>
  <si>
    <t>Montant TTC</t>
  </si>
  <si>
    <t>TOTTTC</t>
  </si>
  <si>
    <t xml:space="preserve">Cumul des bâtiments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</si>
</sst>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;\-#,##0.00;"/>
    <numFmt numFmtId="165" formatCode="#\ ##0;\-#,##0;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1"/>
      <color rgb="FF000000"/>
      <name val="Arial"/>
      <family val="1"/>
    </font>
    <font>
      <b/>
      <u/>
      <sz val="10"/>
      <color rgb="FF000000"/>
      <name val="Arial"/>
      <family val="1"/>
    </font>
    <font>
      <u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0A0A0"/>
        <bgColor indexed="64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3" fontId="11" fillId="0" borderId="0" applyFont="0" applyFill="0" applyBorder="0" applyAlignment="0" applyProtection="0"/>
  </cellStyleXfs>
  <cellXfs count="59">
    <xf numFmtId="0" fontId="0" fillId="0" borderId="0" xfId="0"/>
    <xf numFmtId="0" fontId="2" fillId="2" borderId="17" xfId="10" applyBorder="1" applyAlignment="1">
      <alignment horizontal="left" vertical="center" wrapText="1"/>
    </xf>
    <xf numFmtId="0" fontId="2" fillId="2" borderId="16" xfId="1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3" fontId="0" fillId="0" borderId="10" xfId="45" applyFont="1" applyBorder="1" applyAlignment="1">
      <alignment horizontal="left" vertical="center" wrapText="1"/>
    </xf>
    <xf numFmtId="43" fontId="0" fillId="0" borderId="19" xfId="45" applyFont="1" applyBorder="1" applyAlignment="1">
      <alignment horizontal="left" vertical="center" wrapText="1"/>
    </xf>
    <xf numFmtId="43" fontId="0" fillId="0" borderId="4" xfId="45" applyFont="1" applyBorder="1" applyAlignment="1">
      <alignment horizontal="left" vertical="center" wrapText="1"/>
    </xf>
    <xf numFmtId="43" fontId="0" fillId="0" borderId="8" xfId="45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4" fillId="0" borderId="12" xfId="18" applyBorder="1" applyAlignment="1">
      <alignment horizontal="left" vertical="center" wrapText="1"/>
    </xf>
    <xf numFmtId="0" fontId="4" fillId="0" borderId="11" xfId="18" applyBorder="1" applyAlignment="1">
      <alignment horizontal="left" vertical="center" wrapText="1"/>
    </xf>
    <xf numFmtId="0" fontId="1" fillId="0" borderId="20" xfId="26" applyBorder="1" applyAlignment="1">
      <alignment horizontal="left" vertical="center" wrapText="1"/>
    </xf>
    <xf numFmtId="0" fontId="1" fillId="0" borderId="21" xfId="26" applyBorder="1" applyAlignment="1">
      <alignment horizontal="left" vertical="center" wrapText="1"/>
    </xf>
    <xf numFmtId="0" fontId="0" fillId="0" borderId="10" xfId="0" applyBorder="1" applyAlignment="1" applyProtection="1">
      <alignment horizontal="center" vertical="center"/>
      <protection locked="0"/>
    </xf>
    <xf numFmtId="164" fontId="0" fillId="0" borderId="10" xfId="0" applyNumberFormat="1" applyBorder="1" applyAlignment="1" applyProtection="1">
      <alignment horizontal="center" vertical="center" wrapText="1"/>
      <protection locked="0"/>
    </xf>
    <xf numFmtId="43" fontId="0" fillId="0" borderId="10" xfId="45" applyFont="1" applyBorder="1" applyAlignment="1" applyProtection="1">
      <alignment horizontal="center" vertical="center" wrapText="1"/>
      <protection locked="0"/>
    </xf>
    <xf numFmtId="43" fontId="0" fillId="0" borderId="19" xfId="45" applyFont="1" applyBorder="1" applyAlignment="1" applyProtection="1">
      <alignment horizontal="center" vertical="center" wrapText="1"/>
      <protection locked="0"/>
    </xf>
    <xf numFmtId="43" fontId="0" fillId="0" borderId="8" xfId="45" applyFont="1" applyBorder="1" applyAlignment="1" applyProtection="1">
      <alignment horizontal="center" vertical="center" wrapText="1"/>
      <protection locked="0"/>
    </xf>
    <xf numFmtId="0" fontId="4" fillId="0" borderId="20" xfId="18" applyBorder="1" applyAlignment="1">
      <alignment horizontal="left" vertical="center" wrapText="1"/>
    </xf>
    <xf numFmtId="0" fontId="4" fillId="0" borderId="21" xfId="18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3" fontId="0" fillId="0" borderId="3" xfId="45" applyFont="1" applyBorder="1" applyAlignment="1">
      <alignment horizontal="left" vertical="center" wrapText="1"/>
    </xf>
    <xf numFmtId="0" fontId="3" fillId="0" borderId="17" xfId="13" applyBorder="1" applyAlignment="1">
      <alignment horizontal="left" vertical="center" wrapText="1"/>
    </xf>
    <xf numFmtId="43" fontId="0" fillId="0" borderId="14" xfId="45" applyFont="1" applyBorder="1" applyAlignment="1">
      <alignment horizontal="center" vertical="center" wrapText="1"/>
    </xf>
    <xf numFmtId="43" fontId="0" fillId="0" borderId="15" xfId="45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3" fontId="0" fillId="0" borderId="9" xfId="45" applyFont="1" applyBorder="1" applyAlignment="1">
      <alignment horizontal="left" vertical="center" wrapText="1"/>
    </xf>
    <xf numFmtId="0" fontId="4" fillId="0" borderId="16" xfId="13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43" fontId="0" fillId="0" borderId="25" xfId="45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 wrapText="1"/>
    </xf>
    <xf numFmtId="43" fontId="9" fillId="0" borderId="22" xfId="45" applyFont="1" applyBorder="1" applyAlignment="1">
      <alignment horizontal="center" vertical="center" wrapText="1"/>
    </xf>
    <xf numFmtId="0" fontId="3" fillId="0" borderId="16" xfId="13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43" fontId="0" fillId="0" borderId="6" xfId="45" applyFont="1" applyBorder="1" applyAlignment="1">
      <alignment horizontal="left" vertical="center" wrapText="1"/>
    </xf>
    <xf numFmtId="43" fontId="0" fillId="0" borderId="2" xfId="45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45" applyFont="1" applyBorder="1" applyAlignment="1">
      <alignment horizontal="left" vertical="center" wrapText="1"/>
    </xf>
    <xf numFmtId="43" fontId="0" fillId="0" borderId="0" xfId="45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43" fontId="9" fillId="0" borderId="0" xfId="45" applyFont="1" applyAlignment="1">
      <alignment horizontal="center" vertical="center" wrapText="1"/>
    </xf>
    <xf numFmtId="165" fontId="10" fillId="3" borderId="0" xfId="0" applyNumberFormat="1" applyFont="1" applyFill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43" fontId="9" fillId="0" borderId="24" xfId="45" applyFont="1" applyBorder="1" applyAlignment="1">
      <alignment horizontal="center" vertical="center" wrapText="1"/>
    </xf>
    <xf numFmtId="43" fontId="9" fillId="0" borderId="23" xfId="45" applyFont="1" applyBorder="1" applyAlignment="1">
      <alignment horizontal="center" vertical="center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" xfId="45" builtinId="3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bin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312096</xdr:colOff>
      <xdr:row>0</xdr:row>
      <xdr:rowOff>16200</xdr:rowOff>
    </xdr:from>
    <xdr:to>
      <xdr:col>0</xdr:col>
      <xdr:colOff>6407999</xdr:colOff>
      <xdr:row>22</xdr:row>
      <xdr:rowOff>134400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2096" y="16200"/>
          <a:ext cx="6095903" cy="4309200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1200" b="1" i="0">
              <a:solidFill>
                <a:srgbClr val="000000"/>
              </a:solidFill>
              <a:latin typeface="MS Shell Dlg"/>
            </a:rPr>
            <a:t>   </a:t>
          </a: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r"/>
          <a:endParaRPr sz="1200" b="1">
            <a:solidFill>
              <a:srgbClr val="000000"/>
            </a:solidFill>
            <a:latin typeface="MS Shell Dlg"/>
          </a:endParaRPr>
        </a:p>
        <a:p>
          <a:pPr algn="ctr"/>
          <a:endParaRPr lang="fr-FR" sz="1800" b="1" i="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MS Shell Dlg"/>
            </a:rPr>
            <a:t>REHABILITATION DE 4 BATIMENTS D'HEBERGEMENT A L'ECOLE NATIONALE DE POLICE DE OISSEL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MS Shell Dlg"/>
            </a:rPr>
            <a:t>Route des essarts OISSEL (76)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315310</xdr:colOff>
      <xdr:row>23</xdr:row>
      <xdr:rowOff>8700</xdr:rowOff>
    </xdr:from>
    <xdr:to>
      <xdr:col>0</xdr:col>
      <xdr:colOff>6408000</xdr:colOff>
      <xdr:row>27</xdr:row>
      <xdr:rowOff>8100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15310" y="4390200"/>
          <a:ext cx="6092690" cy="761400"/>
        </a:xfrm>
        <a:prstGeom prst="rect">
          <a:avLst/>
        </a:prstGeom>
        <a:noFill/>
        <a:ln w="190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000000"/>
              </a:solidFill>
              <a:latin typeface="MS Shell Dlg"/>
            </a:rPr>
            <a:t>DÉCOMPOSITION DU PRIX GLOBAL ET FORFAITAIRE</a:t>
          </a:r>
          <a:endParaRPr sz="8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MS Shell Dlg"/>
            </a:rPr>
            <a:t>Lot N°02 CURAGE MAÇONNERIE</a:t>
          </a:r>
        </a:p>
      </xdr:txBody>
    </xdr:sp>
    <xdr:clientData/>
  </xdr:twoCellAnchor>
  <xdr:twoCellAnchor editAs="absolute">
    <xdr:from>
      <xdr:col>0</xdr:col>
      <xdr:colOff>324000</xdr:colOff>
      <xdr:row>28</xdr:row>
      <xdr:rowOff>187214</xdr:rowOff>
    </xdr:from>
    <xdr:to>
      <xdr:col>0</xdr:col>
      <xdr:colOff>6408000</xdr:colOff>
      <xdr:row>55</xdr:row>
      <xdr:rowOff>111672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4000" y="5521214"/>
          <a:ext cx="6084000" cy="5067958"/>
        </a:xfrm>
        <a:prstGeom prst="rect">
          <a:avLst/>
        </a:prstGeom>
        <a:noFill/>
        <a:ln w="190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endParaRPr lang="fr-FR" sz="1100" b="1" i="0" u="sng">
            <a:solidFill>
              <a:srgbClr val="000000"/>
            </a:solidFill>
            <a:latin typeface="MS Shell Dlg"/>
          </a:endParaRPr>
        </a:p>
        <a:p>
          <a:pPr algn="l"/>
          <a:r>
            <a:rPr lang="fr-FR" sz="1100" b="1" i="0" u="sng">
              <a:solidFill>
                <a:srgbClr val="000000"/>
              </a:solidFill>
              <a:latin typeface="MS Shell Dlg"/>
            </a:rPr>
            <a:t>Architecte mandataire ARA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3, rue Bouquet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76000 - ROUEN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02.32.76.20.00 -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agence@ara-architectes.fr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100" b="1" i="0" u="sng">
              <a:solidFill>
                <a:srgbClr val="000000"/>
              </a:solidFill>
              <a:latin typeface="MS Shell Dlg"/>
            </a:rPr>
            <a:t>Architecte ARCHICITÉ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85, Chemin de Clères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76130 - MONT ST AIGNAN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02.35.70.45.90 -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archicite@sfr.fr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100" b="1" i="0" u="sng">
              <a:solidFill>
                <a:srgbClr val="000000"/>
              </a:solidFill>
              <a:latin typeface="MS Shell Dlg"/>
            </a:rPr>
            <a:t>Économiste REBER s.a.s.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15 rue Alfred Kastler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76130 - MONT ST AIGNAN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35 12 87 50 - Fax : 02 35 61 26 87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contact@reber-economiste.com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100" b="1" i="0" u="sng">
              <a:solidFill>
                <a:srgbClr val="000000"/>
              </a:solidFill>
              <a:latin typeface="MS Shell Dlg"/>
            </a:rPr>
            <a:t>BET Électricité BIELEC ECLA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PAT La Vatine,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76130 - MONT ST AIGNAN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02.35.98.16.18 -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bielec@bielec.fr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100" b="1" i="0" u="sng">
              <a:solidFill>
                <a:srgbClr val="000000"/>
              </a:solidFill>
              <a:latin typeface="MS Shell Dlg"/>
            </a:rPr>
            <a:t>BET Fluides LECACHEUR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22-24, le Bourg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76790 - LES LOGES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02.35.27.97.45 -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contact@be-lecacheur.fr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100" b="1" i="0" u="sng">
              <a:solidFill>
                <a:srgbClr val="000000"/>
              </a:solidFill>
              <a:latin typeface="MS Shell Dlg"/>
            </a:rPr>
            <a:t>BET Structure KUBE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387, Rue de Champs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76230 - BOIS GUILLAUME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02.35.59.35.03 - Fax : 02.35.59.84.94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contact@kubestructure.fr</a:t>
          </a:r>
        </a:p>
      </xdr:txBody>
    </xdr:sp>
    <xdr:clientData/>
  </xdr:twoCellAnchor>
  <xdr:twoCellAnchor editAs="absolute">
    <xdr:from>
      <xdr:col>0</xdr:col>
      <xdr:colOff>5340568</xdr:colOff>
      <xdr:row>30</xdr:row>
      <xdr:rowOff>81967</xdr:rowOff>
    </xdr:from>
    <xdr:to>
      <xdr:col>0</xdr:col>
      <xdr:colOff>5867999</xdr:colOff>
      <xdr:row>33</xdr:row>
      <xdr:rowOff>167727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0568" y="5796967"/>
          <a:ext cx="527431" cy="657260"/>
        </a:xfrm>
        <a:prstGeom prst="rect">
          <a:avLst/>
        </a:prstGeom>
      </xdr:spPr>
    </xdr:pic>
    <xdr:clientData/>
  </xdr:twoCellAnchor>
  <xdr:twoCellAnchor editAs="absolute">
    <xdr:from>
      <xdr:col>0</xdr:col>
      <xdr:colOff>4702344</xdr:colOff>
      <xdr:row>35</xdr:row>
      <xdr:rowOff>13522</xdr:rowOff>
    </xdr:from>
    <xdr:to>
      <xdr:col>0</xdr:col>
      <xdr:colOff>5998344</xdr:colOff>
      <xdr:row>37</xdr:row>
      <xdr:rowOff>37522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2344" y="6681022"/>
          <a:ext cx="1296000" cy="405000"/>
        </a:xfrm>
        <a:prstGeom prst="rect">
          <a:avLst/>
        </a:prstGeom>
      </xdr:spPr>
    </xdr:pic>
    <xdr:clientData/>
  </xdr:twoCellAnchor>
  <xdr:twoCellAnchor editAs="absolute">
    <xdr:from>
      <xdr:col>0</xdr:col>
      <xdr:colOff>4990145</xdr:colOff>
      <xdr:row>42</xdr:row>
      <xdr:rowOff>188888</xdr:rowOff>
    </xdr:from>
    <xdr:to>
      <xdr:col>0</xdr:col>
      <xdr:colOff>5972069</xdr:colOff>
      <xdr:row>45</xdr:row>
      <xdr:rowOff>72250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0145" y="8189888"/>
          <a:ext cx="981924" cy="454862"/>
        </a:xfrm>
        <a:prstGeom prst="rect">
          <a:avLst/>
        </a:prstGeom>
      </xdr:spPr>
    </xdr:pic>
    <xdr:clientData/>
  </xdr:twoCellAnchor>
  <xdr:twoCellAnchor editAs="absolute">
    <xdr:from>
      <xdr:col>0</xdr:col>
      <xdr:colOff>324000</xdr:colOff>
      <xdr:row>27</xdr:row>
      <xdr:rowOff>102343</xdr:rowOff>
    </xdr:from>
    <xdr:to>
      <xdr:col>0</xdr:col>
      <xdr:colOff>2376000</xdr:colOff>
      <xdr:row>28</xdr:row>
      <xdr:rowOff>154843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24000" y="5245843"/>
          <a:ext cx="2052000" cy="24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0" i="0">
              <a:solidFill>
                <a:srgbClr val="000000"/>
              </a:solidFill>
              <a:latin typeface="MS Shell Dlg"/>
            </a:rPr>
            <a:t>MAITRISE D'OEUVRE :</a:t>
          </a:r>
        </a:p>
      </xdr:txBody>
    </xdr:sp>
    <xdr:clientData/>
  </xdr:twoCellAnchor>
  <xdr:twoCellAnchor editAs="absolute">
    <xdr:from>
      <xdr:col>0</xdr:col>
      <xdr:colOff>4356000</xdr:colOff>
      <xdr:row>27</xdr:row>
      <xdr:rowOff>112965</xdr:rowOff>
    </xdr:from>
    <xdr:to>
      <xdr:col>0</xdr:col>
      <xdr:colOff>6372000</xdr:colOff>
      <xdr:row>28</xdr:row>
      <xdr:rowOff>165465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356000" y="5256465"/>
          <a:ext cx="2016000" cy="24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Date d'édition du document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16/01/2025</a:t>
          </a:r>
        </a:p>
      </xdr:txBody>
    </xdr:sp>
    <xdr:clientData/>
  </xdr:twoCellAnchor>
  <xdr:twoCellAnchor editAs="absolute">
    <xdr:from>
      <xdr:col>0</xdr:col>
      <xdr:colOff>2371947</xdr:colOff>
      <xdr:row>27</xdr:row>
      <xdr:rowOff>106396</xdr:rowOff>
    </xdr:from>
    <xdr:to>
      <xdr:col>0</xdr:col>
      <xdr:colOff>4387947</xdr:colOff>
      <xdr:row>28</xdr:row>
      <xdr:rowOff>158896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371947" y="5249896"/>
          <a:ext cx="2016000" cy="243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Affaire : Réf : Réha thermique</a:t>
          </a:r>
        </a:p>
      </xdr:txBody>
    </xdr:sp>
    <xdr:clientData/>
  </xdr:twoCellAnchor>
  <xdr:twoCellAnchor editAs="absolute">
    <xdr:from>
      <xdr:col>0</xdr:col>
      <xdr:colOff>6408000</xdr:colOff>
      <xdr:row>27</xdr:row>
      <xdr:rowOff>89100</xdr:rowOff>
    </xdr:from>
    <xdr:to>
      <xdr:col>8</xdr:col>
      <xdr:colOff>36643</xdr:colOff>
      <xdr:row>27</xdr:row>
      <xdr:rowOff>89100</xdr:rowOff>
    </xdr:to>
    <xdr:cxnSp macro="">
      <xdr:nvCxn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-5799600" y="5232600"/>
          <a:ext cx="6107400" cy="0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5364000</xdr:colOff>
      <xdr:row>12</xdr:row>
      <xdr:rowOff>144000</xdr:rowOff>
    </xdr:from>
    <xdr:to>
      <xdr:col>0</xdr:col>
      <xdr:colOff>6408000</xdr:colOff>
      <xdr:row>16</xdr:row>
      <xdr:rowOff>80596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364000" y="2430000"/>
          <a:ext cx="1044000" cy="698596"/>
        </a:xfrm>
        <a:prstGeom prst="rect">
          <a:avLst/>
        </a:prstGeom>
        <a:solidFill>
          <a:srgbClr val="808080"/>
        </a:solidFill>
        <a:ln w="222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2600" b="1" i="0">
              <a:solidFill>
                <a:srgbClr val="000000"/>
              </a:solidFill>
              <a:latin typeface="MS Shell Dlg"/>
            </a:rPr>
            <a:t>DCE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Janvier 2025</a:t>
          </a:r>
        </a:p>
      </xdr:txBody>
    </xdr:sp>
    <xdr:clientData/>
  </xdr:twoCellAnchor>
  <xdr:twoCellAnchor editAs="absolute">
    <xdr:from>
      <xdr:col>0</xdr:col>
      <xdr:colOff>6408000</xdr:colOff>
      <xdr:row>28</xdr:row>
      <xdr:rowOff>174000</xdr:rowOff>
    </xdr:from>
    <xdr:to>
      <xdr:col>8</xdr:col>
      <xdr:colOff>36643</xdr:colOff>
      <xdr:row>28</xdr:row>
      <xdr:rowOff>174000</xdr:rowOff>
    </xdr:to>
    <xdr:cxnSp macro="">
      <xdr:nvCxn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-5799600" y="5508000"/>
          <a:ext cx="6107400" cy="0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2340000</xdr:colOff>
      <xdr:row>27</xdr:row>
      <xdr:rowOff>106703</xdr:rowOff>
    </xdr:from>
    <xdr:to>
      <xdr:col>0</xdr:col>
      <xdr:colOff>2340000</xdr:colOff>
      <xdr:row>28</xdr:row>
      <xdr:rowOff>175403</xdr:rowOff>
    </xdr:to>
    <xdr:cxnSp macro="">
      <xdr:nvCxn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2340000" y="5250203"/>
          <a:ext cx="0" cy="259200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4356000</xdr:colOff>
      <xdr:row>27</xdr:row>
      <xdr:rowOff>104187</xdr:rowOff>
    </xdr:from>
    <xdr:to>
      <xdr:col>0</xdr:col>
      <xdr:colOff>4356000</xdr:colOff>
      <xdr:row>28</xdr:row>
      <xdr:rowOff>172887</xdr:rowOff>
    </xdr:to>
    <xdr:cxnSp macro="">
      <xdr:nvCxn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4356000" y="5247687"/>
          <a:ext cx="0" cy="259200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5364000</xdr:colOff>
      <xdr:row>18</xdr:row>
      <xdr:rowOff>167400</xdr:rowOff>
    </xdr:from>
    <xdr:to>
      <xdr:col>0</xdr:col>
      <xdr:colOff>6408000</xdr:colOff>
      <xdr:row>22</xdr:row>
      <xdr:rowOff>134400</xdr:rowOff>
    </xdr:to>
    <xdr:sp macro="" textlink="">
      <xdr:nv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378400" y="3596400"/>
          <a:ext cx="1053000" cy="729000"/>
        </a:xfrm>
        <a:prstGeom prst="rect">
          <a:avLst/>
        </a:prstGeom>
        <a:noFill/>
        <a:ln w="222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endParaRPr sz="5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2600" b="1" i="0">
              <a:solidFill>
                <a:srgbClr val="000000"/>
              </a:solidFill>
              <a:latin typeface="MS Shell Dlg"/>
            </a:rPr>
            <a:t>APD</a:t>
          </a:r>
        </a:p>
        <a:p>
          <a:pPr algn="ctr"/>
          <a:endParaRPr sz="800" b="1">
            <a:solidFill>
              <a:srgbClr val="000000"/>
            </a:solidFill>
            <a:latin typeface="MS Shell Dlg"/>
          </a:endParaRPr>
        </a:p>
        <a:p>
          <a:pPr algn="ctr"/>
          <a:endParaRPr sz="800" b="1">
            <a:solidFill>
              <a:srgbClr val="000000"/>
            </a:solidFill>
            <a:latin typeface="MS Shell Dlg"/>
          </a:endParaRPr>
        </a:p>
        <a:p>
          <a:pPr algn="ctr"/>
          <a:endParaRPr sz="10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5364000</xdr:colOff>
      <xdr:row>21</xdr:row>
      <xdr:rowOff>49500</xdr:rowOff>
    </xdr:from>
    <xdr:to>
      <xdr:col>0</xdr:col>
      <xdr:colOff>6408000</xdr:colOff>
      <xdr:row>21</xdr:row>
      <xdr:rowOff>49500</xdr:rowOff>
    </xdr:to>
    <xdr:cxnSp macro="">
      <xdr:nvCxnSp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>
          <a:off x="5394600" y="4050000"/>
          <a:ext cx="1036800" cy="0"/>
        </a:xfrm>
        <a:prstGeom prst="line">
          <a:avLst/>
        </a:prstGeom>
        <a:ln w="952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5364000</xdr:colOff>
      <xdr:row>16</xdr:row>
      <xdr:rowOff>13799</xdr:rowOff>
    </xdr:from>
    <xdr:to>
      <xdr:col>0</xdr:col>
      <xdr:colOff>6408000</xdr:colOff>
      <xdr:row>19</xdr:row>
      <xdr:rowOff>117230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5364000" y="3061799"/>
          <a:ext cx="1044000" cy="674931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2600" b="1" i="0">
              <a:solidFill>
                <a:srgbClr val="000000"/>
              </a:solidFill>
              <a:latin typeface="MS Shell Dlg"/>
            </a:rPr>
            <a:t>PRO</a:t>
          </a:r>
          <a:endParaRPr sz="5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Octobre 2024</a:t>
          </a:r>
        </a:p>
      </xdr:txBody>
    </xdr:sp>
    <xdr:clientData/>
  </xdr:twoCellAnchor>
  <xdr:twoCellAnchor editAs="absolute">
    <xdr:from>
      <xdr:col>0</xdr:col>
      <xdr:colOff>5364000</xdr:colOff>
      <xdr:row>18</xdr:row>
      <xdr:rowOff>37800</xdr:rowOff>
    </xdr:from>
    <xdr:to>
      <xdr:col>0</xdr:col>
      <xdr:colOff>6408000</xdr:colOff>
      <xdr:row>18</xdr:row>
      <xdr:rowOff>37800</xdr:rowOff>
    </xdr:to>
    <xdr:cxnSp macro="">
      <xdr:nvCxnSp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>
          <a:off x="5394600" y="3466800"/>
          <a:ext cx="1036800" cy="0"/>
        </a:xfrm>
        <a:prstGeom prst="line">
          <a:avLst/>
        </a:prstGeom>
        <a:ln w="952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5364000</xdr:colOff>
      <xdr:row>14</xdr:row>
      <xdr:rowOff>151800</xdr:rowOff>
    </xdr:from>
    <xdr:to>
      <xdr:col>0</xdr:col>
      <xdr:colOff>6408000</xdr:colOff>
      <xdr:row>14</xdr:row>
      <xdr:rowOff>151800</xdr:rowOff>
    </xdr:to>
    <xdr:cxnSp macro="">
      <xdr:nvCxnSp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5378400" y="2818800"/>
          <a:ext cx="1053000" cy="0"/>
        </a:xfrm>
        <a:prstGeom prst="line">
          <a:avLst/>
        </a:prstGeom>
        <a:ln w="952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3469397</xdr:colOff>
      <xdr:row>0</xdr:row>
      <xdr:rowOff>99372</xdr:rowOff>
    </xdr:from>
    <xdr:to>
      <xdr:col>0</xdr:col>
      <xdr:colOff>6277397</xdr:colOff>
      <xdr:row>9</xdr:row>
      <xdr:rowOff>166872</xdr:rowOff>
    </xdr:to>
    <xdr:sp macro="" textlink="">
      <xdr:nvSp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3469397" y="99372"/>
          <a:ext cx="2808000" cy="178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1200" b="1" i="0" u="sng">
              <a:solidFill>
                <a:srgbClr val="000000"/>
              </a:solidFill>
              <a:latin typeface="MS Shell Dlg"/>
            </a:rPr>
            <a:t>MAÎTRE D'OUVRAGE:             </a:t>
          </a:r>
        </a:p>
        <a:p>
          <a:pPr algn="r"/>
          <a:r>
            <a:rPr lang="fr-FR" sz="1800" b="1" i="0">
              <a:solidFill>
                <a:srgbClr val="000000"/>
              </a:solidFill>
              <a:latin typeface="MS Shell Dlg"/>
            </a:rPr>
            <a:t>SGAMI OUEST</a:t>
          </a:r>
        </a:p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Route des essarts BP11</a:t>
          </a:r>
          <a:r>
            <a:rPr lang="fr-FR" sz="1200" b="0" i="0" baseline="0">
              <a:solidFill>
                <a:srgbClr val="000000"/>
              </a:solidFill>
              <a:latin typeface="MS Shell Dlg"/>
            </a:rPr>
            <a:t> - </a:t>
          </a:r>
          <a:r>
            <a:rPr lang="fr-FR" sz="1200" b="0" i="0">
              <a:solidFill>
                <a:srgbClr val="000000"/>
              </a:solidFill>
              <a:latin typeface="MS Shell Dlg"/>
            </a:rPr>
            <a:t>76350 OISSEL</a:t>
          </a:r>
        </a:p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Tel : 02 32 66 30 18</a:t>
          </a:r>
        </a:p>
        <a:p>
          <a:pPr algn="r"/>
          <a:r>
            <a:rPr lang="fr-FR" sz="1200" b="0" i="0">
              <a:solidFill>
                <a:srgbClr val="000000"/>
              </a:solidFill>
              <a:latin typeface="MS Shell Dlg"/>
            </a:rPr>
            <a:t>Email : alexis.lemercher@interieur.gouv.fr</a:t>
          </a:r>
        </a:p>
        <a:p>
          <a:pPr algn="r"/>
          <a:endParaRPr sz="1000">
            <a:solidFill>
              <a:srgbClr val="000000"/>
            </a:solidFill>
            <a:latin typeface="MS Shell Dlg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5089212</xdr:colOff>
      <xdr:row>46</xdr:row>
      <xdr:rowOff>68331</xdr:rowOff>
    </xdr:from>
    <xdr:to>
      <xdr:col>0</xdr:col>
      <xdr:colOff>5998343</xdr:colOff>
      <xdr:row>50</xdr:row>
      <xdr:rowOff>72262</xdr:rowOff>
    </xdr:to>
    <xdr:pic>
      <xdr:nvPicPr>
        <xdr:cNvPr id="27" name="Forme2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9212" y="8831331"/>
          <a:ext cx="909131" cy="765931"/>
        </a:xfrm>
        <a:prstGeom prst="rect">
          <a:avLst/>
        </a:prstGeom>
      </xdr:spPr>
    </xdr:pic>
    <xdr:clientData/>
  </xdr:twoCellAnchor>
  <xdr:twoCellAnchor editAs="absolute">
    <xdr:from>
      <xdr:col>0</xdr:col>
      <xdr:colOff>612000</xdr:colOff>
      <xdr:row>0</xdr:row>
      <xdr:rowOff>122586</xdr:rowOff>
    </xdr:from>
    <xdr:to>
      <xdr:col>0</xdr:col>
      <xdr:colOff>1620000</xdr:colOff>
      <xdr:row>6</xdr:row>
      <xdr:rowOff>186</xdr:rowOff>
    </xdr:to>
    <xdr:pic>
      <xdr:nvPicPr>
        <xdr:cNvPr id="28" name="Forme2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000" y="122586"/>
          <a:ext cx="1008000" cy="102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720000</xdr:colOff>
      <xdr:row>12</xdr:row>
      <xdr:rowOff>144000</xdr:rowOff>
    </xdr:from>
    <xdr:to>
      <xdr:col>0</xdr:col>
      <xdr:colOff>5076000</xdr:colOff>
      <xdr:row>22</xdr:row>
      <xdr:rowOff>53400</xdr:rowOff>
    </xdr:to>
    <xdr:pic>
      <xdr:nvPicPr>
        <xdr:cNvPr id="29" name="Forme2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00" y="2430000"/>
          <a:ext cx="4356000" cy="1814400"/>
        </a:xfrm>
        <a:prstGeom prst="rect">
          <a:avLst/>
        </a:prstGeom>
      </xdr:spPr>
    </xdr:pic>
    <xdr:clientData/>
  </xdr:twoCellAnchor>
  <xdr:twoCellAnchor editAs="absolute">
    <xdr:from>
      <xdr:col>0</xdr:col>
      <xdr:colOff>5184000</xdr:colOff>
      <xdr:row>51</xdr:row>
      <xdr:rowOff>129915</xdr:rowOff>
    </xdr:from>
    <xdr:to>
      <xdr:col>0</xdr:col>
      <xdr:colOff>5976000</xdr:colOff>
      <xdr:row>54</xdr:row>
      <xdr:rowOff>44415</xdr:rowOff>
    </xdr:to>
    <xdr:pic>
      <xdr:nvPicPr>
        <xdr:cNvPr id="30" name="Forme2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4000" y="9845415"/>
          <a:ext cx="792000" cy="486000"/>
        </a:xfrm>
        <a:prstGeom prst="rect">
          <a:avLst/>
        </a:prstGeom>
      </xdr:spPr>
    </xdr:pic>
    <xdr:clientData/>
  </xdr:twoCellAnchor>
  <xdr:twoCellAnchor editAs="absolute">
    <xdr:from>
      <xdr:col>0</xdr:col>
      <xdr:colOff>315310</xdr:colOff>
      <xdr:row>27</xdr:row>
      <xdr:rowOff>95251</xdr:rowOff>
    </xdr:from>
    <xdr:to>
      <xdr:col>0</xdr:col>
      <xdr:colOff>6412056</xdr:colOff>
      <xdr:row>27</xdr:row>
      <xdr:rowOff>98534</xdr:rowOff>
    </xdr:to>
    <xdr:cxnSp macro="">
      <xdr:nvCxnSpPr>
        <xdr:cNvPr id="31" name="Forme4">
          <a:extLst>
            <a:ext uri="{FF2B5EF4-FFF2-40B4-BE49-F238E27FC236}">
              <a16:creationId xmlns:a16="http://schemas.microsoft.com/office/drawing/2014/main" id="{3879B537-3D39-4DFE-9D88-A77092D3D1BF}"/>
            </a:ext>
          </a:extLst>
        </xdr:cNvPr>
        <xdr:cNvCxnSpPr/>
      </xdr:nvCxnSpPr>
      <xdr:spPr>
        <a:xfrm flipV="1">
          <a:off x="315310" y="5238751"/>
          <a:ext cx="6096746" cy="3283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6406841</xdr:colOff>
      <xdr:row>27</xdr:row>
      <xdr:rowOff>105500</xdr:rowOff>
    </xdr:from>
    <xdr:to>
      <xdr:col>0</xdr:col>
      <xdr:colOff>6406841</xdr:colOff>
      <xdr:row>28</xdr:row>
      <xdr:rowOff>174200</xdr:rowOff>
    </xdr:to>
    <xdr:cxnSp macro="">
      <xdr:nvCxnSpPr>
        <xdr:cNvPr id="34" name="Forme17">
          <a:extLst>
            <a:ext uri="{FF2B5EF4-FFF2-40B4-BE49-F238E27FC236}">
              <a16:creationId xmlns:a16="http://schemas.microsoft.com/office/drawing/2014/main" id="{15D4AB1C-EA38-4D36-908C-72D9EC5FCAFD}"/>
            </a:ext>
          </a:extLst>
        </xdr:cNvPr>
        <xdr:cNvCxnSpPr/>
      </xdr:nvCxnSpPr>
      <xdr:spPr>
        <a:xfrm>
          <a:off x="6406841" y="5249000"/>
          <a:ext cx="0" cy="259200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324630</xdr:colOff>
      <xdr:row>27</xdr:row>
      <xdr:rowOff>108016</xdr:rowOff>
    </xdr:from>
    <xdr:to>
      <xdr:col>0</xdr:col>
      <xdr:colOff>324630</xdr:colOff>
      <xdr:row>28</xdr:row>
      <xdr:rowOff>176716</xdr:rowOff>
    </xdr:to>
    <xdr:cxnSp macro="">
      <xdr:nvCxnSpPr>
        <xdr:cNvPr id="35" name="Forme16">
          <a:extLst>
            <a:ext uri="{FF2B5EF4-FFF2-40B4-BE49-F238E27FC236}">
              <a16:creationId xmlns:a16="http://schemas.microsoft.com/office/drawing/2014/main" id="{D7C973F7-07FE-4B6E-BFB6-3702CDD0F5FB}"/>
            </a:ext>
          </a:extLst>
        </xdr:cNvPr>
        <xdr:cNvCxnSpPr/>
      </xdr:nvCxnSpPr>
      <xdr:spPr>
        <a:xfrm>
          <a:off x="324630" y="5251516"/>
          <a:ext cx="0" cy="259200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5224182</xdr:colOff>
      <xdr:row>38</xdr:row>
      <xdr:rowOff>13131</xdr:rowOff>
    </xdr:from>
    <xdr:to>
      <xdr:col>0</xdr:col>
      <xdr:colOff>5967897</xdr:colOff>
      <xdr:row>41</xdr:row>
      <xdr:rowOff>151086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0E6F886B-996B-6B70-817E-06AEF2FE7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4182" y="7252131"/>
          <a:ext cx="743715" cy="709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17</xdr:col>
      <xdr:colOff>843642</xdr:colOff>
      <xdr:row>1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18655392" cy="557893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31304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AFFAIRE: RÉHABILITATION DE 4 BATIMENTS D'HÉBERGEMENT A L'ÉCOLE NATIONALE DE POLICE DE OISSEL 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Lot N°02 CURAGE MAÇONNERIE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49AF2-70A8-4860-8FF7-BE148246F39C}">
  <sheetPr>
    <pageSetUpPr fitToPage="1"/>
  </sheetPr>
  <dimension ref="A1"/>
  <sheetViews>
    <sheetView showGridLines="0" tabSelected="1" topLeftCell="A10" zoomScale="70" zoomScaleNormal="70" workbookViewId="0">
      <selection activeCell="B35" sqref="B35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  <col min="18" max="18" width="16.1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6D4E-89E1-4CE2-9C22-80C1D2E0C226}">
  <sheetPr>
    <pageSetUpPr fitToPage="1"/>
  </sheetPr>
  <dimension ref="A1:ZZ88"/>
  <sheetViews>
    <sheetView showGridLines="0" zoomScale="70" zoomScaleNormal="70" workbookViewId="0">
      <pane xSplit="2" ySplit="3" topLeftCell="C4" activePane="bottomRight" state="frozen"/>
      <selection activeCell="C40" sqref="C40"/>
      <selection pane="topRight" activeCell="C40" sqref="C40"/>
      <selection pane="bottomLeft" activeCell="C40" sqref="C40"/>
      <selection pane="bottomRight" activeCell="F29" sqref="F29"/>
    </sheetView>
  </sheetViews>
  <sheetFormatPr baseColWidth="10" defaultColWidth="10.7109375" defaultRowHeight="33.75" customHeight="1" x14ac:dyDescent="0.25"/>
  <cols>
    <col min="1" max="1" width="9.7109375" style="9" customWidth="1"/>
    <col min="2" max="2" width="113.42578125" style="9" customWidth="1"/>
    <col min="3" max="3" width="5.28515625" style="51" customWidth="1"/>
    <col min="4" max="4" width="10.7109375" style="9" customWidth="1"/>
    <col min="5" max="5" width="13.7109375" style="49" customWidth="1"/>
    <col min="6" max="6" width="12.7109375" style="49" customWidth="1"/>
    <col min="7" max="7" width="1.7109375" style="49" customWidth="1"/>
    <col min="8" max="8" width="12" style="49" customWidth="1"/>
    <col min="9" max="9" width="15.5703125" style="49" customWidth="1"/>
    <col min="10" max="10" width="1.7109375" style="49" customWidth="1"/>
    <col min="11" max="11" width="12" style="49" customWidth="1"/>
    <col min="12" max="12" width="15.5703125" style="49" customWidth="1"/>
    <col min="13" max="13" width="1.7109375" style="49" customWidth="1"/>
    <col min="14" max="14" width="12" style="49" customWidth="1"/>
    <col min="15" max="15" width="15.5703125" style="49" customWidth="1"/>
    <col min="16" max="16" width="1.7109375" style="49" customWidth="1"/>
    <col min="17" max="17" width="12.28515625" style="49" customWidth="1"/>
    <col min="18" max="18" width="16.140625" style="49" customWidth="1"/>
    <col min="19" max="19" width="1.7109375" style="9" customWidth="1"/>
    <col min="20" max="700" width="10.7109375" style="9"/>
    <col min="701" max="703" width="10.7109375" style="9" customWidth="1"/>
    <col min="704" max="16384" width="10.7109375" style="9"/>
  </cols>
  <sheetData>
    <row r="1" spans="1:702" ht="44.25" customHeight="1" x14ac:dyDescent="0.25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702" ht="33.75" customHeight="1" x14ac:dyDescent="0.25">
      <c r="A2" s="33"/>
      <c r="B2" s="34"/>
      <c r="C2" s="36"/>
      <c r="D2" s="35"/>
      <c r="E2" s="57" t="s">
        <v>0</v>
      </c>
      <c r="F2" s="58"/>
      <c r="G2" s="37"/>
      <c r="H2" s="57" t="s">
        <v>1</v>
      </c>
      <c r="I2" s="58"/>
      <c r="J2" s="37"/>
      <c r="K2" s="57" t="s">
        <v>2</v>
      </c>
      <c r="L2" s="58"/>
      <c r="M2" s="37"/>
      <c r="N2" s="57" t="s">
        <v>3</v>
      </c>
      <c r="O2" s="58"/>
      <c r="P2" s="37"/>
      <c r="Q2" s="57" t="s">
        <v>351</v>
      </c>
      <c r="R2" s="58"/>
    </row>
    <row r="3" spans="1:702" ht="33.75" customHeight="1" x14ac:dyDescent="0.25">
      <c r="A3" s="33"/>
      <c r="B3" s="35"/>
      <c r="C3" s="38" t="s">
        <v>4</v>
      </c>
      <c r="D3" s="38" t="s">
        <v>5</v>
      </c>
      <c r="E3" s="39" t="s">
        <v>6</v>
      </c>
      <c r="F3" s="39" t="s">
        <v>7</v>
      </c>
      <c r="G3" s="7"/>
      <c r="H3" s="39" t="s">
        <v>8</v>
      </c>
      <c r="I3" s="39" t="s">
        <v>9</v>
      </c>
      <c r="J3" s="7"/>
      <c r="K3" s="39" t="s">
        <v>10</v>
      </c>
      <c r="L3" s="39" t="s">
        <v>11</v>
      </c>
      <c r="M3" s="7"/>
      <c r="N3" s="39" t="s">
        <v>12</v>
      </c>
      <c r="O3" s="39" t="s">
        <v>13</v>
      </c>
      <c r="P3" s="7"/>
      <c r="Q3" s="39" t="s">
        <v>14</v>
      </c>
      <c r="R3" s="39" t="s">
        <v>15</v>
      </c>
    </row>
    <row r="4" spans="1:702" ht="33.75" customHeight="1" x14ac:dyDescent="0.25">
      <c r="A4" s="1" t="s">
        <v>16</v>
      </c>
      <c r="B4" s="2" t="s">
        <v>17</v>
      </c>
      <c r="C4" s="3"/>
      <c r="D4" s="4"/>
      <c r="E4" s="5"/>
      <c r="F4" s="6"/>
      <c r="G4" s="7"/>
      <c r="H4" s="8"/>
      <c r="I4" s="6"/>
      <c r="J4" s="7"/>
      <c r="K4" s="8"/>
      <c r="L4" s="6"/>
      <c r="M4" s="7"/>
      <c r="N4" s="8"/>
      <c r="O4" s="6"/>
      <c r="P4" s="7"/>
      <c r="Q4" s="8"/>
      <c r="R4" s="6"/>
      <c r="ZY4" s="9" t="s">
        <v>18</v>
      </c>
      <c r="ZZ4" s="10"/>
    </row>
    <row r="5" spans="1:702" ht="33.75" customHeight="1" x14ac:dyDescent="0.25">
      <c r="A5" s="11" t="s">
        <v>19</v>
      </c>
      <c r="B5" s="12" t="s">
        <v>20</v>
      </c>
      <c r="C5" s="3"/>
      <c r="D5" s="4"/>
      <c r="E5" s="5"/>
      <c r="F5" s="6"/>
      <c r="G5" s="7"/>
      <c r="H5" s="8"/>
      <c r="I5" s="6"/>
      <c r="J5" s="7"/>
      <c r="K5" s="8"/>
      <c r="L5" s="6"/>
      <c r="M5" s="7"/>
      <c r="N5" s="8"/>
      <c r="O5" s="6"/>
      <c r="P5" s="7"/>
      <c r="Q5" s="8"/>
      <c r="R5" s="6"/>
      <c r="ZY5" s="9" t="s">
        <v>21</v>
      </c>
      <c r="ZZ5" s="10"/>
    </row>
    <row r="6" spans="1:702" ht="33.75" customHeight="1" x14ac:dyDescent="0.25">
      <c r="A6" s="13" t="s">
        <v>22</v>
      </c>
      <c r="B6" s="14" t="s">
        <v>23</v>
      </c>
      <c r="C6" s="15" t="s">
        <v>24</v>
      </c>
      <c r="D6" s="16"/>
      <c r="E6" s="17">
        <v>16</v>
      </c>
      <c r="F6" s="18">
        <f>ROUND(E6*D6,2)</f>
        <v>0</v>
      </c>
      <c r="G6" s="7"/>
      <c r="H6" s="19">
        <v>16</v>
      </c>
      <c r="I6" s="18">
        <f>ROUND(H6*D6,2)</f>
        <v>0</v>
      </c>
      <c r="J6" s="7"/>
      <c r="K6" s="19">
        <v>16</v>
      </c>
      <c r="L6" s="18">
        <f>ROUND(K6*D6,2)</f>
        <v>0</v>
      </c>
      <c r="M6" s="7"/>
      <c r="N6" s="19">
        <v>16</v>
      </c>
      <c r="O6" s="18">
        <f>ROUND(N6*D6,2)</f>
        <v>0</v>
      </c>
      <c r="P6" s="7"/>
      <c r="Q6" s="19">
        <f>E6+H6+K6+N6</f>
        <v>64</v>
      </c>
      <c r="R6" s="18">
        <f>F6+I6+L6+O6</f>
        <v>0</v>
      </c>
      <c r="ZY6" s="9" t="s">
        <v>25</v>
      </c>
      <c r="ZZ6" s="10" t="s">
        <v>26</v>
      </c>
    </row>
    <row r="7" spans="1:702" ht="33.75" customHeight="1" x14ac:dyDescent="0.25">
      <c r="A7" s="20" t="s">
        <v>27</v>
      </c>
      <c r="B7" s="21" t="s">
        <v>28</v>
      </c>
      <c r="C7" s="3"/>
      <c r="D7" s="4"/>
      <c r="E7" s="5"/>
      <c r="F7" s="6"/>
      <c r="G7" s="7"/>
      <c r="H7" s="8"/>
      <c r="I7" s="6"/>
      <c r="J7" s="7"/>
      <c r="K7" s="8"/>
      <c r="L7" s="6"/>
      <c r="M7" s="7"/>
      <c r="N7" s="8"/>
      <c r="O7" s="6"/>
      <c r="P7" s="7"/>
      <c r="Q7" s="8"/>
      <c r="R7" s="6"/>
      <c r="ZY7" s="9" t="s">
        <v>29</v>
      </c>
      <c r="ZZ7" s="10"/>
    </row>
    <row r="8" spans="1:702" ht="33.75" customHeight="1" x14ac:dyDescent="0.25">
      <c r="A8" s="13" t="s">
        <v>30</v>
      </c>
      <c r="B8" s="14" t="s">
        <v>31</v>
      </c>
      <c r="C8" s="15" t="s">
        <v>32</v>
      </c>
      <c r="D8" s="16"/>
      <c r="E8" s="17">
        <v>44</v>
      </c>
      <c r="F8" s="18">
        <f>ROUND(E8*D8,2)</f>
        <v>0</v>
      </c>
      <c r="G8" s="7"/>
      <c r="H8" s="19">
        <v>44</v>
      </c>
      <c r="I8" s="18">
        <f>ROUND(H8*D8,2)</f>
        <v>0</v>
      </c>
      <c r="J8" s="7"/>
      <c r="K8" s="19">
        <v>44</v>
      </c>
      <c r="L8" s="18">
        <f>ROUND(K8*D8,2)</f>
        <v>0</v>
      </c>
      <c r="M8" s="7"/>
      <c r="N8" s="19">
        <v>44</v>
      </c>
      <c r="O8" s="18">
        <f>ROUND(N8*D8,2)</f>
        <v>0</v>
      </c>
      <c r="P8" s="7"/>
      <c r="Q8" s="19">
        <f>E8+H8+K8+N8</f>
        <v>176</v>
      </c>
      <c r="R8" s="18">
        <f>F8+I8+L8+O8</f>
        <v>0</v>
      </c>
      <c r="ZY8" s="9" t="s">
        <v>33</v>
      </c>
      <c r="ZZ8" s="10" t="s">
        <v>34</v>
      </c>
    </row>
    <row r="9" spans="1:702" ht="33.75" customHeight="1" x14ac:dyDescent="0.25">
      <c r="A9" s="13" t="s">
        <v>35</v>
      </c>
      <c r="B9" s="14" t="s">
        <v>36</v>
      </c>
      <c r="C9" s="15" t="s">
        <v>37</v>
      </c>
      <c r="D9" s="16"/>
      <c r="E9" s="17">
        <v>2</v>
      </c>
      <c r="F9" s="18">
        <f>ROUND(E9*D9,2)</f>
        <v>0</v>
      </c>
      <c r="G9" s="7"/>
      <c r="H9" s="19">
        <v>1</v>
      </c>
      <c r="I9" s="18">
        <f>ROUND(H9*D9,2)</f>
        <v>0</v>
      </c>
      <c r="J9" s="7"/>
      <c r="K9" s="19">
        <v>1</v>
      </c>
      <c r="L9" s="18">
        <f>ROUND(K9*D9,2)</f>
        <v>0</v>
      </c>
      <c r="M9" s="7"/>
      <c r="N9" s="19">
        <v>1</v>
      </c>
      <c r="O9" s="18">
        <f>ROUND(N9*D9,2)</f>
        <v>0</v>
      </c>
      <c r="P9" s="7"/>
      <c r="Q9" s="19">
        <f>E9+H9+K9+N9</f>
        <v>5</v>
      </c>
      <c r="R9" s="18">
        <f>F9+I9+L9+O9</f>
        <v>0</v>
      </c>
      <c r="ZY9" s="9" t="s">
        <v>38</v>
      </c>
      <c r="ZZ9" s="10" t="s">
        <v>39</v>
      </c>
    </row>
    <row r="10" spans="1:702" ht="33.75" customHeight="1" x14ac:dyDescent="0.25">
      <c r="A10" s="20" t="s">
        <v>40</v>
      </c>
      <c r="B10" s="21" t="s">
        <v>41</v>
      </c>
      <c r="C10" s="3"/>
      <c r="D10" s="4"/>
      <c r="E10" s="5"/>
      <c r="F10" s="6"/>
      <c r="G10" s="7"/>
      <c r="H10" s="8"/>
      <c r="I10" s="6"/>
      <c r="J10" s="7"/>
      <c r="K10" s="8"/>
      <c r="L10" s="6"/>
      <c r="M10" s="7"/>
      <c r="N10" s="8"/>
      <c r="O10" s="6"/>
      <c r="P10" s="7"/>
      <c r="Q10" s="8"/>
      <c r="R10" s="6"/>
      <c r="ZY10" s="9" t="s">
        <v>42</v>
      </c>
      <c r="ZZ10" s="10"/>
    </row>
    <row r="11" spans="1:702" ht="33.75" customHeight="1" x14ac:dyDescent="0.25">
      <c r="A11" s="13" t="s">
        <v>43</v>
      </c>
      <c r="B11" s="14" t="s">
        <v>44</v>
      </c>
      <c r="C11" s="15" t="s">
        <v>45</v>
      </c>
      <c r="D11" s="16"/>
      <c r="E11" s="17">
        <v>2068.91</v>
      </c>
      <c r="F11" s="18">
        <f t="shared" ref="F11:F21" si="0">ROUND(E11*D11,2)</f>
        <v>0</v>
      </c>
      <c r="G11" s="7"/>
      <c r="H11" s="19">
        <v>2008.14</v>
      </c>
      <c r="I11" s="18">
        <f t="shared" ref="I11:I21" si="1">ROUND(H11*D11,2)</f>
        <v>0</v>
      </c>
      <c r="J11" s="7"/>
      <c r="K11" s="19">
        <v>2009.48</v>
      </c>
      <c r="L11" s="18">
        <f t="shared" ref="L11:L21" si="2">ROUND(K11*D11,2)</f>
        <v>0</v>
      </c>
      <c r="M11" s="7"/>
      <c r="N11" s="19">
        <v>2009.48</v>
      </c>
      <c r="O11" s="18">
        <f t="shared" ref="O11:O21" si="3">ROUND(N11*D11,2)</f>
        <v>0</v>
      </c>
      <c r="P11" s="7"/>
      <c r="Q11" s="19">
        <f t="shared" ref="Q11:Q21" si="4">E11+H11+K11+N11</f>
        <v>8096.01</v>
      </c>
      <c r="R11" s="18">
        <f t="shared" ref="R11:R21" si="5">F11+I11+L11+O11</f>
        <v>0</v>
      </c>
      <c r="ZY11" s="9" t="s">
        <v>46</v>
      </c>
      <c r="ZZ11" s="10" t="s">
        <v>47</v>
      </c>
    </row>
    <row r="12" spans="1:702" ht="33.75" customHeight="1" x14ac:dyDescent="0.25">
      <c r="A12" s="13" t="s">
        <v>48</v>
      </c>
      <c r="B12" s="14" t="s">
        <v>49</v>
      </c>
      <c r="C12" s="15" t="s">
        <v>50</v>
      </c>
      <c r="D12" s="16"/>
      <c r="E12" s="17">
        <v>981.36</v>
      </c>
      <c r="F12" s="18">
        <f t="shared" si="0"/>
        <v>0</v>
      </c>
      <c r="G12" s="7"/>
      <c r="H12" s="19">
        <v>992.52</v>
      </c>
      <c r="I12" s="18">
        <f t="shared" si="1"/>
        <v>0</v>
      </c>
      <c r="J12" s="7"/>
      <c r="K12" s="19">
        <v>986.37</v>
      </c>
      <c r="L12" s="18">
        <f t="shared" si="2"/>
        <v>0</v>
      </c>
      <c r="M12" s="7"/>
      <c r="N12" s="19">
        <v>986.38</v>
      </c>
      <c r="O12" s="18">
        <f t="shared" si="3"/>
        <v>0</v>
      </c>
      <c r="P12" s="7"/>
      <c r="Q12" s="19">
        <f t="shared" si="4"/>
        <v>3946.63</v>
      </c>
      <c r="R12" s="18">
        <f t="shared" si="5"/>
        <v>0</v>
      </c>
      <c r="ZY12" s="9" t="s">
        <v>51</v>
      </c>
      <c r="ZZ12" s="10" t="s">
        <v>52</v>
      </c>
    </row>
    <row r="13" spans="1:702" ht="33.75" customHeight="1" x14ac:dyDescent="0.25">
      <c r="A13" s="13" t="s">
        <v>53</v>
      </c>
      <c r="B13" s="14" t="s">
        <v>54</v>
      </c>
      <c r="C13" s="15" t="s">
        <v>55</v>
      </c>
      <c r="D13" s="16"/>
      <c r="E13" s="17">
        <v>448.08</v>
      </c>
      <c r="F13" s="18">
        <f t="shared" si="0"/>
        <v>0</v>
      </c>
      <c r="G13" s="7"/>
      <c r="H13" s="19">
        <v>448.16</v>
      </c>
      <c r="I13" s="18">
        <f t="shared" si="1"/>
        <v>0</v>
      </c>
      <c r="J13" s="7"/>
      <c r="K13" s="19">
        <v>448.16</v>
      </c>
      <c r="L13" s="18">
        <f t="shared" si="2"/>
        <v>0</v>
      </c>
      <c r="M13" s="7"/>
      <c r="N13" s="19">
        <v>448.16</v>
      </c>
      <c r="O13" s="18">
        <f t="shared" si="3"/>
        <v>0</v>
      </c>
      <c r="P13" s="7"/>
      <c r="Q13" s="19">
        <f t="shared" si="4"/>
        <v>1792.5600000000002</v>
      </c>
      <c r="R13" s="18">
        <f t="shared" si="5"/>
        <v>0</v>
      </c>
      <c r="ZY13" s="9" t="s">
        <v>56</v>
      </c>
      <c r="ZZ13" s="10" t="s">
        <v>57</v>
      </c>
    </row>
    <row r="14" spans="1:702" ht="33.75" customHeight="1" x14ac:dyDescent="0.25">
      <c r="A14" s="13" t="s">
        <v>58</v>
      </c>
      <c r="B14" s="14" t="s">
        <v>59</v>
      </c>
      <c r="C14" s="15" t="s">
        <v>60</v>
      </c>
      <c r="D14" s="16"/>
      <c r="E14" s="17">
        <v>44</v>
      </c>
      <c r="F14" s="18">
        <f t="shared" si="0"/>
        <v>0</v>
      </c>
      <c r="G14" s="7"/>
      <c r="H14" s="19">
        <v>44</v>
      </c>
      <c r="I14" s="18">
        <f t="shared" si="1"/>
        <v>0</v>
      </c>
      <c r="J14" s="7"/>
      <c r="K14" s="19">
        <v>44</v>
      </c>
      <c r="L14" s="18">
        <f t="shared" si="2"/>
        <v>0</v>
      </c>
      <c r="M14" s="7"/>
      <c r="N14" s="19">
        <v>44</v>
      </c>
      <c r="O14" s="18">
        <f t="shared" si="3"/>
        <v>0</v>
      </c>
      <c r="P14" s="7"/>
      <c r="Q14" s="19">
        <f t="shared" si="4"/>
        <v>176</v>
      </c>
      <c r="R14" s="18">
        <f t="shared" si="5"/>
        <v>0</v>
      </c>
      <c r="ZY14" s="9" t="s">
        <v>61</v>
      </c>
      <c r="ZZ14" s="10" t="s">
        <v>62</v>
      </c>
    </row>
    <row r="15" spans="1:702" ht="33.75" customHeight="1" x14ac:dyDescent="0.25">
      <c r="A15" s="13" t="s">
        <v>63</v>
      </c>
      <c r="B15" s="14" t="s">
        <v>64</v>
      </c>
      <c r="C15" s="15" t="s">
        <v>65</v>
      </c>
      <c r="D15" s="16"/>
      <c r="E15" s="17">
        <v>106</v>
      </c>
      <c r="F15" s="18">
        <f t="shared" si="0"/>
        <v>0</v>
      </c>
      <c r="G15" s="7"/>
      <c r="H15" s="19">
        <v>96</v>
      </c>
      <c r="I15" s="18">
        <f t="shared" si="1"/>
        <v>0</v>
      </c>
      <c r="J15" s="7"/>
      <c r="K15" s="19">
        <v>96</v>
      </c>
      <c r="L15" s="18">
        <f t="shared" si="2"/>
        <v>0</v>
      </c>
      <c r="M15" s="7"/>
      <c r="N15" s="19">
        <v>96</v>
      </c>
      <c r="O15" s="18">
        <f t="shared" si="3"/>
        <v>0</v>
      </c>
      <c r="P15" s="7"/>
      <c r="Q15" s="19">
        <f t="shared" si="4"/>
        <v>394</v>
      </c>
      <c r="R15" s="18">
        <f t="shared" si="5"/>
        <v>0</v>
      </c>
      <c r="ZY15" s="9" t="s">
        <v>66</v>
      </c>
      <c r="ZZ15" s="10" t="s">
        <v>67</v>
      </c>
    </row>
    <row r="16" spans="1:702" ht="33.75" customHeight="1" x14ac:dyDescent="0.25">
      <c r="A16" s="13" t="s">
        <v>68</v>
      </c>
      <c r="B16" s="14" t="s">
        <v>69</v>
      </c>
      <c r="C16" s="15" t="s">
        <v>70</v>
      </c>
      <c r="D16" s="16"/>
      <c r="E16" s="17">
        <v>533.39</v>
      </c>
      <c r="F16" s="18">
        <f t="shared" si="0"/>
        <v>0</v>
      </c>
      <c r="G16" s="7"/>
      <c r="H16" s="19">
        <v>533.39</v>
      </c>
      <c r="I16" s="18">
        <f t="shared" si="1"/>
        <v>0</v>
      </c>
      <c r="J16" s="7"/>
      <c r="K16" s="19">
        <v>533.39</v>
      </c>
      <c r="L16" s="18">
        <f t="shared" si="2"/>
        <v>0</v>
      </c>
      <c r="M16" s="7"/>
      <c r="N16" s="19">
        <v>533.39</v>
      </c>
      <c r="O16" s="18">
        <f t="shared" si="3"/>
        <v>0</v>
      </c>
      <c r="P16" s="7"/>
      <c r="Q16" s="19">
        <f t="shared" si="4"/>
        <v>2133.56</v>
      </c>
      <c r="R16" s="18">
        <f t="shared" si="5"/>
        <v>0</v>
      </c>
      <c r="ZY16" s="9" t="s">
        <v>71</v>
      </c>
      <c r="ZZ16" s="10" t="s">
        <v>72</v>
      </c>
    </row>
    <row r="17" spans="1:702" ht="33.75" customHeight="1" x14ac:dyDescent="0.25">
      <c r="A17" s="13" t="s">
        <v>73</v>
      </c>
      <c r="B17" s="14" t="s">
        <v>74</v>
      </c>
      <c r="C17" s="15" t="s">
        <v>75</v>
      </c>
      <c r="D17" s="16"/>
      <c r="E17" s="17">
        <v>148.86000000000001</v>
      </c>
      <c r="F17" s="18">
        <f t="shared" si="0"/>
        <v>0</v>
      </c>
      <c r="G17" s="7"/>
      <c r="H17" s="19">
        <v>148.88</v>
      </c>
      <c r="I17" s="18">
        <f t="shared" si="1"/>
        <v>0</v>
      </c>
      <c r="J17" s="7"/>
      <c r="K17" s="19">
        <v>148.85</v>
      </c>
      <c r="L17" s="18">
        <f t="shared" si="2"/>
        <v>0</v>
      </c>
      <c r="M17" s="7"/>
      <c r="N17" s="19">
        <v>148.85</v>
      </c>
      <c r="O17" s="18">
        <f t="shared" si="3"/>
        <v>0</v>
      </c>
      <c r="P17" s="7"/>
      <c r="Q17" s="19">
        <f t="shared" si="4"/>
        <v>595.44000000000005</v>
      </c>
      <c r="R17" s="18">
        <f t="shared" si="5"/>
        <v>0</v>
      </c>
      <c r="ZY17" s="9" t="s">
        <v>76</v>
      </c>
      <c r="ZZ17" s="10" t="s">
        <v>77</v>
      </c>
    </row>
    <row r="18" spans="1:702" ht="33.75" customHeight="1" x14ac:dyDescent="0.25">
      <c r="A18" s="13" t="s">
        <v>78</v>
      </c>
      <c r="B18" s="14" t="s">
        <v>79</v>
      </c>
      <c r="C18" s="15" t="s">
        <v>80</v>
      </c>
      <c r="D18" s="16"/>
      <c r="E18" s="17">
        <v>214.45</v>
      </c>
      <c r="F18" s="18">
        <f t="shared" si="0"/>
        <v>0</v>
      </c>
      <c r="G18" s="7"/>
      <c r="H18" s="19">
        <v>105.25</v>
      </c>
      <c r="I18" s="18">
        <f t="shared" si="1"/>
        <v>0</v>
      </c>
      <c r="J18" s="7"/>
      <c r="K18" s="19">
        <v>108.7</v>
      </c>
      <c r="L18" s="18">
        <f t="shared" si="2"/>
        <v>0</v>
      </c>
      <c r="M18" s="7"/>
      <c r="N18" s="19">
        <v>108.81</v>
      </c>
      <c r="O18" s="18">
        <f t="shared" si="3"/>
        <v>0</v>
      </c>
      <c r="P18" s="7"/>
      <c r="Q18" s="19">
        <f t="shared" si="4"/>
        <v>537.21</v>
      </c>
      <c r="R18" s="18">
        <f t="shared" si="5"/>
        <v>0</v>
      </c>
      <c r="ZY18" s="9" t="s">
        <v>81</v>
      </c>
      <c r="ZZ18" s="10" t="s">
        <v>82</v>
      </c>
    </row>
    <row r="19" spans="1:702" ht="33.75" customHeight="1" x14ac:dyDescent="0.25">
      <c r="A19" s="13" t="s">
        <v>83</v>
      </c>
      <c r="B19" s="14" t="s">
        <v>84</v>
      </c>
      <c r="C19" s="15" t="s">
        <v>85</v>
      </c>
      <c r="D19" s="16"/>
      <c r="E19" s="17">
        <v>333.54</v>
      </c>
      <c r="F19" s="18">
        <f t="shared" si="0"/>
        <v>0</v>
      </c>
      <c r="G19" s="7"/>
      <c r="H19" s="19">
        <v>333.52</v>
      </c>
      <c r="I19" s="18">
        <f t="shared" si="1"/>
        <v>0</v>
      </c>
      <c r="J19" s="7"/>
      <c r="K19" s="19">
        <v>333.64</v>
      </c>
      <c r="L19" s="18">
        <f t="shared" si="2"/>
        <v>0</v>
      </c>
      <c r="M19" s="7"/>
      <c r="N19" s="19">
        <v>333.43</v>
      </c>
      <c r="O19" s="18">
        <f t="shared" si="3"/>
        <v>0</v>
      </c>
      <c r="P19" s="7"/>
      <c r="Q19" s="19">
        <f t="shared" si="4"/>
        <v>1334.1299999999999</v>
      </c>
      <c r="R19" s="18">
        <f t="shared" si="5"/>
        <v>0</v>
      </c>
      <c r="ZY19" s="9" t="s">
        <v>86</v>
      </c>
      <c r="ZZ19" s="10" t="s">
        <v>87</v>
      </c>
    </row>
    <row r="20" spans="1:702" ht="33.75" customHeight="1" x14ac:dyDescent="0.25">
      <c r="A20" s="13" t="s">
        <v>88</v>
      </c>
      <c r="B20" s="14" t="s">
        <v>89</v>
      </c>
      <c r="C20" s="15" t="s">
        <v>90</v>
      </c>
      <c r="D20" s="16"/>
      <c r="E20" s="17">
        <v>133.69999999999999</v>
      </c>
      <c r="F20" s="18">
        <f t="shared" si="0"/>
        <v>0</v>
      </c>
      <c r="G20" s="7"/>
      <c r="H20" s="19">
        <v>133.69999999999999</v>
      </c>
      <c r="I20" s="18">
        <f t="shared" si="1"/>
        <v>0</v>
      </c>
      <c r="J20" s="7"/>
      <c r="K20" s="19">
        <v>133.69999999999999</v>
      </c>
      <c r="L20" s="18">
        <f t="shared" si="2"/>
        <v>0</v>
      </c>
      <c r="M20" s="7"/>
      <c r="N20" s="19">
        <v>133.69999999999999</v>
      </c>
      <c r="O20" s="18">
        <f t="shared" si="3"/>
        <v>0</v>
      </c>
      <c r="P20" s="7"/>
      <c r="Q20" s="19">
        <f t="shared" si="4"/>
        <v>534.79999999999995</v>
      </c>
      <c r="R20" s="18">
        <f t="shared" si="5"/>
        <v>0</v>
      </c>
      <c r="ZY20" s="9" t="s">
        <v>91</v>
      </c>
      <c r="ZZ20" s="10" t="s">
        <v>92</v>
      </c>
    </row>
    <row r="21" spans="1:702" ht="33.75" customHeight="1" x14ac:dyDescent="0.25">
      <c r="A21" s="13" t="s">
        <v>93</v>
      </c>
      <c r="B21" s="14" t="s">
        <v>94</v>
      </c>
      <c r="C21" s="15" t="s">
        <v>95</v>
      </c>
      <c r="D21" s="16"/>
      <c r="E21" s="17">
        <v>653.32000000000005</v>
      </c>
      <c r="F21" s="18">
        <f t="shared" si="0"/>
        <v>0</v>
      </c>
      <c r="G21" s="7"/>
      <c r="H21" s="19">
        <v>653.32000000000005</v>
      </c>
      <c r="I21" s="18">
        <f t="shared" si="1"/>
        <v>0</v>
      </c>
      <c r="J21" s="7"/>
      <c r="K21" s="19">
        <v>653.32000000000005</v>
      </c>
      <c r="L21" s="18">
        <f t="shared" si="2"/>
        <v>0</v>
      </c>
      <c r="M21" s="7"/>
      <c r="N21" s="19">
        <v>653.32000000000005</v>
      </c>
      <c r="O21" s="18">
        <f t="shared" si="3"/>
        <v>0</v>
      </c>
      <c r="P21" s="7"/>
      <c r="Q21" s="19">
        <f t="shared" si="4"/>
        <v>2613.2800000000002</v>
      </c>
      <c r="R21" s="18">
        <f t="shared" si="5"/>
        <v>0</v>
      </c>
      <c r="ZY21" s="9" t="s">
        <v>96</v>
      </c>
      <c r="ZZ21" s="10" t="s">
        <v>97</v>
      </c>
    </row>
    <row r="22" spans="1:702" ht="33.75" customHeight="1" x14ac:dyDescent="0.25">
      <c r="A22" s="20" t="s">
        <v>98</v>
      </c>
      <c r="B22" s="21" t="s">
        <v>99</v>
      </c>
      <c r="C22" s="3"/>
      <c r="D22" s="4"/>
      <c r="E22" s="5"/>
      <c r="F22" s="6"/>
      <c r="G22" s="7"/>
      <c r="H22" s="8"/>
      <c r="I22" s="6"/>
      <c r="J22" s="7"/>
      <c r="K22" s="8"/>
      <c r="L22" s="6"/>
      <c r="M22" s="7"/>
      <c r="N22" s="8"/>
      <c r="O22" s="6"/>
      <c r="P22" s="7"/>
      <c r="Q22" s="8"/>
      <c r="R22" s="6"/>
      <c r="ZY22" s="9" t="s">
        <v>100</v>
      </c>
      <c r="ZZ22" s="10"/>
    </row>
    <row r="23" spans="1:702" ht="33.75" customHeight="1" x14ac:dyDescent="0.25">
      <c r="A23" s="13" t="s">
        <v>101</v>
      </c>
      <c r="B23" s="14" t="s">
        <v>102</v>
      </c>
      <c r="C23" s="15" t="s">
        <v>103</v>
      </c>
      <c r="D23" s="16"/>
      <c r="E23" s="17">
        <v>85.38</v>
      </c>
      <c r="F23" s="18">
        <f>ROUND(E23*D23,2)</f>
        <v>0</v>
      </c>
      <c r="G23" s="7"/>
      <c r="H23" s="19">
        <v>85.38</v>
      </c>
      <c r="I23" s="18">
        <f>ROUND(H23*D23,2)</f>
        <v>0</v>
      </c>
      <c r="J23" s="7"/>
      <c r="K23" s="19">
        <v>85.38</v>
      </c>
      <c r="L23" s="18">
        <f>ROUND(K23*D23,2)</f>
        <v>0</v>
      </c>
      <c r="M23" s="7"/>
      <c r="N23" s="19">
        <v>85.38</v>
      </c>
      <c r="O23" s="18">
        <f>ROUND(N23*D23,2)</f>
        <v>0</v>
      </c>
      <c r="P23" s="7"/>
      <c r="Q23" s="19">
        <f>E23+H23+K23+N23</f>
        <v>341.52</v>
      </c>
      <c r="R23" s="18">
        <f>F23+I23+L23+O23</f>
        <v>0</v>
      </c>
      <c r="ZY23" s="9" t="s">
        <v>104</v>
      </c>
      <c r="ZZ23" s="10" t="s">
        <v>105</v>
      </c>
    </row>
    <row r="24" spans="1:702" ht="33.75" customHeight="1" x14ac:dyDescent="0.25">
      <c r="A24" s="20" t="s">
        <v>106</v>
      </c>
      <c r="B24" s="21" t="s">
        <v>107</v>
      </c>
      <c r="C24" s="3"/>
      <c r="D24" s="4"/>
      <c r="E24" s="5"/>
      <c r="F24" s="6"/>
      <c r="G24" s="7"/>
      <c r="H24" s="8"/>
      <c r="I24" s="6"/>
      <c r="J24" s="7"/>
      <c r="K24" s="8"/>
      <c r="L24" s="6"/>
      <c r="M24" s="7"/>
      <c r="N24" s="8"/>
      <c r="O24" s="6"/>
      <c r="P24" s="7"/>
      <c r="Q24" s="8"/>
      <c r="R24" s="6"/>
      <c r="ZY24" s="9" t="s">
        <v>108</v>
      </c>
      <c r="ZZ24" s="10"/>
    </row>
    <row r="25" spans="1:702" ht="33.75" customHeight="1" x14ac:dyDescent="0.25">
      <c r="A25" s="13" t="s">
        <v>109</v>
      </c>
      <c r="B25" s="14" t="s">
        <v>110</v>
      </c>
      <c r="C25" s="15" t="s">
        <v>111</v>
      </c>
      <c r="D25" s="16"/>
      <c r="E25" s="17">
        <v>10</v>
      </c>
      <c r="F25" s="18">
        <f>ROUND(E25*D25,2)</f>
        <v>0</v>
      </c>
      <c r="G25" s="7"/>
      <c r="H25" s="19">
        <v>10</v>
      </c>
      <c r="I25" s="18">
        <f>ROUND(H25*D25,2)</f>
        <v>0</v>
      </c>
      <c r="J25" s="7"/>
      <c r="K25" s="19">
        <v>10</v>
      </c>
      <c r="L25" s="18">
        <f>ROUND(K25*D25,2)</f>
        <v>0</v>
      </c>
      <c r="M25" s="7"/>
      <c r="N25" s="19">
        <v>10</v>
      </c>
      <c r="O25" s="18">
        <f>ROUND(N25*D25,2)</f>
        <v>0</v>
      </c>
      <c r="P25" s="7"/>
      <c r="Q25" s="19">
        <f t="shared" ref="Q25:R27" si="6">E25+H25+K25+N25</f>
        <v>40</v>
      </c>
      <c r="R25" s="18">
        <f t="shared" si="6"/>
        <v>0</v>
      </c>
      <c r="ZY25" s="9" t="s">
        <v>112</v>
      </c>
      <c r="ZZ25" s="10" t="s">
        <v>113</v>
      </c>
    </row>
    <row r="26" spans="1:702" ht="33.75" customHeight="1" x14ac:dyDescent="0.25">
      <c r="A26" s="13" t="s">
        <v>114</v>
      </c>
      <c r="B26" s="14" t="s">
        <v>115</v>
      </c>
      <c r="C26" s="15" t="s">
        <v>116</v>
      </c>
      <c r="D26" s="16"/>
      <c r="E26" s="17">
        <v>44</v>
      </c>
      <c r="F26" s="18">
        <f>ROUND(E26*D26,2)</f>
        <v>0</v>
      </c>
      <c r="G26" s="7"/>
      <c r="H26" s="19">
        <v>44</v>
      </c>
      <c r="I26" s="18">
        <f>ROUND(H26*D26,2)</f>
        <v>0</v>
      </c>
      <c r="J26" s="7"/>
      <c r="K26" s="19">
        <v>44</v>
      </c>
      <c r="L26" s="18">
        <f>ROUND(K26*D26,2)</f>
        <v>0</v>
      </c>
      <c r="M26" s="7"/>
      <c r="N26" s="19">
        <v>44</v>
      </c>
      <c r="O26" s="18">
        <f>ROUND(N26*D26,2)</f>
        <v>0</v>
      </c>
      <c r="P26" s="7"/>
      <c r="Q26" s="19">
        <f t="shared" si="6"/>
        <v>176</v>
      </c>
      <c r="R26" s="18">
        <f t="shared" si="6"/>
        <v>0</v>
      </c>
      <c r="ZY26" s="9" t="s">
        <v>117</v>
      </c>
      <c r="ZZ26" s="10" t="s">
        <v>118</v>
      </c>
    </row>
    <row r="27" spans="1:702" ht="33.75" customHeight="1" x14ac:dyDescent="0.25">
      <c r="A27" s="13" t="s">
        <v>119</v>
      </c>
      <c r="B27" s="14" t="s">
        <v>120</v>
      </c>
      <c r="C27" s="15" t="s">
        <v>121</v>
      </c>
      <c r="D27" s="16"/>
      <c r="E27" s="17">
        <v>22</v>
      </c>
      <c r="F27" s="18">
        <f>ROUND(E27*D27,2)</f>
        <v>0</v>
      </c>
      <c r="G27" s="7"/>
      <c r="H27" s="19">
        <v>22</v>
      </c>
      <c r="I27" s="18">
        <f>ROUND(H27*D27,2)</f>
        <v>0</v>
      </c>
      <c r="J27" s="7"/>
      <c r="K27" s="19">
        <v>22</v>
      </c>
      <c r="L27" s="18">
        <f>ROUND(K27*D27,2)</f>
        <v>0</v>
      </c>
      <c r="M27" s="7"/>
      <c r="N27" s="19">
        <v>22</v>
      </c>
      <c r="O27" s="18">
        <f>ROUND(N27*D27,2)</f>
        <v>0</v>
      </c>
      <c r="P27" s="7"/>
      <c r="Q27" s="19">
        <f t="shared" si="6"/>
        <v>88</v>
      </c>
      <c r="R27" s="18">
        <f t="shared" si="6"/>
        <v>0</v>
      </c>
      <c r="ZY27" s="9" t="s">
        <v>122</v>
      </c>
      <c r="ZZ27" s="10" t="s">
        <v>123</v>
      </c>
    </row>
    <row r="28" spans="1:702" ht="33.75" customHeight="1" x14ac:dyDescent="0.25">
      <c r="A28" s="20" t="s">
        <v>124</v>
      </c>
      <c r="B28" s="21" t="s">
        <v>125</v>
      </c>
      <c r="C28" s="3"/>
      <c r="D28" s="4"/>
      <c r="E28" s="5"/>
      <c r="F28" s="6"/>
      <c r="G28" s="7"/>
      <c r="H28" s="8"/>
      <c r="I28" s="6"/>
      <c r="J28" s="7"/>
      <c r="K28" s="8"/>
      <c r="L28" s="6"/>
      <c r="M28" s="7"/>
      <c r="N28" s="8"/>
      <c r="O28" s="6"/>
      <c r="P28" s="7"/>
      <c r="Q28" s="8"/>
      <c r="R28" s="6"/>
      <c r="ZY28" s="9" t="s">
        <v>126</v>
      </c>
      <c r="ZZ28" s="10"/>
    </row>
    <row r="29" spans="1:702" ht="33.75" customHeight="1" x14ac:dyDescent="0.25">
      <c r="A29" s="13" t="s">
        <v>127</v>
      </c>
      <c r="B29" s="14" t="s">
        <v>128</v>
      </c>
      <c r="C29" s="15" t="s">
        <v>129</v>
      </c>
      <c r="D29" s="16"/>
      <c r="E29" s="17">
        <v>10</v>
      </c>
      <c r="F29" s="18">
        <f>ROUND(E29*D29,2)</f>
        <v>0</v>
      </c>
      <c r="G29" s="7"/>
      <c r="H29" s="19">
        <v>10</v>
      </c>
      <c r="I29" s="18">
        <f>ROUND(H29*D29,2)</f>
        <v>0</v>
      </c>
      <c r="J29" s="7"/>
      <c r="K29" s="19">
        <v>10</v>
      </c>
      <c r="L29" s="18">
        <f>ROUND(K29*D29,2)</f>
        <v>0</v>
      </c>
      <c r="M29" s="7"/>
      <c r="N29" s="19">
        <v>10</v>
      </c>
      <c r="O29" s="18">
        <f>ROUND(N29*D29,2)</f>
        <v>0</v>
      </c>
      <c r="P29" s="7"/>
      <c r="Q29" s="19">
        <f t="shared" ref="Q29:R33" si="7">E29+H29+K29+N29</f>
        <v>40</v>
      </c>
      <c r="R29" s="18">
        <f t="shared" si="7"/>
        <v>0</v>
      </c>
      <c r="ZY29" s="9" t="s">
        <v>130</v>
      </c>
      <c r="ZZ29" s="10" t="s">
        <v>131</v>
      </c>
    </row>
    <row r="30" spans="1:702" ht="33.75" customHeight="1" x14ac:dyDescent="0.25">
      <c r="A30" s="13" t="s">
        <v>132</v>
      </c>
      <c r="B30" s="14" t="s">
        <v>133</v>
      </c>
      <c r="C30" s="15" t="s">
        <v>134</v>
      </c>
      <c r="D30" s="16"/>
      <c r="E30" s="17">
        <v>36</v>
      </c>
      <c r="F30" s="18">
        <f>ROUND(E30*D30,2)</f>
        <v>0</v>
      </c>
      <c r="G30" s="7"/>
      <c r="H30" s="19">
        <v>36</v>
      </c>
      <c r="I30" s="18">
        <f>ROUND(H30*D30,2)</f>
        <v>0</v>
      </c>
      <c r="J30" s="7"/>
      <c r="K30" s="19">
        <v>36</v>
      </c>
      <c r="L30" s="18">
        <f>ROUND(K30*D30,2)</f>
        <v>0</v>
      </c>
      <c r="M30" s="7"/>
      <c r="N30" s="19">
        <v>36</v>
      </c>
      <c r="O30" s="18">
        <f>ROUND(N30*D30,2)</f>
        <v>0</v>
      </c>
      <c r="P30" s="7"/>
      <c r="Q30" s="19">
        <f t="shared" si="7"/>
        <v>144</v>
      </c>
      <c r="R30" s="18">
        <f t="shared" si="7"/>
        <v>0</v>
      </c>
      <c r="ZY30" s="9" t="s">
        <v>135</v>
      </c>
      <c r="ZZ30" s="10" t="s">
        <v>136</v>
      </c>
    </row>
    <row r="31" spans="1:702" ht="33.75" customHeight="1" x14ac:dyDescent="0.25">
      <c r="A31" s="13" t="s">
        <v>137</v>
      </c>
      <c r="B31" s="14" t="s">
        <v>138</v>
      </c>
      <c r="C31" s="15" t="s">
        <v>139</v>
      </c>
      <c r="D31" s="16"/>
      <c r="E31" s="17">
        <v>313.57</v>
      </c>
      <c r="F31" s="18">
        <f>ROUND(E31*D31,2)</f>
        <v>0</v>
      </c>
      <c r="G31" s="7"/>
      <c r="H31" s="19">
        <v>313.57</v>
      </c>
      <c r="I31" s="18">
        <f>ROUND(H31*D31,2)</f>
        <v>0</v>
      </c>
      <c r="J31" s="7"/>
      <c r="K31" s="19">
        <v>313.57</v>
      </c>
      <c r="L31" s="18">
        <f>ROUND(K31*D31,2)</f>
        <v>0</v>
      </c>
      <c r="M31" s="7"/>
      <c r="N31" s="19">
        <v>313.57</v>
      </c>
      <c r="O31" s="18">
        <f>ROUND(N31*D31,2)</f>
        <v>0</v>
      </c>
      <c r="P31" s="7"/>
      <c r="Q31" s="19">
        <f t="shared" si="7"/>
        <v>1254.28</v>
      </c>
      <c r="R31" s="18">
        <f t="shared" si="7"/>
        <v>0</v>
      </c>
      <c r="ZY31" s="9" t="s">
        <v>140</v>
      </c>
      <c r="ZZ31" s="10" t="s">
        <v>141</v>
      </c>
    </row>
    <row r="32" spans="1:702" ht="33.75" customHeight="1" x14ac:dyDescent="0.25">
      <c r="A32" s="13" t="s">
        <v>142</v>
      </c>
      <c r="B32" s="14" t="s">
        <v>143</v>
      </c>
      <c r="C32" s="15" t="s">
        <v>144</v>
      </c>
      <c r="D32" s="16"/>
      <c r="E32" s="17">
        <v>145.25</v>
      </c>
      <c r="F32" s="18">
        <f>ROUND(E32*D32,2)</f>
        <v>0</v>
      </c>
      <c r="G32" s="7"/>
      <c r="H32" s="19">
        <v>145.51</v>
      </c>
      <c r="I32" s="18">
        <f>ROUND(H32*D32,2)</f>
        <v>0</v>
      </c>
      <c r="J32" s="7"/>
      <c r="K32" s="19">
        <v>145.41</v>
      </c>
      <c r="L32" s="18">
        <f>ROUND(K32*D32,2)</f>
        <v>0</v>
      </c>
      <c r="M32" s="7"/>
      <c r="N32" s="19">
        <v>145.49</v>
      </c>
      <c r="O32" s="18">
        <f>ROUND(N32*D32,2)</f>
        <v>0</v>
      </c>
      <c r="P32" s="7"/>
      <c r="Q32" s="19">
        <f t="shared" si="7"/>
        <v>581.66</v>
      </c>
      <c r="R32" s="18">
        <f t="shared" si="7"/>
        <v>0</v>
      </c>
      <c r="ZY32" s="9" t="s">
        <v>145</v>
      </c>
      <c r="ZZ32" s="10" t="s">
        <v>146</v>
      </c>
    </row>
    <row r="33" spans="1:702" ht="33.75" customHeight="1" x14ac:dyDescent="0.25">
      <c r="A33" s="13" t="s">
        <v>147</v>
      </c>
      <c r="B33" s="14" t="s">
        <v>148</v>
      </c>
      <c r="C33" s="15" t="s">
        <v>149</v>
      </c>
      <c r="D33" s="16"/>
      <c r="E33" s="17">
        <v>151.19999999999999</v>
      </c>
      <c r="F33" s="18">
        <f>ROUND(E33*D33,2)</f>
        <v>0</v>
      </c>
      <c r="G33" s="7"/>
      <c r="H33" s="19">
        <v>75.599999999999994</v>
      </c>
      <c r="I33" s="18">
        <f>ROUND(H33*D33,2)</f>
        <v>0</v>
      </c>
      <c r="J33" s="7"/>
      <c r="K33" s="19">
        <v>75.599999999999994</v>
      </c>
      <c r="L33" s="18">
        <f>ROUND(K33*D33,2)</f>
        <v>0</v>
      </c>
      <c r="M33" s="7"/>
      <c r="N33" s="19">
        <v>75.599999999999994</v>
      </c>
      <c r="O33" s="18">
        <f>ROUND(N33*D33,2)</f>
        <v>0</v>
      </c>
      <c r="P33" s="7"/>
      <c r="Q33" s="19">
        <f t="shared" si="7"/>
        <v>378</v>
      </c>
      <c r="R33" s="18">
        <f t="shared" si="7"/>
        <v>0</v>
      </c>
      <c r="ZY33" s="9" t="s">
        <v>150</v>
      </c>
      <c r="ZZ33" s="10" t="s">
        <v>151</v>
      </c>
    </row>
    <row r="34" spans="1:702" ht="33.75" customHeight="1" x14ac:dyDescent="0.25">
      <c r="A34" s="20" t="s">
        <v>152</v>
      </c>
      <c r="B34" s="21" t="s">
        <v>153</v>
      </c>
      <c r="C34" s="3"/>
      <c r="D34" s="4"/>
      <c r="E34" s="5"/>
      <c r="F34" s="6"/>
      <c r="G34" s="7"/>
      <c r="H34" s="8"/>
      <c r="I34" s="6"/>
      <c r="J34" s="7"/>
      <c r="K34" s="8"/>
      <c r="L34" s="6"/>
      <c r="M34" s="7"/>
      <c r="N34" s="8"/>
      <c r="O34" s="6"/>
      <c r="P34" s="7"/>
      <c r="Q34" s="8"/>
      <c r="R34" s="6"/>
      <c r="ZY34" s="9" t="s">
        <v>154</v>
      </c>
      <c r="ZZ34" s="10"/>
    </row>
    <row r="35" spans="1:702" ht="33.75" customHeight="1" x14ac:dyDescent="0.25">
      <c r="A35" s="13" t="s">
        <v>155</v>
      </c>
      <c r="B35" s="14" t="s">
        <v>156</v>
      </c>
      <c r="C35" s="15" t="s">
        <v>157</v>
      </c>
      <c r="D35" s="16"/>
      <c r="E35" s="17">
        <v>4</v>
      </c>
      <c r="F35" s="18">
        <f>ROUND(E35*D35,2)</f>
        <v>0</v>
      </c>
      <c r="G35" s="7"/>
      <c r="H35" s="19">
        <v>4</v>
      </c>
      <c r="I35" s="18">
        <f>ROUND(H35*D35,2)</f>
        <v>0</v>
      </c>
      <c r="J35" s="7"/>
      <c r="K35" s="19">
        <v>4</v>
      </c>
      <c r="L35" s="18">
        <f>ROUND(K35*D35,2)</f>
        <v>0</v>
      </c>
      <c r="M35" s="7"/>
      <c r="N35" s="19">
        <v>4</v>
      </c>
      <c r="O35" s="18">
        <f>ROUND(N35*D35,2)</f>
        <v>0</v>
      </c>
      <c r="P35" s="7"/>
      <c r="Q35" s="19">
        <f>E35+H35+K35+N35</f>
        <v>16</v>
      </c>
      <c r="R35" s="18">
        <f>F35+I35+L35+O35</f>
        <v>0</v>
      </c>
      <c r="ZY35" s="9" t="s">
        <v>158</v>
      </c>
      <c r="ZZ35" s="10" t="s">
        <v>159</v>
      </c>
    </row>
    <row r="36" spans="1:702" ht="33.75" customHeight="1" x14ac:dyDescent="0.25">
      <c r="A36" s="13" t="s">
        <v>160</v>
      </c>
      <c r="B36" s="14" t="s">
        <v>161</v>
      </c>
      <c r="C36" s="15" t="s">
        <v>162</v>
      </c>
      <c r="D36" s="16"/>
      <c r="E36" s="17">
        <v>17.54</v>
      </c>
      <c r="F36" s="18">
        <f>ROUND(E36*D36,2)</f>
        <v>0</v>
      </c>
      <c r="G36" s="7"/>
      <c r="H36" s="19">
        <v>17.54</v>
      </c>
      <c r="I36" s="18">
        <f>ROUND(H36*D36,2)</f>
        <v>0</v>
      </c>
      <c r="J36" s="7"/>
      <c r="K36" s="19">
        <v>17.54</v>
      </c>
      <c r="L36" s="18">
        <f>ROUND(K36*D36,2)</f>
        <v>0</v>
      </c>
      <c r="M36" s="7"/>
      <c r="N36" s="19">
        <v>17.54</v>
      </c>
      <c r="O36" s="18">
        <f>ROUND(N36*D36,2)</f>
        <v>0</v>
      </c>
      <c r="P36" s="7"/>
      <c r="Q36" s="19">
        <f>E36+H36+K36+N36</f>
        <v>70.16</v>
      </c>
      <c r="R36" s="18">
        <f>F36+I36+L36+O36</f>
        <v>0</v>
      </c>
      <c r="ZY36" s="9" t="s">
        <v>163</v>
      </c>
      <c r="ZZ36" s="10" t="s">
        <v>164</v>
      </c>
    </row>
    <row r="37" spans="1:702" ht="33.75" customHeight="1" x14ac:dyDescent="0.25">
      <c r="A37" s="22"/>
      <c r="B37" s="23"/>
      <c r="C37" s="3"/>
      <c r="D37" s="4"/>
      <c r="E37" s="5"/>
      <c r="F37" s="24"/>
      <c r="G37" s="7"/>
      <c r="H37" s="8"/>
      <c r="I37" s="24"/>
      <c r="J37" s="7"/>
      <c r="K37" s="8"/>
      <c r="L37" s="24"/>
      <c r="M37" s="7"/>
      <c r="N37" s="8"/>
      <c r="O37" s="24"/>
      <c r="P37" s="7"/>
      <c r="Q37" s="8"/>
      <c r="R37" s="24"/>
    </row>
    <row r="38" spans="1:702" ht="33.75" customHeight="1" x14ac:dyDescent="0.25">
      <c r="A38" s="25"/>
      <c r="B38" s="32" t="s">
        <v>165</v>
      </c>
      <c r="C38" s="3"/>
      <c r="D38" s="4"/>
      <c r="E38" s="5"/>
      <c r="F38" s="26">
        <f>SUBTOTAL(109,F5:F37)</f>
        <v>0</v>
      </c>
      <c r="G38" s="27"/>
      <c r="H38" s="8"/>
      <c r="I38" s="26">
        <f>SUBTOTAL(109,I5:I37)</f>
        <v>0</v>
      </c>
      <c r="J38" s="27"/>
      <c r="K38" s="8"/>
      <c r="L38" s="26">
        <f>SUBTOTAL(109,L5:L37)</f>
        <v>0</v>
      </c>
      <c r="M38" s="27"/>
      <c r="N38" s="8"/>
      <c r="O38" s="26">
        <f>SUBTOTAL(109,O5:O37)</f>
        <v>0</v>
      </c>
      <c r="P38" s="27"/>
      <c r="Q38" s="8"/>
      <c r="R38" s="26">
        <f>SUBTOTAL(109,R5:R37)</f>
        <v>0</v>
      </c>
      <c r="S38" s="28"/>
      <c r="ZY38" s="9" t="s">
        <v>166</v>
      </c>
    </row>
    <row r="39" spans="1:702" ht="33.75" customHeight="1" x14ac:dyDescent="0.25">
      <c r="A39" s="29"/>
      <c r="B39" s="30"/>
      <c r="C39" s="3"/>
      <c r="D39" s="4"/>
      <c r="E39" s="5"/>
      <c r="F39" s="31"/>
      <c r="G39" s="7"/>
      <c r="H39" s="8"/>
      <c r="I39" s="31"/>
      <c r="J39" s="7"/>
      <c r="K39" s="8"/>
      <c r="L39" s="31"/>
      <c r="M39" s="7"/>
      <c r="N39" s="8"/>
      <c r="O39" s="31"/>
      <c r="P39" s="7"/>
      <c r="Q39" s="8"/>
      <c r="R39" s="31"/>
    </row>
    <row r="40" spans="1:702" ht="33.75" customHeight="1" x14ac:dyDescent="0.25">
      <c r="A40" s="1" t="s">
        <v>167</v>
      </c>
      <c r="B40" s="2" t="s">
        <v>168</v>
      </c>
      <c r="C40" s="3"/>
      <c r="D40" s="4"/>
      <c r="E40" s="5"/>
      <c r="F40" s="6"/>
      <c r="G40" s="7"/>
      <c r="H40" s="8"/>
      <c r="I40" s="6"/>
      <c r="J40" s="7"/>
      <c r="K40" s="8"/>
      <c r="L40" s="6"/>
      <c r="M40" s="7"/>
      <c r="N40" s="8"/>
      <c r="O40" s="6"/>
      <c r="P40" s="7"/>
      <c r="Q40" s="8"/>
      <c r="R40" s="6"/>
      <c r="ZY40" s="9" t="s">
        <v>169</v>
      </c>
      <c r="ZZ40" s="10"/>
    </row>
    <row r="41" spans="1:702" ht="33.75" customHeight="1" x14ac:dyDescent="0.25">
      <c r="A41" s="11" t="s">
        <v>170</v>
      </c>
      <c r="B41" s="12" t="s">
        <v>171</v>
      </c>
      <c r="C41" s="3"/>
      <c r="D41" s="4"/>
      <c r="E41" s="5"/>
      <c r="F41" s="6"/>
      <c r="G41" s="7"/>
      <c r="H41" s="8"/>
      <c r="I41" s="6"/>
      <c r="J41" s="7"/>
      <c r="K41" s="8"/>
      <c r="L41" s="6"/>
      <c r="M41" s="7"/>
      <c r="N41" s="8"/>
      <c r="O41" s="6"/>
      <c r="P41" s="7"/>
      <c r="Q41" s="8"/>
      <c r="R41" s="6"/>
      <c r="ZY41" s="9" t="s">
        <v>172</v>
      </c>
      <c r="ZZ41" s="10"/>
    </row>
    <row r="42" spans="1:702" ht="33.75" customHeight="1" x14ac:dyDescent="0.25">
      <c r="A42" s="13" t="s">
        <v>173</v>
      </c>
      <c r="B42" s="14" t="s">
        <v>174</v>
      </c>
      <c r="C42" s="15" t="s">
        <v>175</v>
      </c>
      <c r="D42" s="16"/>
      <c r="E42" s="17"/>
      <c r="F42" s="18">
        <f>ROUND(E42*D42,2)</f>
        <v>0</v>
      </c>
      <c r="G42" s="7"/>
      <c r="H42" s="19"/>
      <c r="I42" s="18">
        <f>ROUND(H42*D42,2)</f>
        <v>0</v>
      </c>
      <c r="J42" s="7"/>
      <c r="K42" s="19">
        <v>21.73</v>
      </c>
      <c r="L42" s="18">
        <f>ROUND(K42*D42,2)</f>
        <v>0</v>
      </c>
      <c r="M42" s="7"/>
      <c r="N42" s="19"/>
      <c r="O42" s="18">
        <f>ROUND(N42*D42,2)</f>
        <v>0</v>
      </c>
      <c r="P42" s="7"/>
      <c r="Q42" s="19">
        <f t="shared" ref="Q42:R46" si="8">E42+H42+K42+N42</f>
        <v>21.73</v>
      </c>
      <c r="R42" s="18">
        <f t="shared" si="8"/>
        <v>0</v>
      </c>
      <c r="ZY42" s="9" t="s">
        <v>176</v>
      </c>
      <c r="ZZ42" s="10" t="s">
        <v>177</v>
      </c>
    </row>
    <row r="43" spans="1:702" ht="33.75" customHeight="1" x14ac:dyDescent="0.25">
      <c r="A43" s="13" t="s">
        <v>178</v>
      </c>
      <c r="B43" s="14" t="s">
        <v>179</v>
      </c>
      <c r="C43" s="15" t="s">
        <v>180</v>
      </c>
      <c r="D43" s="16"/>
      <c r="E43" s="17"/>
      <c r="F43" s="18">
        <f>ROUND(E43*D43,2)</f>
        <v>0</v>
      </c>
      <c r="G43" s="7"/>
      <c r="H43" s="19"/>
      <c r="I43" s="18">
        <f>ROUND(H43*D43,2)</f>
        <v>0</v>
      </c>
      <c r="J43" s="7"/>
      <c r="K43" s="19">
        <v>5.51</v>
      </c>
      <c r="L43" s="18">
        <f>ROUND(K43*D43,2)</f>
        <v>0</v>
      </c>
      <c r="M43" s="7"/>
      <c r="N43" s="19"/>
      <c r="O43" s="18">
        <f>ROUND(N43*D43,2)</f>
        <v>0</v>
      </c>
      <c r="P43" s="7"/>
      <c r="Q43" s="19">
        <f t="shared" si="8"/>
        <v>5.51</v>
      </c>
      <c r="R43" s="18">
        <f t="shared" si="8"/>
        <v>0</v>
      </c>
      <c r="ZY43" s="9" t="s">
        <v>181</v>
      </c>
      <c r="ZZ43" s="10" t="s">
        <v>182</v>
      </c>
    </row>
    <row r="44" spans="1:702" ht="33.75" customHeight="1" x14ac:dyDescent="0.25">
      <c r="A44" s="13" t="s">
        <v>183</v>
      </c>
      <c r="B44" s="14" t="s">
        <v>184</v>
      </c>
      <c r="C44" s="15" t="s">
        <v>185</v>
      </c>
      <c r="D44" s="16"/>
      <c r="E44" s="17"/>
      <c r="F44" s="18">
        <f>ROUND(E44*D44,2)</f>
        <v>0</v>
      </c>
      <c r="G44" s="7"/>
      <c r="H44" s="19"/>
      <c r="I44" s="18">
        <f>ROUND(H44*D44,2)</f>
        <v>0</v>
      </c>
      <c r="J44" s="7"/>
      <c r="K44" s="19">
        <v>4.0199999999999996</v>
      </c>
      <c r="L44" s="18">
        <f>ROUND(K44*D44,2)</f>
        <v>0</v>
      </c>
      <c r="M44" s="7"/>
      <c r="N44" s="19">
        <v>2.1</v>
      </c>
      <c r="O44" s="18">
        <f>ROUND(N44*D44,2)</f>
        <v>0</v>
      </c>
      <c r="P44" s="7"/>
      <c r="Q44" s="19">
        <f t="shared" si="8"/>
        <v>6.1199999999999992</v>
      </c>
      <c r="R44" s="18">
        <f t="shared" si="8"/>
        <v>0</v>
      </c>
      <c r="ZY44" s="9" t="s">
        <v>186</v>
      </c>
      <c r="ZZ44" s="10" t="s">
        <v>187</v>
      </c>
    </row>
    <row r="45" spans="1:702" ht="33.75" customHeight="1" x14ac:dyDescent="0.25">
      <c r="A45" s="13" t="s">
        <v>188</v>
      </c>
      <c r="B45" s="14" t="s">
        <v>189</v>
      </c>
      <c r="C45" s="15" t="s">
        <v>190</v>
      </c>
      <c r="D45" s="16"/>
      <c r="E45" s="17">
        <v>21</v>
      </c>
      <c r="F45" s="18">
        <f>ROUND(E45*D45,2)</f>
        <v>0</v>
      </c>
      <c r="G45" s="7"/>
      <c r="H45" s="19">
        <v>21</v>
      </c>
      <c r="I45" s="18">
        <f>ROUND(H45*D45,2)</f>
        <v>0</v>
      </c>
      <c r="J45" s="7"/>
      <c r="K45" s="19">
        <v>21</v>
      </c>
      <c r="L45" s="18">
        <f>ROUND(K45*D45,2)</f>
        <v>0</v>
      </c>
      <c r="M45" s="7"/>
      <c r="N45" s="19">
        <v>21</v>
      </c>
      <c r="O45" s="18">
        <f>ROUND(N45*D45,2)</f>
        <v>0</v>
      </c>
      <c r="P45" s="7"/>
      <c r="Q45" s="19">
        <f t="shared" si="8"/>
        <v>84</v>
      </c>
      <c r="R45" s="18">
        <f t="shared" si="8"/>
        <v>0</v>
      </c>
      <c r="ZY45" s="9" t="s">
        <v>191</v>
      </c>
      <c r="ZZ45" s="10" t="s">
        <v>192</v>
      </c>
    </row>
    <row r="46" spans="1:702" ht="33.75" customHeight="1" x14ac:dyDescent="0.25">
      <c r="A46" s="13" t="s">
        <v>193</v>
      </c>
      <c r="B46" s="14" t="s">
        <v>194</v>
      </c>
      <c r="C46" s="15" t="s">
        <v>195</v>
      </c>
      <c r="D46" s="16"/>
      <c r="E46" s="17">
        <v>1</v>
      </c>
      <c r="F46" s="18">
        <f>ROUND(E46*D46,2)</f>
        <v>0</v>
      </c>
      <c r="G46" s="7"/>
      <c r="H46" s="19">
        <v>1</v>
      </c>
      <c r="I46" s="18">
        <f>ROUND(H46*D46,2)</f>
        <v>0</v>
      </c>
      <c r="J46" s="7"/>
      <c r="K46" s="19">
        <v>1</v>
      </c>
      <c r="L46" s="18">
        <f>ROUND(K46*D46,2)</f>
        <v>0</v>
      </c>
      <c r="M46" s="7"/>
      <c r="N46" s="19">
        <v>1</v>
      </c>
      <c r="O46" s="18">
        <f>ROUND(N46*D46,2)</f>
        <v>0</v>
      </c>
      <c r="P46" s="7"/>
      <c r="Q46" s="19">
        <f t="shared" si="8"/>
        <v>4</v>
      </c>
      <c r="R46" s="18">
        <f t="shared" si="8"/>
        <v>0</v>
      </c>
      <c r="ZY46" s="9" t="s">
        <v>196</v>
      </c>
      <c r="ZZ46" s="10" t="s">
        <v>197</v>
      </c>
    </row>
    <row r="47" spans="1:702" ht="33.75" customHeight="1" x14ac:dyDescent="0.25">
      <c r="A47" s="20" t="s">
        <v>198</v>
      </c>
      <c r="B47" s="21" t="s">
        <v>199</v>
      </c>
      <c r="C47" s="3"/>
      <c r="D47" s="4"/>
      <c r="E47" s="5"/>
      <c r="F47" s="6"/>
      <c r="G47" s="7"/>
      <c r="H47" s="8"/>
      <c r="I47" s="6"/>
      <c r="J47" s="7"/>
      <c r="K47" s="8"/>
      <c r="L47" s="6"/>
      <c r="M47" s="7"/>
      <c r="N47" s="8"/>
      <c r="O47" s="6"/>
      <c r="P47" s="7"/>
      <c r="Q47" s="8"/>
      <c r="R47" s="6"/>
      <c r="ZY47" s="9" t="s">
        <v>200</v>
      </c>
      <c r="ZZ47" s="10"/>
    </row>
    <row r="48" spans="1:702" ht="33.75" customHeight="1" x14ac:dyDescent="0.25">
      <c r="A48" s="13" t="s">
        <v>201</v>
      </c>
      <c r="B48" s="14" t="s">
        <v>202</v>
      </c>
      <c r="C48" s="15" t="s">
        <v>203</v>
      </c>
      <c r="D48" s="16"/>
      <c r="E48" s="17">
        <v>629.66999999999996</v>
      </c>
      <c r="F48" s="18">
        <f t="shared" ref="F48:F57" si="9">ROUND(E48*D48,2)</f>
        <v>0</v>
      </c>
      <c r="G48" s="7"/>
      <c r="H48" s="19">
        <v>625.95000000000005</v>
      </c>
      <c r="I48" s="18">
        <f t="shared" ref="I48:I57" si="10">ROUND(H48*D48,2)</f>
        <v>0</v>
      </c>
      <c r="J48" s="7"/>
      <c r="K48" s="19">
        <v>625.89</v>
      </c>
      <c r="L48" s="18">
        <f t="shared" ref="L48:L57" si="11">ROUND(K48*D48,2)</f>
        <v>0</v>
      </c>
      <c r="M48" s="7"/>
      <c r="N48" s="19">
        <v>624.39</v>
      </c>
      <c r="O48" s="18">
        <f t="shared" ref="O48:O57" si="12">ROUND(N48*D48,2)</f>
        <v>0</v>
      </c>
      <c r="P48" s="7"/>
      <c r="Q48" s="19">
        <f t="shared" ref="Q48:Q57" si="13">E48+H48+K48+N48</f>
        <v>2505.8999999999996</v>
      </c>
      <c r="R48" s="18">
        <f t="shared" ref="R48:R57" si="14">F48+I48+L48+O48</f>
        <v>0</v>
      </c>
      <c r="ZY48" s="9" t="s">
        <v>204</v>
      </c>
      <c r="ZZ48" s="10" t="s">
        <v>205</v>
      </c>
    </row>
    <row r="49" spans="1:702" ht="33.75" customHeight="1" x14ac:dyDescent="0.25">
      <c r="A49" s="13" t="s">
        <v>206</v>
      </c>
      <c r="B49" s="14" t="s">
        <v>207</v>
      </c>
      <c r="C49" s="15" t="s">
        <v>208</v>
      </c>
      <c r="D49" s="16"/>
      <c r="E49" s="17">
        <v>20.16</v>
      </c>
      <c r="F49" s="18">
        <f t="shared" si="9"/>
        <v>0</v>
      </c>
      <c r="G49" s="7"/>
      <c r="H49" s="19">
        <v>18.37</v>
      </c>
      <c r="I49" s="18">
        <f t="shared" si="10"/>
        <v>0</v>
      </c>
      <c r="J49" s="7"/>
      <c r="K49" s="19">
        <v>19.54</v>
      </c>
      <c r="L49" s="18">
        <f t="shared" si="11"/>
        <v>0</v>
      </c>
      <c r="M49" s="7"/>
      <c r="N49" s="19">
        <v>104.67</v>
      </c>
      <c r="O49" s="18">
        <f t="shared" si="12"/>
        <v>0</v>
      </c>
      <c r="P49" s="7"/>
      <c r="Q49" s="19">
        <f t="shared" si="13"/>
        <v>162.74</v>
      </c>
      <c r="R49" s="18">
        <f t="shared" si="14"/>
        <v>0</v>
      </c>
      <c r="ZY49" s="9" t="s">
        <v>209</v>
      </c>
      <c r="ZZ49" s="10" t="s">
        <v>210</v>
      </c>
    </row>
    <row r="50" spans="1:702" ht="33.75" customHeight="1" x14ac:dyDescent="0.25">
      <c r="A50" s="13" t="s">
        <v>211</v>
      </c>
      <c r="B50" s="14" t="s">
        <v>212</v>
      </c>
      <c r="C50" s="15" t="s">
        <v>213</v>
      </c>
      <c r="D50" s="16"/>
      <c r="E50" s="17">
        <v>2</v>
      </c>
      <c r="F50" s="18">
        <f t="shared" si="9"/>
        <v>0</v>
      </c>
      <c r="G50" s="7"/>
      <c r="H50" s="19">
        <v>2</v>
      </c>
      <c r="I50" s="18">
        <f t="shared" si="10"/>
        <v>0</v>
      </c>
      <c r="J50" s="7"/>
      <c r="K50" s="19">
        <v>3</v>
      </c>
      <c r="L50" s="18">
        <f t="shared" si="11"/>
        <v>0</v>
      </c>
      <c r="M50" s="7"/>
      <c r="N50" s="19">
        <v>2</v>
      </c>
      <c r="O50" s="18">
        <f t="shared" si="12"/>
        <v>0</v>
      </c>
      <c r="P50" s="7"/>
      <c r="Q50" s="19">
        <f t="shared" si="13"/>
        <v>9</v>
      </c>
      <c r="R50" s="18">
        <f t="shared" si="14"/>
        <v>0</v>
      </c>
      <c r="ZY50" s="9" t="s">
        <v>214</v>
      </c>
      <c r="ZZ50" s="10" t="s">
        <v>215</v>
      </c>
    </row>
    <row r="51" spans="1:702" ht="33.75" customHeight="1" x14ac:dyDescent="0.25">
      <c r="A51" s="13" t="s">
        <v>216</v>
      </c>
      <c r="B51" s="14" t="s">
        <v>217</v>
      </c>
      <c r="C51" s="15" t="s">
        <v>218</v>
      </c>
      <c r="D51" s="16"/>
      <c r="E51" s="17">
        <v>36</v>
      </c>
      <c r="F51" s="18">
        <f t="shared" si="9"/>
        <v>0</v>
      </c>
      <c r="G51" s="7"/>
      <c r="H51" s="19">
        <v>36</v>
      </c>
      <c r="I51" s="18">
        <f t="shared" si="10"/>
        <v>0</v>
      </c>
      <c r="J51" s="7"/>
      <c r="K51" s="19">
        <v>36</v>
      </c>
      <c r="L51" s="18">
        <f t="shared" si="11"/>
        <v>0</v>
      </c>
      <c r="M51" s="7"/>
      <c r="N51" s="19">
        <v>36</v>
      </c>
      <c r="O51" s="18">
        <f t="shared" si="12"/>
        <v>0</v>
      </c>
      <c r="P51" s="7"/>
      <c r="Q51" s="19">
        <f t="shared" si="13"/>
        <v>144</v>
      </c>
      <c r="R51" s="18">
        <f t="shared" si="14"/>
        <v>0</v>
      </c>
      <c r="ZY51" s="9" t="s">
        <v>219</v>
      </c>
      <c r="ZZ51" s="10" t="s">
        <v>220</v>
      </c>
    </row>
    <row r="52" spans="1:702" ht="33.75" customHeight="1" x14ac:dyDescent="0.25">
      <c r="A52" s="13" t="s">
        <v>221</v>
      </c>
      <c r="B52" s="14" t="s">
        <v>222</v>
      </c>
      <c r="C52" s="15" t="s">
        <v>223</v>
      </c>
      <c r="D52" s="16"/>
      <c r="E52" s="17">
        <v>19.22</v>
      </c>
      <c r="F52" s="18">
        <f t="shared" si="9"/>
        <v>0</v>
      </c>
      <c r="G52" s="7"/>
      <c r="H52" s="19">
        <v>28.72</v>
      </c>
      <c r="I52" s="18">
        <f t="shared" si="10"/>
        <v>0</v>
      </c>
      <c r="J52" s="7"/>
      <c r="K52" s="19">
        <v>38.68</v>
      </c>
      <c r="L52" s="18">
        <f t="shared" si="11"/>
        <v>0</v>
      </c>
      <c r="M52" s="7"/>
      <c r="N52" s="19">
        <v>74.62</v>
      </c>
      <c r="O52" s="18">
        <f t="shared" si="12"/>
        <v>0</v>
      </c>
      <c r="P52" s="7"/>
      <c r="Q52" s="19">
        <f t="shared" si="13"/>
        <v>161.24</v>
      </c>
      <c r="R52" s="18">
        <f t="shared" si="14"/>
        <v>0</v>
      </c>
      <c r="ZY52" s="9" t="s">
        <v>224</v>
      </c>
      <c r="ZZ52" s="10" t="s">
        <v>225</v>
      </c>
    </row>
    <row r="53" spans="1:702" ht="33.75" customHeight="1" x14ac:dyDescent="0.25">
      <c r="A53" s="13" t="s">
        <v>226</v>
      </c>
      <c r="B53" s="14" t="s">
        <v>227</v>
      </c>
      <c r="C53" s="15" t="s">
        <v>228</v>
      </c>
      <c r="D53" s="16"/>
      <c r="E53" s="17">
        <v>78.61</v>
      </c>
      <c r="F53" s="18">
        <f t="shared" si="9"/>
        <v>0</v>
      </c>
      <c r="G53" s="7"/>
      <c r="H53" s="19">
        <v>78.61</v>
      </c>
      <c r="I53" s="18">
        <f t="shared" si="10"/>
        <v>0</v>
      </c>
      <c r="J53" s="7"/>
      <c r="K53" s="19">
        <v>78.489999999999995</v>
      </c>
      <c r="L53" s="18">
        <f t="shared" si="11"/>
        <v>0</v>
      </c>
      <c r="M53" s="7"/>
      <c r="N53" s="19">
        <v>78.61</v>
      </c>
      <c r="O53" s="18">
        <f t="shared" si="12"/>
        <v>0</v>
      </c>
      <c r="P53" s="7"/>
      <c r="Q53" s="19">
        <f t="shared" si="13"/>
        <v>314.32</v>
      </c>
      <c r="R53" s="18">
        <f t="shared" si="14"/>
        <v>0</v>
      </c>
      <c r="ZY53" s="9" t="s">
        <v>229</v>
      </c>
      <c r="ZZ53" s="10" t="s">
        <v>230</v>
      </c>
    </row>
    <row r="54" spans="1:702" ht="33.75" customHeight="1" x14ac:dyDescent="0.25">
      <c r="A54" s="13" t="s">
        <v>231</v>
      </c>
      <c r="B54" s="14" t="s">
        <v>232</v>
      </c>
      <c r="C54" s="15" t="s">
        <v>233</v>
      </c>
      <c r="D54" s="16"/>
      <c r="E54" s="17">
        <v>35.94</v>
      </c>
      <c r="F54" s="18">
        <f t="shared" si="9"/>
        <v>0</v>
      </c>
      <c r="G54" s="7"/>
      <c r="H54" s="19">
        <v>62.38</v>
      </c>
      <c r="I54" s="18">
        <f t="shared" si="10"/>
        <v>0</v>
      </c>
      <c r="J54" s="7"/>
      <c r="K54" s="19">
        <v>62.32</v>
      </c>
      <c r="L54" s="18">
        <f t="shared" si="11"/>
        <v>0</v>
      </c>
      <c r="M54" s="7"/>
      <c r="N54" s="19">
        <v>93.3</v>
      </c>
      <c r="O54" s="18">
        <f t="shared" si="12"/>
        <v>0</v>
      </c>
      <c r="P54" s="7"/>
      <c r="Q54" s="19">
        <f t="shared" si="13"/>
        <v>253.94</v>
      </c>
      <c r="R54" s="18">
        <f t="shared" si="14"/>
        <v>0</v>
      </c>
      <c r="ZY54" s="9" t="s">
        <v>234</v>
      </c>
      <c r="ZZ54" s="10" t="s">
        <v>235</v>
      </c>
    </row>
    <row r="55" spans="1:702" ht="33.75" customHeight="1" x14ac:dyDescent="0.25">
      <c r="A55" s="13" t="s">
        <v>236</v>
      </c>
      <c r="B55" s="14" t="s">
        <v>237</v>
      </c>
      <c r="C55" s="15" t="s">
        <v>238</v>
      </c>
      <c r="D55" s="16"/>
      <c r="E55" s="17">
        <v>26.11</v>
      </c>
      <c r="F55" s="18">
        <f t="shared" si="9"/>
        <v>0</v>
      </c>
      <c r="G55" s="7"/>
      <c r="H55" s="19">
        <v>43.06</v>
      </c>
      <c r="I55" s="18">
        <f t="shared" si="10"/>
        <v>0</v>
      </c>
      <c r="J55" s="7"/>
      <c r="K55" s="19">
        <v>54.03</v>
      </c>
      <c r="L55" s="18">
        <f t="shared" si="11"/>
        <v>0</v>
      </c>
      <c r="M55" s="7"/>
      <c r="N55" s="19">
        <v>95.41</v>
      </c>
      <c r="O55" s="18">
        <f t="shared" si="12"/>
        <v>0</v>
      </c>
      <c r="P55" s="7"/>
      <c r="Q55" s="19">
        <f t="shared" si="13"/>
        <v>218.61</v>
      </c>
      <c r="R55" s="18">
        <f t="shared" si="14"/>
        <v>0</v>
      </c>
      <c r="ZY55" s="9" t="s">
        <v>239</v>
      </c>
      <c r="ZZ55" s="10" t="s">
        <v>240</v>
      </c>
    </row>
    <row r="56" spans="1:702" ht="33.75" customHeight="1" x14ac:dyDescent="0.25">
      <c r="A56" s="13" t="s">
        <v>241</v>
      </c>
      <c r="B56" s="14" t="s">
        <v>242</v>
      </c>
      <c r="C56" s="15" t="s">
        <v>243</v>
      </c>
      <c r="D56" s="16"/>
      <c r="E56" s="17">
        <v>593.42999999999995</v>
      </c>
      <c r="F56" s="18">
        <f t="shared" si="9"/>
        <v>0</v>
      </c>
      <c r="G56" s="7"/>
      <c r="H56" s="19">
        <v>578.89</v>
      </c>
      <c r="I56" s="18">
        <f t="shared" si="10"/>
        <v>0</v>
      </c>
      <c r="J56" s="7"/>
      <c r="K56" s="19">
        <v>592.33000000000004</v>
      </c>
      <c r="L56" s="18">
        <f t="shared" si="11"/>
        <v>0</v>
      </c>
      <c r="M56" s="7"/>
      <c r="N56" s="19">
        <v>598.70000000000005</v>
      </c>
      <c r="O56" s="18">
        <f t="shared" si="12"/>
        <v>0</v>
      </c>
      <c r="P56" s="7"/>
      <c r="Q56" s="19">
        <f t="shared" si="13"/>
        <v>2363.3500000000004</v>
      </c>
      <c r="R56" s="18">
        <f t="shared" si="14"/>
        <v>0</v>
      </c>
      <c r="ZY56" s="9" t="s">
        <v>244</v>
      </c>
      <c r="ZZ56" s="10" t="s">
        <v>245</v>
      </c>
    </row>
    <row r="57" spans="1:702" ht="33.75" customHeight="1" x14ac:dyDescent="0.25">
      <c r="A57" s="13" t="s">
        <v>246</v>
      </c>
      <c r="B57" s="14" t="s">
        <v>247</v>
      </c>
      <c r="C57" s="15" t="s">
        <v>248</v>
      </c>
      <c r="D57" s="16"/>
      <c r="E57" s="17">
        <v>73.12</v>
      </c>
      <c r="F57" s="18">
        <f t="shared" si="9"/>
        <v>0</v>
      </c>
      <c r="G57" s="7"/>
      <c r="H57" s="19">
        <v>65.760000000000005</v>
      </c>
      <c r="I57" s="18">
        <f t="shared" si="10"/>
        <v>0</v>
      </c>
      <c r="J57" s="7"/>
      <c r="K57" s="19">
        <v>64.97</v>
      </c>
      <c r="L57" s="18">
        <f t="shared" si="11"/>
        <v>0</v>
      </c>
      <c r="M57" s="7"/>
      <c r="N57" s="19">
        <v>98.87</v>
      </c>
      <c r="O57" s="18">
        <f t="shared" si="12"/>
        <v>0</v>
      </c>
      <c r="P57" s="7"/>
      <c r="Q57" s="19">
        <f t="shared" si="13"/>
        <v>302.72000000000003</v>
      </c>
      <c r="R57" s="18">
        <f t="shared" si="14"/>
        <v>0</v>
      </c>
      <c r="ZY57" s="9" t="s">
        <v>249</v>
      </c>
      <c r="ZZ57" s="10" t="s">
        <v>250</v>
      </c>
    </row>
    <row r="58" spans="1:702" ht="33.75" customHeight="1" x14ac:dyDescent="0.25">
      <c r="A58" s="20" t="s">
        <v>251</v>
      </c>
      <c r="B58" s="21" t="s">
        <v>252</v>
      </c>
      <c r="C58" s="3"/>
      <c r="D58" s="4"/>
      <c r="E58" s="5"/>
      <c r="F58" s="6"/>
      <c r="G58" s="7"/>
      <c r="H58" s="8"/>
      <c r="I58" s="6"/>
      <c r="J58" s="7"/>
      <c r="K58" s="8"/>
      <c r="L58" s="6"/>
      <c r="M58" s="7"/>
      <c r="N58" s="8"/>
      <c r="O58" s="6"/>
      <c r="P58" s="7"/>
      <c r="Q58" s="8"/>
      <c r="R58" s="6"/>
      <c r="ZY58" s="9" t="s">
        <v>253</v>
      </c>
      <c r="ZZ58" s="10"/>
    </row>
    <row r="59" spans="1:702" ht="33.75" customHeight="1" x14ac:dyDescent="0.25">
      <c r="A59" s="13" t="s">
        <v>254</v>
      </c>
      <c r="B59" s="14" t="s">
        <v>255</v>
      </c>
      <c r="C59" s="15" t="s">
        <v>256</v>
      </c>
      <c r="D59" s="16"/>
      <c r="E59" s="17">
        <v>20.16</v>
      </c>
      <c r="F59" s="18">
        <f>ROUND(E59*D59,2)</f>
        <v>0</v>
      </c>
      <c r="G59" s="7"/>
      <c r="H59" s="19">
        <v>24.76</v>
      </c>
      <c r="I59" s="18">
        <f>ROUND(H59*D59,2)</f>
        <v>0</v>
      </c>
      <c r="J59" s="7"/>
      <c r="K59" s="19">
        <v>23.93</v>
      </c>
      <c r="L59" s="18">
        <f>ROUND(K59*D59,2)</f>
        <v>0</v>
      </c>
      <c r="M59" s="7"/>
      <c r="N59" s="19">
        <v>20.16</v>
      </c>
      <c r="O59" s="18">
        <f>ROUND(N59*D59,2)</f>
        <v>0</v>
      </c>
      <c r="P59" s="7"/>
      <c r="Q59" s="19">
        <f>E59+H59+K59+N59</f>
        <v>89.009999999999991</v>
      </c>
      <c r="R59" s="18">
        <f>F59+I59+L59+O59</f>
        <v>0</v>
      </c>
      <c r="ZY59" s="9" t="s">
        <v>257</v>
      </c>
      <c r="ZZ59" s="10" t="s">
        <v>258</v>
      </c>
    </row>
    <row r="60" spans="1:702" ht="33.75" customHeight="1" x14ac:dyDescent="0.25">
      <c r="A60" s="13" t="s">
        <v>259</v>
      </c>
      <c r="B60" s="14" t="s">
        <v>260</v>
      </c>
      <c r="C60" s="15" t="s">
        <v>261</v>
      </c>
      <c r="D60" s="16"/>
      <c r="E60" s="17">
        <v>1.54</v>
      </c>
      <c r="F60" s="18">
        <f>ROUND(E60*D60,2)</f>
        <v>0</v>
      </c>
      <c r="G60" s="7"/>
      <c r="H60" s="19">
        <v>1.99</v>
      </c>
      <c r="I60" s="18">
        <f>ROUND(H60*D60,2)</f>
        <v>0</v>
      </c>
      <c r="J60" s="7"/>
      <c r="K60" s="19">
        <v>1.99</v>
      </c>
      <c r="L60" s="18">
        <f>ROUND(K60*D60,2)</f>
        <v>0</v>
      </c>
      <c r="M60" s="7"/>
      <c r="N60" s="19">
        <v>1.99</v>
      </c>
      <c r="O60" s="18">
        <f>ROUND(N60*D60,2)</f>
        <v>0</v>
      </c>
      <c r="P60" s="7"/>
      <c r="Q60" s="19">
        <f>E60+H60+K60+N60</f>
        <v>7.5100000000000007</v>
      </c>
      <c r="R60" s="18">
        <f>F60+I60+L60+O60</f>
        <v>0</v>
      </c>
      <c r="ZY60" s="9" t="s">
        <v>262</v>
      </c>
      <c r="ZZ60" s="10" t="s">
        <v>263</v>
      </c>
    </row>
    <row r="61" spans="1:702" ht="33.75" customHeight="1" x14ac:dyDescent="0.25">
      <c r="A61" s="20" t="s">
        <v>264</v>
      </c>
      <c r="B61" s="21" t="s">
        <v>265</v>
      </c>
      <c r="C61" s="3"/>
      <c r="D61" s="4"/>
      <c r="E61" s="5"/>
      <c r="F61" s="6"/>
      <c r="G61" s="7"/>
      <c r="H61" s="8"/>
      <c r="I61" s="6"/>
      <c r="J61" s="7"/>
      <c r="K61" s="8"/>
      <c r="L61" s="6"/>
      <c r="M61" s="7"/>
      <c r="N61" s="8"/>
      <c r="O61" s="6"/>
      <c r="P61" s="7"/>
      <c r="Q61" s="8"/>
      <c r="R61" s="6"/>
      <c r="ZY61" s="9" t="s">
        <v>266</v>
      </c>
      <c r="ZZ61" s="10"/>
    </row>
    <row r="62" spans="1:702" ht="33.75" customHeight="1" x14ac:dyDescent="0.25">
      <c r="A62" s="13" t="s">
        <v>267</v>
      </c>
      <c r="B62" s="14" t="s">
        <v>268</v>
      </c>
      <c r="C62" s="15" t="s">
        <v>269</v>
      </c>
      <c r="D62" s="16"/>
      <c r="E62" s="17">
        <v>441.93</v>
      </c>
      <c r="F62" s="18">
        <f>ROUND(E62*D62,2)</f>
        <v>0</v>
      </c>
      <c r="G62" s="7"/>
      <c r="H62" s="19">
        <v>418.09</v>
      </c>
      <c r="I62" s="18">
        <f>ROUND(H62*D62,2)</f>
        <v>0</v>
      </c>
      <c r="J62" s="7"/>
      <c r="K62" s="19">
        <v>374.46</v>
      </c>
      <c r="L62" s="18">
        <f>ROUND(K62*D62,2)</f>
        <v>0</v>
      </c>
      <c r="M62" s="7"/>
      <c r="N62" s="19">
        <v>385.9</v>
      </c>
      <c r="O62" s="18">
        <f>ROUND(N62*D62,2)</f>
        <v>0</v>
      </c>
      <c r="P62" s="7"/>
      <c r="Q62" s="19">
        <f t="shared" ref="Q62:R64" si="15">E62+H62+K62+N62</f>
        <v>1620.38</v>
      </c>
      <c r="R62" s="18">
        <f t="shared" si="15"/>
        <v>0</v>
      </c>
      <c r="ZY62" s="9" t="s">
        <v>270</v>
      </c>
      <c r="ZZ62" s="10" t="s">
        <v>271</v>
      </c>
    </row>
    <row r="63" spans="1:702" ht="33.75" customHeight="1" x14ac:dyDescent="0.25">
      <c r="A63" s="13" t="s">
        <v>272</v>
      </c>
      <c r="B63" s="14" t="s">
        <v>273</v>
      </c>
      <c r="C63" s="15" t="s">
        <v>274</v>
      </c>
      <c r="D63" s="16"/>
      <c r="E63" s="17">
        <v>19.22</v>
      </c>
      <c r="F63" s="18">
        <f>ROUND(E63*D63,2)</f>
        <v>0</v>
      </c>
      <c r="G63" s="7"/>
      <c r="H63" s="19">
        <v>28.72</v>
      </c>
      <c r="I63" s="18">
        <f>ROUND(H63*D63,2)</f>
        <v>0</v>
      </c>
      <c r="J63" s="7"/>
      <c r="K63" s="19">
        <v>28.76</v>
      </c>
      <c r="L63" s="18">
        <f>ROUND(K63*D63,2)</f>
        <v>0</v>
      </c>
      <c r="M63" s="7"/>
      <c r="N63" s="19">
        <v>74.62</v>
      </c>
      <c r="O63" s="18">
        <f>ROUND(N63*D63,2)</f>
        <v>0</v>
      </c>
      <c r="P63" s="7"/>
      <c r="Q63" s="19">
        <f t="shared" si="15"/>
        <v>151.32</v>
      </c>
      <c r="R63" s="18">
        <f t="shared" si="15"/>
        <v>0</v>
      </c>
      <c r="ZY63" s="9" t="s">
        <v>275</v>
      </c>
      <c r="ZZ63" s="10" t="s">
        <v>276</v>
      </c>
    </row>
    <row r="64" spans="1:702" ht="33.75" customHeight="1" x14ac:dyDescent="0.25">
      <c r="A64" s="13" t="s">
        <v>277</v>
      </c>
      <c r="B64" s="14" t="s">
        <v>278</v>
      </c>
      <c r="C64" s="15" t="s">
        <v>279</v>
      </c>
      <c r="D64" s="16"/>
      <c r="E64" s="17">
        <v>1</v>
      </c>
      <c r="F64" s="18">
        <f>ROUND(E64*D64,2)</f>
        <v>0</v>
      </c>
      <c r="G64" s="7"/>
      <c r="H64" s="19">
        <v>1</v>
      </c>
      <c r="I64" s="18">
        <f>ROUND(H64*D64,2)</f>
        <v>0</v>
      </c>
      <c r="J64" s="7"/>
      <c r="K64" s="19">
        <v>1</v>
      </c>
      <c r="L64" s="18">
        <f>ROUND(K64*D64,2)</f>
        <v>0</v>
      </c>
      <c r="M64" s="7"/>
      <c r="N64" s="19">
        <v>1</v>
      </c>
      <c r="O64" s="18">
        <f>ROUND(N64*D64,2)</f>
        <v>0</v>
      </c>
      <c r="P64" s="7"/>
      <c r="Q64" s="19">
        <f t="shared" si="15"/>
        <v>4</v>
      </c>
      <c r="R64" s="18">
        <f t="shared" si="15"/>
        <v>0</v>
      </c>
      <c r="ZY64" s="9" t="s">
        <v>280</v>
      </c>
      <c r="ZZ64" s="10" t="s">
        <v>281</v>
      </c>
    </row>
    <row r="65" spans="1:702" ht="33.75" customHeight="1" x14ac:dyDescent="0.25">
      <c r="A65" s="20" t="s">
        <v>282</v>
      </c>
      <c r="B65" s="21" t="s">
        <v>283</v>
      </c>
      <c r="C65" s="3"/>
      <c r="D65" s="4"/>
      <c r="E65" s="5"/>
      <c r="F65" s="6"/>
      <c r="G65" s="7"/>
      <c r="H65" s="8"/>
      <c r="I65" s="6"/>
      <c r="J65" s="7"/>
      <c r="K65" s="8"/>
      <c r="L65" s="6"/>
      <c r="M65" s="7"/>
      <c r="N65" s="8"/>
      <c r="O65" s="6"/>
      <c r="P65" s="7"/>
      <c r="Q65" s="8"/>
      <c r="R65" s="6"/>
      <c r="ZY65" s="9" t="s">
        <v>284</v>
      </c>
      <c r="ZZ65" s="10"/>
    </row>
    <row r="66" spans="1:702" ht="33.75" customHeight="1" x14ac:dyDescent="0.25">
      <c r="A66" s="13" t="s">
        <v>285</v>
      </c>
      <c r="B66" s="14" t="s">
        <v>286</v>
      </c>
      <c r="C66" s="15" t="s">
        <v>287</v>
      </c>
      <c r="D66" s="16"/>
      <c r="E66" s="17"/>
      <c r="F66" s="18">
        <f>ROUND(E66*D66,2)</f>
        <v>0</v>
      </c>
      <c r="G66" s="7"/>
      <c r="H66" s="19"/>
      <c r="I66" s="18">
        <f>ROUND(H66*D66,2)</f>
        <v>0</v>
      </c>
      <c r="J66" s="7"/>
      <c r="K66" s="19">
        <v>1333.558</v>
      </c>
      <c r="L66" s="18">
        <f>ROUND(K66*D66,2)</f>
        <v>0</v>
      </c>
      <c r="M66" s="7"/>
      <c r="N66" s="19"/>
      <c r="O66" s="18">
        <f>ROUND(N66*D66,2)</f>
        <v>0</v>
      </c>
      <c r="P66" s="7"/>
      <c r="Q66" s="19">
        <f t="shared" ref="Q66:R68" si="16">E66+H66+K66+N66</f>
        <v>1333.558</v>
      </c>
      <c r="R66" s="18">
        <f t="shared" si="16"/>
        <v>0</v>
      </c>
      <c r="ZY66" s="9" t="s">
        <v>288</v>
      </c>
      <c r="ZZ66" s="10" t="s">
        <v>289</v>
      </c>
    </row>
    <row r="67" spans="1:702" ht="33.75" customHeight="1" x14ac:dyDescent="0.25">
      <c r="A67" s="13" t="s">
        <v>290</v>
      </c>
      <c r="B67" s="14" t="s">
        <v>291</v>
      </c>
      <c r="C67" s="15" t="s">
        <v>292</v>
      </c>
      <c r="D67" s="16"/>
      <c r="E67" s="17"/>
      <c r="F67" s="18">
        <f>ROUND(E67*D67,2)</f>
        <v>0</v>
      </c>
      <c r="G67" s="7"/>
      <c r="H67" s="19"/>
      <c r="I67" s="18">
        <f>ROUND(H67*D67,2)</f>
        <v>0</v>
      </c>
      <c r="J67" s="7"/>
      <c r="K67" s="19">
        <v>24.39</v>
      </c>
      <c r="L67" s="18">
        <f>ROUND(K67*D67,2)</f>
        <v>0</v>
      </c>
      <c r="M67" s="7"/>
      <c r="N67" s="19"/>
      <c r="O67" s="18">
        <f>ROUND(N67*D67,2)</f>
        <v>0</v>
      </c>
      <c r="P67" s="7"/>
      <c r="Q67" s="19">
        <f t="shared" si="16"/>
        <v>24.39</v>
      </c>
      <c r="R67" s="18">
        <f t="shared" si="16"/>
        <v>0</v>
      </c>
      <c r="ZY67" s="9" t="s">
        <v>293</v>
      </c>
      <c r="ZZ67" s="10" t="s">
        <v>294</v>
      </c>
    </row>
    <row r="68" spans="1:702" ht="33.75" customHeight="1" x14ac:dyDescent="0.25">
      <c r="A68" s="13" t="s">
        <v>295</v>
      </c>
      <c r="B68" s="14" t="s">
        <v>296</v>
      </c>
      <c r="C68" s="15" t="s">
        <v>297</v>
      </c>
      <c r="D68" s="16"/>
      <c r="E68" s="17">
        <v>1</v>
      </c>
      <c r="F68" s="18">
        <f>ROUND(E68*D68,2)</f>
        <v>0</v>
      </c>
      <c r="G68" s="7"/>
      <c r="H68" s="19">
        <v>1</v>
      </c>
      <c r="I68" s="18">
        <f>ROUND(H68*D68,2)</f>
        <v>0</v>
      </c>
      <c r="J68" s="7"/>
      <c r="K68" s="19">
        <v>1</v>
      </c>
      <c r="L68" s="18">
        <f>ROUND(K68*D68,2)</f>
        <v>0</v>
      </c>
      <c r="M68" s="7"/>
      <c r="N68" s="19">
        <v>1</v>
      </c>
      <c r="O68" s="18">
        <f>ROUND(N68*D68,2)</f>
        <v>0</v>
      </c>
      <c r="P68" s="7"/>
      <c r="Q68" s="19">
        <f t="shared" si="16"/>
        <v>4</v>
      </c>
      <c r="R68" s="18">
        <f t="shared" si="16"/>
        <v>0</v>
      </c>
      <c r="ZY68" s="9" t="s">
        <v>298</v>
      </c>
      <c r="ZZ68" s="10" t="s">
        <v>299</v>
      </c>
    </row>
    <row r="69" spans="1:702" ht="33.75" customHeight="1" x14ac:dyDescent="0.25">
      <c r="A69" s="20" t="s">
        <v>300</v>
      </c>
      <c r="B69" s="21" t="s">
        <v>301</v>
      </c>
      <c r="C69" s="3"/>
      <c r="D69" s="4"/>
      <c r="E69" s="5"/>
      <c r="F69" s="6"/>
      <c r="G69" s="7"/>
      <c r="H69" s="8"/>
      <c r="I69" s="6"/>
      <c r="J69" s="7"/>
      <c r="K69" s="8"/>
      <c r="L69" s="6"/>
      <c r="M69" s="7"/>
      <c r="N69" s="8"/>
      <c r="O69" s="6"/>
      <c r="P69" s="7"/>
      <c r="Q69" s="8"/>
      <c r="R69" s="6"/>
      <c r="ZY69" s="9" t="s">
        <v>302</v>
      </c>
      <c r="ZZ69" s="10"/>
    </row>
    <row r="70" spans="1:702" ht="33.75" customHeight="1" x14ac:dyDescent="0.25">
      <c r="A70" s="13" t="s">
        <v>303</v>
      </c>
      <c r="B70" s="14" t="s">
        <v>304</v>
      </c>
      <c r="C70" s="15" t="s">
        <v>305</v>
      </c>
      <c r="D70" s="16"/>
      <c r="E70" s="17">
        <v>2.0099999999999998</v>
      </c>
      <c r="F70" s="18">
        <f>ROUND(E70*D70,2)</f>
        <v>0</v>
      </c>
      <c r="G70" s="7"/>
      <c r="H70" s="19">
        <v>2.0099999999999998</v>
      </c>
      <c r="I70" s="18">
        <f>ROUND(H70*D70,2)</f>
        <v>0</v>
      </c>
      <c r="J70" s="7"/>
      <c r="K70" s="19">
        <v>4.0199999999999996</v>
      </c>
      <c r="L70" s="18">
        <f>ROUND(K70*D70,2)</f>
        <v>0</v>
      </c>
      <c r="M70" s="7"/>
      <c r="N70" s="19">
        <v>2.0099999999999998</v>
      </c>
      <c r="O70" s="18">
        <f>ROUND(N70*D70,2)</f>
        <v>0</v>
      </c>
      <c r="P70" s="7"/>
      <c r="Q70" s="19">
        <f>E70+H70+K70+N70</f>
        <v>10.049999999999999</v>
      </c>
      <c r="R70" s="18">
        <f>F70+I70+L70+O70</f>
        <v>0</v>
      </c>
      <c r="ZY70" s="9" t="s">
        <v>306</v>
      </c>
      <c r="ZZ70" s="10" t="s">
        <v>307</v>
      </c>
    </row>
    <row r="71" spans="1:702" ht="33.75" customHeight="1" x14ac:dyDescent="0.25">
      <c r="A71" s="20" t="s">
        <v>308</v>
      </c>
      <c r="B71" s="21" t="s">
        <v>309</v>
      </c>
      <c r="C71" s="3"/>
      <c r="D71" s="4"/>
      <c r="E71" s="5"/>
      <c r="F71" s="6"/>
      <c r="G71" s="7"/>
      <c r="H71" s="8"/>
      <c r="I71" s="6"/>
      <c r="J71" s="7"/>
      <c r="K71" s="8"/>
      <c r="L71" s="6"/>
      <c r="M71" s="7"/>
      <c r="N71" s="8"/>
      <c r="O71" s="6"/>
      <c r="P71" s="7"/>
      <c r="Q71" s="8"/>
      <c r="R71" s="6"/>
      <c r="ZY71" s="9" t="s">
        <v>310</v>
      </c>
      <c r="ZZ71" s="10"/>
    </row>
    <row r="72" spans="1:702" ht="33.75" customHeight="1" x14ac:dyDescent="0.25">
      <c r="A72" s="13" t="s">
        <v>311</v>
      </c>
      <c r="B72" s="14" t="s">
        <v>312</v>
      </c>
      <c r="C72" s="15" t="s">
        <v>313</v>
      </c>
      <c r="D72" s="16"/>
      <c r="E72" s="17">
        <v>1</v>
      </c>
      <c r="F72" s="18">
        <f>ROUND(E72*D72,2)</f>
        <v>0</v>
      </c>
      <c r="G72" s="7"/>
      <c r="H72" s="19">
        <v>2</v>
      </c>
      <c r="I72" s="18">
        <f>ROUND(H72*D72,2)</f>
        <v>0</v>
      </c>
      <c r="J72" s="7"/>
      <c r="K72" s="19">
        <v>2</v>
      </c>
      <c r="L72" s="18">
        <f>ROUND(K72*D72,2)</f>
        <v>0</v>
      </c>
      <c r="M72" s="7"/>
      <c r="N72" s="19">
        <v>2</v>
      </c>
      <c r="O72" s="18">
        <f>ROUND(N72*D72,2)</f>
        <v>0</v>
      </c>
      <c r="P72" s="7"/>
      <c r="Q72" s="19">
        <f>E72+H72+K72+N72</f>
        <v>7</v>
      </c>
      <c r="R72" s="18">
        <f>F72+I72+L72+O72</f>
        <v>0</v>
      </c>
      <c r="ZY72" s="9" t="s">
        <v>314</v>
      </c>
      <c r="ZZ72" s="10" t="s">
        <v>315</v>
      </c>
    </row>
    <row r="73" spans="1:702" ht="33.75" customHeight="1" x14ac:dyDescent="0.25">
      <c r="A73" s="13" t="s">
        <v>316</v>
      </c>
      <c r="B73" s="14" t="s">
        <v>317</v>
      </c>
      <c r="C73" s="15" t="s">
        <v>318</v>
      </c>
      <c r="D73" s="16"/>
      <c r="E73" s="17">
        <v>2</v>
      </c>
      <c r="F73" s="18">
        <f>ROUND(E73*D73,2)</f>
        <v>0</v>
      </c>
      <c r="G73" s="7"/>
      <c r="H73" s="19">
        <v>2</v>
      </c>
      <c r="I73" s="18">
        <f>ROUND(H73*D73,2)</f>
        <v>0</v>
      </c>
      <c r="J73" s="7"/>
      <c r="K73" s="19">
        <v>2</v>
      </c>
      <c r="L73" s="18">
        <f>ROUND(K73*D73,2)</f>
        <v>0</v>
      </c>
      <c r="M73" s="7"/>
      <c r="N73" s="19">
        <v>2</v>
      </c>
      <c r="O73" s="18">
        <f>ROUND(N73*D73,2)</f>
        <v>0</v>
      </c>
      <c r="P73" s="7"/>
      <c r="Q73" s="19">
        <f>E73+H73+K73+N73</f>
        <v>8</v>
      </c>
      <c r="R73" s="18">
        <f>F73+I73+L73+O73</f>
        <v>0</v>
      </c>
      <c r="ZY73" s="9" t="s">
        <v>319</v>
      </c>
      <c r="ZZ73" s="10" t="s">
        <v>320</v>
      </c>
    </row>
    <row r="74" spans="1:702" ht="33.75" customHeight="1" x14ac:dyDescent="0.25">
      <c r="A74" s="20" t="s">
        <v>321</v>
      </c>
      <c r="B74" s="21" t="s">
        <v>322</v>
      </c>
      <c r="C74" s="3"/>
      <c r="D74" s="4"/>
      <c r="E74" s="5"/>
      <c r="F74" s="6"/>
      <c r="G74" s="7"/>
      <c r="H74" s="8"/>
      <c r="I74" s="6"/>
      <c r="J74" s="7"/>
      <c r="K74" s="8"/>
      <c r="L74" s="6"/>
      <c r="M74" s="7"/>
      <c r="N74" s="8"/>
      <c r="O74" s="6"/>
      <c r="P74" s="7"/>
      <c r="Q74" s="8"/>
      <c r="R74" s="6"/>
      <c r="ZY74" s="9" t="s">
        <v>323</v>
      </c>
      <c r="ZZ74" s="10"/>
    </row>
    <row r="75" spans="1:702" ht="33.75" customHeight="1" x14ac:dyDescent="0.25">
      <c r="A75" s="13" t="s">
        <v>324</v>
      </c>
      <c r="B75" s="14" t="s">
        <v>325</v>
      </c>
      <c r="C75" s="15" t="s">
        <v>326</v>
      </c>
      <c r="D75" s="16"/>
      <c r="E75" s="17">
        <v>1.54</v>
      </c>
      <c r="F75" s="18">
        <f>ROUND(E75*D75,2)</f>
        <v>0</v>
      </c>
      <c r="G75" s="7"/>
      <c r="H75" s="19">
        <v>2.2999999999999998</v>
      </c>
      <c r="I75" s="18">
        <f>ROUND(H75*D75,2)</f>
        <v>0</v>
      </c>
      <c r="J75" s="7"/>
      <c r="K75" s="19">
        <v>2.38</v>
      </c>
      <c r="L75" s="18">
        <f>ROUND(K75*D75,2)</f>
        <v>0</v>
      </c>
      <c r="M75" s="7"/>
      <c r="N75" s="19">
        <v>2.29</v>
      </c>
      <c r="O75" s="18">
        <f>ROUND(N75*D75,2)</f>
        <v>0</v>
      </c>
      <c r="P75" s="7"/>
      <c r="Q75" s="19">
        <f t="shared" ref="Q75:R78" si="17">E75+H75+K75+N75</f>
        <v>8.51</v>
      </c>
      <c r="R75" s="18">
        <f t="shared" si="17"/>
        <v>0</v>
      </c>
      <c r="ZY75" s="9" t="s">
        <v>327</v>
      </c>
      <c r="ZZ75" s="10" t="s">
        <v>328</v>
      </c>
    </row>
    <row r="76" spans="1:702" ht="33.75" customHeight="1" x14ac:dyDescent="0.25">
      <c r="A76" s="13" t="s">
        <v>329</v>
      </c>
      <c r="B76" s="14" t="s">
        <v>330</v>
      </c>
      <c r="C76" s="15" t="s">
        <v>331</v>
      </c>
      <c r="D76" s="16"/>
      <c r="E76" s="17">
        <v>669.75</v>
      </c>
      <c r="F76" s="18">
        <f>ROUND(E76*D76,2)</f>
        <v>0</v>
      </c>
      <c r="G76" s="7"/>
      <c r="H76" s="19">
        <v>669.75</v>
      </c>
      <c r="I76" s="18">
        <f>ROUND(H76*D76,2)</f>
        <v>0</v>
      </c>
      <c r="J76" s="7"/>
      <c r="K76" s="19">
        <v>669.75</v>
      </c>
      <c r="L76" s="18">
        <f>ROUND(K76*D76,2)</f>
        <v>0</v>
      </c>
      <c r="M76" s="7"/>
      <c r="N76" s="19">
        <v>669.75</v>
      </c>
      <c r="O76" s="18">
        <f>ROUND(N76*D76,2)</f>
        <v>0</v>
      </c>
      <c r="P76" s="7"/>
      <c r="Q76" s="19">
        <f t="shared" si="17"/>
        <v>2679</v>
      </c>
      <c r="R76" s="18">
        <f t="shared" si="17"/>
        <v>0</v>
      </c>
      <c r="ZY76" s="9" t="s">
        <v>332</v>
      </c>
      <c r="ZZ76" s="10" t="s">
        <v>333</v>
      </c>
    </row>
    <row r="77" spans="1:702" ht="33.75" customHeight="1" x14ac:dyDescent="0.25">
      <c r="A77" s="13" t="s">
        <v>334</v>
      </c>
      <c r="B77" s="14" t="s">
        <v>335</v>
      </c>
      <c r="C77" s="15" t="s">
        <v>336</v>
      </c>
      <c r="D77" s="16"/>
      <c r="E77" s="17">
        <v>669.75</v>
      </c>
      <c r="F77" s="18">
        <f>ROUND(E77*D77,2)</f>
        <v>0</v>
      </c>
      <c r="G77" s="7"/>
      <c r="H77" s="19">
        <v>669.75</v>
      </c>
      <c r="I77" s="18">
        <f>ROUND(H77*D77,2)</f>
        <v>0</v>
      </c>
      <c r="J77" s="7"/>
      <c r="K77" s="19">
        <v>669.75</v>
      </c>
      <c r="L77" s="18">
        <f>ROUND(K77*D77,2)</f>
        <v>0</v>
      </c>
      <c r="M77" s="7"/>
      <c r="N77" s="19">
        <v>669.75</v>
      </c>
      <c r="O77" s="18">
        <f>ROUND(N77*D77,2)</f>
        <v>0</v>
      </c>
      <c r="P77" s="7"/>
      <c r="Q77" s="19">
        <f t="shared" si="17"/>
        <v>2679</v>
      </c>
      <c r="R77" s="18">
        <f t="shared" si="17"/>
        <v>0</v>
      </c>
      <c r="ZY77" s="9" t="s">
        <v>337</v>
      </c>
      <c r="ZZ77" s="10" t="s">
        <v>338</v>
      </c>
    </row>
    <row r="78" spans="1:702" ht="33.75" customHeight="1" x14ac:dyDescent="0.25">
      <c r="A78" s="13" t="s">
        <v>339</v>
      </c>
      <c r="B78" s="14" t="s">
        <v>340</v>
      </c>
      <c r="C78" s="15" t="s">
        <v>341</v>
      </c>
      <c r="D78" s="16"/>
      <c r="E78" s="17">
        <v>20</v>
      </c>
      <c r="F78" s="18">
        <f>ROUND(E78*D78,2)</f>
        <v>0</v>
      </c>
      <c r="G78" s="7"/>
      <c r="H78" s="19">
        <v>20</v>
      </c>
      <c r="I78" s="18">
        <f>ROUND(H78*D78,2)</f>
        <v>0</v>
      </c>
      <c r="J78" s="7"/>
      <c r="K78" s="19">
        <v>20</v>
      </c>
      <c r="L78" s="18">
        <f>ROUND(K78*D78,2)</f>
        <v>0</v>
      </c>
      <c r="M78" s="7"/>
      <c r="N78" s="19">
        <v>20</v>
      </c>
      <c r="O78" s="18">
        <f>ROUND(N78*D78,2)</f>
        <v>0</v>
      </c>
      <c r="P78" s="7"/>
      <c r="Q78" s="19">
        <f t="shared" si="17"/>
        <v>80</v>
      </c>
      <c r="R78" s="18">
        <f t="shared" si="17"/>
        <v>0</v>
      </c>
      <c r="ZY78" s="9" t="s">
        <v>342</v>
      </c>
      <c r="ZZ78" s="10" t="s">
        <v>343</v>
      </c>
    </row>
    <row r="79" spans="1:702" ht="33.75" customHeight="1" x14ac:dyDescent="0.25">
      <c r="A79" s="22"/>
      <c r="B79" s="23"/>
      <c r="C79" s="3"/>
      <c r="D79" s="4"/>
      <c r="E79" s="5"/>
      <c r="F79" s="24"/>
      <c r="G79" s="7"/>
      <c r="H79" s="8"/>
      <c r="I79" s="24"/>
      <c r="J79" s="7"/>
      <c r="K79" s="8"/>
      <c r="L79" s="24"/>
      <c r="M79" s="7"/>
      <c r="N79" s="8"/>
      <c r="O79" s="24"/>
      <c r="P79" s="7"/>
      <c r="Q79" s="8"/>
      <c r="R79" s="24"/>
    </row>
    <row r="80" spans="1:702" ht="33.75" customHeight="1" x14ac:dyDescent="0.25">
      <c r="A80" s="25"/>
      <c r="B80" s="40" t="s">
        <v>344</v>
      </c>
      <c r="C80" s="3"/>
      <c r="D80" s="4"/>
      <c r="E80" s="5"/>
      <c r="F80" s="26">
        <f>SUBTOTAL(109,F41:F79)</f>
        <v>0</v>
      </c>
      <c r="G80" s="27"/>
      <c r="H80" s="8"/>
      <c r="I80" s="26">
        <f>SUBTOTAL(109,I41:I79)</f>
        <v>0</v>
      </c>
      <c r="J80" s="27"/>
      <c r="K80" s="8"/>
      <c r="L80" s="26">
        <f>SUBTOTAL(109,L41:L79)</f>
        <v>0</v>
      </c>
      <c r="M80" s="27"/>
      <c r="N80" s="8"/>
      <c r="O80" s="26">
        <f>SUBTOTAL(109,O41:O79)</f>
        <v>0</v>
      </c>
      <c r="P80" s="27"/>
      <c r="Q80" s="8"/>
      <c r="R80" s="26">
        <f>SUBTOTAL(109,R41:R79)</f>
        <v>0</v>
      </c>
      <c r="S80" s="28"/>
      <c r="ZY80" s="9" t="s">
        <v>345</v>
      </c>
    </row>
    <row r="81" spans="1:701" ht="33.75" customHeight="1" x14ac:dyDescent="0.25">
      <c r="A81" s="22"/>
      <c r="B81" s="41"/>
      <c r="C81" s="42"/>
      <c r="D81" s="43"/>
      <c r="E81" s="44"/>
      <c r="F81" s="24"/>
      <c r="G81" s="7"/>
      <c r="H81" s="45"/>
      <c r="I81" s="24"/>
      <c r="J81" s="7"/>
      <c r="K81" s="45"/>
      <c r="L81" s="24"/>
      <c r="M81" s="7"/>
      <c r="N81" s="45"/>
      <c r="O81" s="24"/>
      <c r="P81" s="7"/>
      <c r="Q81" s="45"/>
      <c r="R81" s="24"/>
    </row>
    <row r="82" spans="1:701" ht="33.75" customHeight="1" x14ac:dyDescent="0.25">
      <c r="A82" s="46"/>
      <c r="B82" s="46"/>
      <c r="C82" s="47"/>
      <c r="D82" s="46"/>
      <c r="E82" s="48"/>
      <c r="F82" s="48"/>
      <c r="H82" s="48"/>
      <c r="I82" s="48"/>
      <c r="K82" s="48"/>
      <c r="L82" s="48"/>
      <c r="N82" s="48"/>
      <c r="O82" s="48"/>
      <c r="Q82" s="48"/>
      <c r="R82" s="48"/>
    </row>
    <row r="83" spans="1:701" ht="33.75" customHeight="1" x14ac:dyDescent="0.25">
      <c r="B83" s="50" t="s">
        <v>346</v>
      </c>
      <c r="F83" s="52">
        <f>SUBTOTAL(109,F4:F81)</f>
        <v>0</v>
      </c>
      <c r="I83" s="52">
        <f>SUBTOTAL(109,I4:I81)</f>
        <v>0</v>
      </c>
      <c r="L83" s="52">
        <f>SUBTOTAL(109,L4:L81)</f>
        <v>0</v>
      </c>
      <c r="O83" s="52">
        <f>SUBTOTAL(109,O4:O81)</f>
        <v>0</v>
      </c>
      <c r="R83" s="52">
        <f>SUBTOTAL(109,R4:R81)</f>
        <v>0</v>
      </c>
      <c r="ZY83" s="9" t="s">
        <v>347</v>
      </c>
    </row>
    <row r="84" spans="1:701" ht="33.75" customHeight="1" x14ac:dyDescent="0.25">
      <c r="A84" s="53">
        <v>10</v>
      </c>
      <c r="B84" s="50" t="str">
        <f>CONCATENATE("Montant TVA (",A84,"%)")</f>
        <v>Montant TVA (10%)</v>
      </c>
      <c r="F84" s="52">
        <f>(F38*$A$84)/100</f>
        <v>0</v>
      </c>
      <c r="I84" s="52">
        <f>(I38*$A$84)/100</f>
        <v>0</v>
      </c>
      <c r="L84" s="52">
        <f>(L38*$A$84)/100</f>
        <v>0</v>
      </c>
      <c r="O84" s="52">
        <f>(O38*$A$84)/100</f>
        <v>0</v>
      </c>
      <c r="R84" s="52">
        <f>(R38*$A$84)/100</f>
        <v>0</v>
      </c>
      <c r="ZY84" s="9" t="s">
        <v>348</v>
      </c>
    </row>
    <row r="85" spans="1:701" ht="33.75" customHeight="1" x14ac:dyDescent="0.25">
      <c r="A85" s="53">
        <v>20</v>
      </c>
      <c r="B85" s="50" t="str">
        <f>CONCATENATE("Montant TVA (",A85,"%)")</f>
        <v>Montant TVA (20%)</v>
      </c>
      <c r="F85" s="52">
        <f>(F80*$A$85)/100</f>
        <v>0</v>
      </c>
      <c r="I85" s="52">
        <f>(I80*$A$85)/100</f>
        <v>0</v>
      </c>
      <c r="L85" s="52">
        <f>(L80*$A$85)/100</f>
        <v>0</v>
      </c>
      <c r="O85" s="52">
        <f>(O80*$A$85)/100</f>
        <v>0</v>
      </c>
      <c r="R85" s="52">
        <f>(R80*$A$85)/100</f>
        <v>0</v>
      </c>
      <c r="ZY85" s="9" t="s">
        <v>348</v>
      </c>
    </row>
    <row r="86" spans="1:701" ht="33.75" customHeight="1" x14ac:dyDescent="0.25">
      <c r="B86" s="50" t="s">
        <v>349</v>
      </c>
      <c r="F86" s="52">
        <f>F83+F85+F84</f>
        <v>0</v>
      </c>
      <c r="I86" s="52">
        <f>I83+I85+I84</f>
        <v>0</v>
      </c>
      <c r="L86" s="52">
        <f>L83+L85+L84</f>
        <v>0</v>
      </c>
      <c r="O86" s="52">
        <f>O83+O85+O84</f>
        <v>0</v>
      </c>
      <c r="R86" s="52">
        <f>R83+R85+R84</f>
        <v>0</v>
      </c>
      <c r="ZY86" s="9" t="s">
        <v>350</v>
      </c>
    </row>
    <row r="87" spans="1:701" ht="33.75" customHeight="1" x14ac:dyDescent="0.25">
      <c r="F87" s="52"/>
      <c r="I87" s="52"/>
      <c r="L87" s="52"/>
      <c r="O87" s="52"/>
      <c r="R87" s="52"/>
    </row>
    <row r="88" spans="1:701" ht="33.75" customHeight="1" x14ac:dyDescent="0.25">
      <c r="F88" s="52"/>
      <c r="I88" s="52"/>
      <c r="L88" s="52"/>
      <c r="O88" s="52"/>
      <c r="R88" s="52"/>
    </row>
  </sheetData>
  <mergeCells count="6">
    <mergeCell ref="A1:R1"/>
    <mergeCell ref="E2:F2"/>
    <mergeCell ref="H2:I2"/>
    <mergeCell ref="K2:L2"/>
    <mergeCell ref="N2:O2"/>
    <mergeCell ref="Q2:R2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CURAGE – MACONNERIE</vt:lpstr>
      <vt:lpstr>'Lot N°02 CURAGE – MACONNERIE'!Impression_des_titres</vt:lpstr>
      <vt:lpstr>'Lot N°02 CURAGE – MACONNERIE'!Zone_d_impression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 LYSZCZKOWICZ</cp:lastModifiedBy>
  <dcterms:created xsi:type="dcterms:W3CDTF">2024-11-13T10:41:43Z</dcterms:created>
  <dcterms:modified xsi:type="dcterms:W3CDTF">2025-01-16T17:49:52Z</dcterms:modified>
</cp:coreProperties>
</file>