
<file path=[Content_Types].xml><?xml version="1.0" encoding="utf-8"?>
<Types xmlns="http://schemas.openxmlformats.org/package/2006/content-types">
  <Default Extension="bin" ContentType="image/png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6.bin" ContentType="image/jp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AFFAIRES\ARA\Oissel\SGAMI - Batiments d'hébergement\Relance  Lots 2 et 6\Rendu DCE\RENDU DCE\"/>
    </mc:Choice>
  </mc:AlternateContent>
  <xr:revisionPtr revIDLastSave="0" documentId="13_ncr:1_{AD2BEA0C-D19F-43A5-963A-24FC9F815CD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6bi Page de garde" sheetId="5" r:id="rId1"/>
    <sheet name="Lot N°06bi COMPLEMENT MENUISER" sheetId="2" r:id="rId2"/>
  </sheets>
  <definedNames>
    <definedName name="_xlnm.Print_Titles" localSheetId="1">'Lot N°06bi COMPLEMENT MENUISER'!$1:$3</definedName>
    <definedName name="_xlnm.Print_Area" localSheetId="1">'Lot N°06bi COMPLEMENT MENUISER'!$A$1:$R$69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3" i="2" l="1"/>
  <c r="O23" i="2"/>
  <c r="L23" i="2"/>
  <c r="I23" i="2"/>
  <c r="F23" i="2"/>
  <c r="Q9" i="2"/>
  <c r="O9" i="2"/>
  <c r="L9" i="2"/>
  <c r="I9" i="2"/>
  <c r="F9" i="2"/>
  <c r="Q50" i="2"/>
  <c r="Q49" i="2"/>
  <c r="Q47" i="2"/>
  <c r="Q43" i="2"/>
  <c r="B65" i="2"/>
  <c r="B66" i="2"/>
  <c r="Q8" i="2"/>
  <c r="Q11" i="2"/>
  <c r="Q14" i="2"/>
  <c r="Q15" i="2"/>
  <c r="Q17" i="2"/>
  <c r="Q18" i="2"/>
  <c r="Q19" i="2"/>
  <c r="Q22" i="2"/>
  <c r="Q25" i="2"/>
  <c r="Q33" i="2"/>
  <c r="Q35" i="2"/>
  <c r="Q37" i="2"/>
  <c r="Q39" i="2"/>
  <c r="Q40" i="2"/>
  <c r="Q42" i="2"/>
  <c r="Q52" i="2"/>
  <c r="Q53" i="2"/>
  <c r="Q59" i="2"/>
  <c r="F8" i="2"/>
  <c r="I8" i="2"/>
  <c r="L8" i="2"/>
  <c r="O8" i="2"/>
  <c r="F11" i="2"/>
  <c r="I11" i="2"/>
  <c r="L11" i="2"/>
  <c r="O11" i="2"/>
  <c r="F14" i="2"/>
  <c r="I14" i="2"/>
  <c r="L14" i="2"/>
  <c r="O14" i="2"/>
  <c r="F15" i="2"/>
  <c r="I15" i="2"/>
  <c r="L15" i="2"/>
  <c r="O15" i="2"/>
  <c r="F17" i="2"/>
  <c r="I17" i="2"/>
  <c r="L17" i="2"/>
  <c r="O17" i="2"/>
  <c r="F18" i="2"/>
  <c r="I18" i="2"/>
  <c r="L18" i="2"/>
  <c r="O18" i="2"/>
  <c r="F19" i="2"/>
  <c r="I19" i="2"/>
  <c r="L19" i="2"/>
  <c r="O19" i="2"/>
  <c r="F22" i="2"/>
  <c r="I22" i="2"/>
  <c r="L22" i="2"/>
  <c r="O22" i="2"/>
  <c r="F25" i="2"/>
  <c r="I25" i="2"/>
  <c r="L25" i="2"/>
  <c r="O25" i="2"/>
  <c r="F33" i="2"/>
  <c r="I33" i="2"/>
  <c r="L33" i="2"/>
  <c r="O33" i="2"/>
  <c r="F35" i="2"/>
  <c r="I35" i="2"/>
  <c r="L35" i="2"/>
  <c r="O35" i="2"/>
  <c r="F37" i="2"/>
  <c r="F65" i="2" s="1"/>
  <c r="I37" i="2"/>
  <c r="I65" i="2" s="1"/>
  <c r="L37" i="2"/>
  <c r="L65" i="2" s="1"/>
  <c r="O37" i="2"/>
  <c r="O65" i="2" s="1"/>
  <c r="F39" i="2"/>
  <c r="I39" i="2"/>
  <c r="L39" i="2"/>
  <c r="O39" i="2"/>
  <c r="F40" i="2"/>
  <c r="I40" i="2"/>
  <c r="L40" i="2"/>
  <c r="O40" i="2"/>
  <c r="F42" i="2"/>
  <c r="I42" i="2"/>
  <c r="L42" i="2"/>
  <c r="O42" i="2"/>
  <c r="F43" i="2"/>
  <c r="I43" i="2"/>
  <c r="L43" i="2"/>
  <c r="O43" i="2"/>
  <c r="F47" i="2"/>
  <c r="I47" i="2"/>
  <c r="L47" i="2"/>
  <c r="O47" i="2"/>
  <c r="F49" i="2"/>
  <c r="I49" i="2"/>
  <c r="L49" i="2"/>
  <c r="O49" i="2"/>
  <c r="F50" i="2"/>
  <c r="I50" i="2"/>
  <c r="L50" i="2"/>
  <c r="O50" i="2"/>
  <c r="F52" i="2"/>
  <c r="I52" i="2"/>
  <c r="L52" i="2"/>
  <c r="O52" i="2"/>
  <c r="F53" i="2"/>
  <c r="I53" i="2"/>
  <c r="L53" i="2"/>
  <c r="O53" i="2"/>
  <c r="F59" i="2"/>
  <c r="F61" i="2" s="1"/>
  <c r="I59" i="2"/>
  <c r="I61" i="2" s="1"/>
  <c r="L59" i="2"/>
  <c r="L61" i="2" s="1"/>
  <c r="O59" i="2"/>
  <c r="O61" i="2" s="1"/>
  <c r="B67" i="2"/>
  <c r="I27" i="2" l="1"/>
  <c r="R23" i="2"/>
  <c r="F66" i="2"/>
  <c r="O27" i="2"/>
  <c r="L27" i="2"/>
  <c r="R9" i="2"/>
  <c r="F27" i="2"/>
  <c r="F64" i="2" s="1"/>
  <c r="O55" i="2"/>
  <c r="L55" i="2"/>
  <c r="I55" i="2"/>
  <c r="F55" i="2"/>
  <c r="O67" i="2"/>
  <c r="I67" i="2"/>
  <c r="F67" i="2"/>
  <c r="O66" i="2"/>
  <c r="L66" i="2"/>
  <c r="I66" i="2"/>
  <c r="L67" i="2"/>
  <c r="R50" i="2"/>
  <c r="R53" i="2"/>
  <c r="R52" i="2"/>
  <c r="R11" i="2"/>
  <c r="R49" i="2"/>
  <c r="R47" i="2"/>
  <c r="R19" i="2"/>
  <c r="R18" i="2"/>
  <c r="R25" i="2"/>
  <c r="R17" i="2"/>
  <c r="R8" i="2"/>
  <c r="R22" i="2"/>
  <c r="R39" i="2"/>
  <c r="R35" i="2"/>
  <c r="R43" i="2"/>
  <c r="R42" i="2"/>
  <c r="R40" i="2"/>
  <c r="R33" i="2"/>
  <c r="R15" i="2"/>
  <c r="R37" i="2"/>
  <c r="R65" i="2" s="1"/>
  <c r="R14" i="2"/>
  <c r="R59" i="2"/>
  <c r="R61" i="2" s="1"/>
  <c r="O64" i="2"/>
  <c r="I64" i="2" l="1"/>
  <c r="I68" i="2" s="1"/>
  <c r="L64" i="2"/>
  <c r="L68" i="2" s="1"/>
  <c r="R27" i="2"/>
  <c r="F68" i="2"/>
  <c r="R55" i="2"/>
  <c r="O68" i="2"/>
  <c r="R66" i="2"/>
  <c r="R67" i="2"/>
  <c r="R64" i="2" l="1"/>
  <c r="R68" i="2" s="1"/>
</calcChain>
</file>

<file path=xl/sharedStrings.xml><?xml version="1.0" encoding="utf-8"?>
<sst xmlns="http://schemas.openxmlformats.org/spreadsheetml/2006/main" count="215" uniqueCount="204">
  <si>
    <t>BATIMENT 10</t>
  </si>
  <si>
    <t>BATIMENT 12</t>
  </si>
  <si>
    <t>BATIMENT 13</t>
  </si>
  <si>
    <t>BATIMENT 14</t>
  </si>
  <si>
    <t>U</t>
  </si>
  <si>
    <t>Prix en €</t>
  </si>
  <si>
    <t>Quantité</t>
  </si>
  <si>
    <t>Total en €</t>
  </si>
  <si>
    <t>Quantité</t>
  </si>
  <si>
    <t>Total en €</t>
  </si>
  <si>
    <t>Quantité</t>
  </si>
  <si>
    <t>Total en €</t>
  </si>
  <si>
    <t>Quantité</t>
  </si>
  <si>
    <t>Total en €</t>
  </si>
  <si>
    <t>Quantité</t>
  </si>
  <si>
    <t>Total en €</t>
  </si>
  <si>
    <t>1</t>
  </si>
  <si>
    <t>MENUISERIES INTÉRIEURES EN BOIS</t>
  </si>
  <si>
    <t>CH3</t>
  </si>
  <si>
    <t>1.3.1</t>
  </si>
  <si>
    <t>PRÉPARATION</t>
  </si>
  <si>
    <t>CH5</t>
  </si>
  <si>
    <t xml:space="preserve">1.3.1 1 </t>
  </si>
  <si>
    <t>Dépose et repose des portes existantes conservées.</t>
  </si>
  <si>
    <t>u</t>
  </si>
  <si>
    <t>ART</t>
  </si>
  <si>
    <t>SOP-A465</t>
  </si>
  <si>
    <t>1.3.2</t>
  </si>
  <si>
    <t>TYPOLOGIE DES BLOCS PORTES INTÉRIEURS</t>
  </si>
  <si>
    <t>CH5</t>
  </si>
  <si>
    <t xml:space="preserve">1.3.2 1 </t>
  </si>
  <si>
    <t>Bloc porte battante - 1v - 0,70 m de largeur de passage</t>
  </si>
  <si>
    <t>u</t>
  </si>
  <si>
    <t>ART</t>
  </si>
  <si>
    <t>SOP-A499</t>
  </si>
  <si>
    <t>1.3.3</t>
  </si>
  <si>
    <t>RAYONNAGES - ETAGERES</t>
  </si>
  <si>
    <t>CH5</t>
  </si>
  <si>
    <t>1.3.3.1</t>
  </si>
  <si>
    <t>Etagères murales</t>
  </si>
  <si>
    <t>CH6</t>
  </si>
  <si>
    <t>Étagères murales - WC</t>
  </si>
  <si>
    <t>u</t>
  </si>
  <si>
    <t>ART</t>
  </si>
  <si>
    <t>HIS-B900</t>
  </si>
  <si>
    <t>Étagères murales - SDB</t>
  </si>
  <si>
    <t>u</t>
  </si>
  <si>
    <t>ART</t>
  </si>
  <si>
    <t>LYS-G601</t>
  </si>
  <si>
    <t>1.3.4</t>
  </si>
  <si>
    <t>HABILLAGES DIVERS</t>
  </si>
  <si>
    <t>CH5</t>
  </si>
  <si>
    <t xml:space="preserve">1.3.4 1 </t>
  </si>
  <si>
    <t>Revêtement mural en PVC collé coloré</t>
  </si>
  <si>
    <t>m²</t>
  </si>
  <si>
    <t>ART</t>
  </si>
  <si>
    <t>GAU-A520</t>
  </si>
  <si>
    <t xml:space="preserve">1.3.4 2 </t>
  </si>
  <si>
    <t>Tablettes sur allèges</t>
  </si>
  <si>
    <t>ml</t>
  </si>
  <si>
    <t>ART</t>
  </si>
  <si>
    <t>GAU-B418</t>
  </si>
  <si>
    <t xml:space="preserve">1.3.4 3 </t>
  </si>
  <si>
    <t>Tablettes sur coffres WC</t>
  </si>
  <si>
    <t>ml</t>
  </si>
  <si>
    <t>ART</t>
  </si>
  <si>
    <t>LYS-G604</t>
  </si>
  <si>
    <t>1.4.1</t>
  </si>
  <si>
    <t>PREPARATION</t>
  </si>
  <si>
    <t>CH5</t>
  </si>
  <si>
    <t xml:space="preserve">1.4.1 1 </t>
  </si>
  <si>
    <t>Dépose et repose des portes existantes conservées.</t>
  </si>
  <si>
    <t>u</t>
  </si>
  <si>
    <t>ART</t>
  </si>
  <si>
    <t>LYS-G602</t>
  </si>
  <si>
    <t>1.4.2</t>
  </si>
  <si>
    <t>TYPOLOGIE DES BLOCS PORTES INTÉRIEURS</t>
  </si>
  <si>
    <t>CH5</t>
  </si>
  <si>
    <t xml:space="preserve">1.4.2 1 </t>
  </si>
  <si>
    <t>Blocs portes acoustique - 1 vantail - 35 dB - PF1/2h</t>
  </si>
  <si>
    <t>u</t>
  </si>
  <si>
    <t>ART</t>
  </si>
  <si>
    <t>DEL-D949</t>
  </si>
  <si>
    <t>Total MENUISERIES INTÉRIEURES EN BOIS</t>
  </si>
  <si>
    <t>STOT</t>
  </si>
  <si>
    <t>2</t>
  </si>
  <si>
    <t>PLATRERIE - CLOISONS - DOUBLAGES</t>
  </si>
  <si>
    <t>CH3</t>
  </si>
  <si>
    <t>2.2.1</t>
  </si>
  <si>
    <t>REVÊTEMENTS DE MURS INTÉRIEURS</t>
  </si>
  <si>
    <t>CH5</t>
  </si>
  <si>
    <t xml:space="preserve">2.2.1 1 </t>
  </si>
  <si>
    <t>Habillage de mur en plaque de plâtre hydrofuge collée</t>
  </si>
  <si>
    <t>m²</t>
  </si>
  <si>
    <t>ART</t>
  </si>
  <si>
    <t>DEL-B353</t>
  </si>
  <si>
    <t>2.2.2</t>
  </si>
  <si>
    <t>CLOISONS DE DISTRIBUTION</t>
  </si>
  <si>
    <t>CH5</t>
  </si>
  <si>
    <t xml:space="preserve">2.2.2 1 </t>
  </si>
  <si>
    <t>Cloison standard de 72/48</t>
  </si>
  <si>
    <t>m²</t>
  </si>
  <si>
    <t>ART</t>
  </si>
  <si>
    <t>OUI-I426</t>
  </si>
  <si>
    <t>2.2.3</t>
  </si>
  <si>
    <t>DOUBLAGE THERMIQUE SUR MURS</t>
  </si>
  <si>
    <t>CH5</t>
  </si>
  <si>
    <t xml:space="preserve">2.2.3 1 </t>
  </si>
  <si>
    <t>Doublage thermo-acoustique de 120 mm - R = 3,15 m²K/W</t>
  </si>
  <si>
    <t>m²</t>
  </si>
  <si>
    <t>ART</t>
  </si>
  <si>
    <t>DEL-B343</t>
  </si>
  <si>
    <t>2.2.4</t>
  </si>
  <si>
    <t>CLOISONS TECHNIQUES</t>
  </si>
  <si>
    <t>CH5</t>
  </si>
  <si>
    <t xml:space="preserve">2.2.4 1 </t>
  </si>
  <si>
    <t>Contre-cloisons techniques pour locaux humides</t>
  </si>
  <si>
    <t>m²</t>
  </si>
  <si>
    <t>ART</t>
  </si>
  <si>
    <t>OUI-O746</t>
  </si>
  <si>
    <t xml:space="preserve">2.2.4 2 </t>
  </si>
  <si>
    <t>Contre-cloisons techniques pour locaux très humides</t>
  </si>
  <si>
    <t>m²</t>
  </si>
  <si>
    <t>ART</t>
  </si>
  <si>
    <t>LYS-G595</t>
  </si>
  <si>
    <t>2.2.5</t>
  </si>
  <si>
    <t>OUVRAGES DIVERS DE PLÂTRERIE</t>
  </si>
  <si>
    <t>CH5</t>
  </si>
  <si>
    <t xml:space="preserve">2.2.5 1 </t>
  </si>
  <si>
    <t>Raccords au droit des ouvrages existants</t>
  </si>
  <si>
    <t>Ens</t>
  </si>
  <si>
    <t>ART</t>
  </si>
  <si>
    <t>AUR-D137</t>
  </si>
  <si>
    <t xml:space="preserve">2.2.5 2 </t>
  </si>
  <si>
    <t>Joints mastic de finitions</t>
  </si>
  <si>
    <t>Ens</t>
  </si>
  <si>
    <t>ART</t>
  </si>
  <si>
    <t>ARN-A019</t>
  </si>
  <si>
    <t>2.3.1</t>
  </si>
  <si>
    <t>CLOISONS DE DISTRIBUTION</t>
  </si>
  <si>
    <t>CH5</t>
  </si>
  <si>
    <t xml:space="preserve">2.3.1 1 </t>
  </si>
  <si>
    <t>Cloison standard de 98/48</t>
  </si>
  <si>
    <t>m²</t>
  </si>
  <si>
    <t>ART</t>
  </si>
  <si>
    <t>LYS-G609</t>
  </si>
  <si>
    <t>2.3.2</t>
  </si>
  <si>
    <t>REVÊTEMENTS DE MURS INTÉRIEURS</t>
  </si>
  <si>
    <t>CH5</t>
  </si>
  <si>
    <t xml:space="preserve">2.3.2 1 </t>
  </si>
  <si>
    <t>Habillage de mur en plaque de plâtre hydrofuge collée</t>
  </si>
  <si>
    <t>m²</t>
  </si>
  <si>
    <t>ART</t>
  </si>
  <si>
    <t>LYS-G599</t>
  </si>
  <si>
    <t xml:space="preserve">2.3.2 2 </t>
  </si>
  <si>
    <t>Habillage de mur en plaque de plâtre collée</t>
  </si>
  <si>
    <t>m²</t>
  </si>
  <si>
    <t>ART</t>
  </si>
  <si>
    <t>LYS-G600</t>
  </si>
  <si>
    <t>2.3.3</t>
  </si>
  <si>
    <t>OUVRAGES DIVERS DE PLÂTRERIE</t>
  </si>
  <si>
    <t>CH5</t>
  </si>
  <si>
    <t xml:space="preserve">2.3.3 1 </t>
  </si>
  <si>
    <t>Raccords au droit des ouvrages existants</t>
  </si>
  <si>
    <t>Ens</t>
  </si>
  <si>
    <t>ART</t>
  </si>
  <si>
    <t>LYS-G592</t>
  </si>
  <si>
    <t xml:space="preserve">2.3.3 2 </t>
  </si>
  <si>
    <t>Joints mastic de finitions</t>
  </si>
  <si>
    <t>Ens</t>
  </si>
  <si>
    <t>ART</t>
  </si>
  <si>
    <t>LYS-G593</t>
  </si>
  <si>
    <t>Total PLATRERIE - CLOISONS - DOUBLAGES</t>
  </si>
  <si>
    <t>STOT</t>
  </si>
  <si>
    <t>3</t>
  </si>
  <si>
    <t>CH3</t>
  </si>
  <si>
    <t>3.2.1</t>
  </si>
  <si>
    <t>FAUX PLAFONDS EN PLAQUES DE PLATRE NON DÉMONTABLES</t>
  </si>
  <si>
    <t>CH5</t>
  </si>
  <si>
    <t xml:space="preserve">3.2.1 1 </t>
  </si>
  <si>
    <t>Faux-plafond Placo Coupe-Feu 1h</t>
  </si>
  <si>
    <t>m²</t>
  </si>
  <si>
    <t>ART</t>
  </si>
  <si>
    <t>OUI-H439</t>
  </si>
  <si>
    <t>Total PLAFONDS SUSPENDUS</t>
  </si>
  <si>
    <t>STOT</t>
  </si>
  <si>
    <t>Montant HT du Lot N°06bi COMPLEMENT MENUISERIES INTERIEURES - CLOISONS - DOUBLAGE - FAUX-PLAFONDS</t>
  </si>
  <si>
    <t>TOTHT</t>
  </si>
  <si>
    <t>TVA</t>
  </si>
  <si>
    <t>Montant TTC</t>
  </si>
  <si>
    <t>TOTTTC</t>
  </si>
  <si>
    <t>Révision et remise en état de blocs-portes de recoupement DAS</t>
  </si>
  <si>
    <t>LYS-G613</t>
  </si>
  <si>
    <t>Cumul des bâtiments</t>
  </si>
  <si>
    <t>-</t>
  </si>
  <si>
    <t>PRESCRIPTIONS PARTICULIÈRES ET DETAILLÉES DES OUVRAGES (HÉBERGEMENT)</t>
  </si>
  <si>
    <t>1.3</t>
  </si>
  <si>
    <t>1.4</t>
  </si>
  <si>
    <t>PRESCRIPTIONS PARTICULIÈRES ET DETAILLÉES DES OUVRAGES (TERTIAIRE)</t>
  </si>
  <si>
    <t>2.2</t>
  </si>
  <si>
    <t>2.3</t>
  </si>
  <si>
    <t>PLAFONDS SUSPENDUS (HEBERGEMENT)</t>
  </si>
  <si>
    <t>1.3.1 2</t>
  </si>
  <si>
    <t>1.4.1 2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</si>
</sst>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1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b/>
      <sz val="12"/>
      <color rgb="FF000000"/>
      <name val="Arial"/>
      <family val="1"/>
    </font>
    <font>
      <b/>
      <u/>
      <sz val="11"/>
      <color rgb="FF000000"/>
      <name val="Arial"/>
      <family val="1"/>
    </font>
    <font>
      <b/>
      <u/>
      <sz val="10"/>
      <color rgb="FF000000"/>
      <name val="Arial"/>
      <family val="1"/>
    </font>
    <font>
      <u/>
      <sz val="10"/>
      <color rgb="FF000000"/>
      <name val="Arial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i/>
      <sz val="10"/>
      <color rgb="FF000000"/>
      <name val="Arial"/>
      <family val="2"/>
    </font>
    <font>
      <b/>
      <sz val="11"/>
      <color rgb="FF000000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0A0A0"/>
        <bgColor indexed="64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</cellStyleXfs>
  <cellXfs count="59">
    <xf numFmtId="0" fontId="0" fillId="0" borderId="0" xfId="0"/>
    <xf numFmtId="0" fontId="0" fillId="0" borderId="21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22" xfId="0" applyBorder="1" applyAlignment="1">
      <alignment horizontal="left" vertical="center" wrapText="1"/>
    </xf>
    <xf numFmtId="0" fontId="9" fillId="0" borderId="19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2" fillId="2" borderId="14" xfId="10" applyBorder="1" applyAlignment="1">
      <alignment horizontal="left" vertical="center" wrapText="1"/>
    </xf>
    <xf numFmtId="0" fontId="2" fillId="2" borderId="12" xfId="1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4" fillId="0" borderId="9" xfId="18" applyBorder="1" applyAlignment="1">
      <alignment horizontal="left" vertical="center" wrapText="1"/>
    </xf>
    <xf numFmtId="0" fontId="4" fillId="0" borderId="8" xfId="18" applyBorder="1" applyAlignment="1">
      <alignment horizontal="left" vertical="center" wrapText="1"/>
    </xf>
    <xf numFmtId="0" fontId="1" fillId="0" borderId="18" xfId="26" applyBorder="1" applyAlignment="1">
      <alignment horizontal="left" vertical="center" wrapText="1"/>
    </xf>
    <xf numFmtId="0" fontId="1" fillId="0" borderId="17" xfId="26" applyBorder="1" applyAlignment="1">
      <alignment horizontal="left" vertical="center" wrapText="1"/>
    </xf>
    <xf numFmtId="164" fontId="0" fillId="0" borderId="5" xfId="0" applyNumberFormat="1" applyBorder="1" applyAlignment="1" applyProtection="1">
      <alignment horizontal="center" vertical="center" wrapText="1"/>
      <protection locked="0"/>
    </xf>
    <xf numFmtId="165" fontId="0" fillId="0" borderId="5" xfId="0" applyNumberFormat="1" applyBorder="1" applyAlignment="1" applyProtection="1">
      <alignment horizontal="center" vertical="center" wrapText="1"/>
      <protection locked="0"/>
    </xf>
    <xf numFmtId="164" fontId="0" fillId="0" borderId="16" xfId="0" applyNumberFormat="1" applyBorder="1" applyAlignment="1" applyProtection="1">
      <alignment horizontal="center" vertical="center" wrapText="1"/>
      <protection locked="0"/>
    </xf>
    <xf numFmtId="165" fontId="0" fillId="0" borderId="7" xfId="0" applyNumberFormat="1" applyBorder="1" applyAlignment="1" applyProtection="1">
      <alignment horizontal="center" vertical="center" wrapText="1"/>
      <protection locked="0"/>
    </xf>
    <xf numFmtId="0" fontId="4" fillId="0" borderId="18" xfId="18" applyBorder="1" applyAlignment="1">
      <alignment horizontal="left" vertical="center" wrapText="1"/>
    </xf>
    <xf numFmtId="0" fontId="4" fillId="0" borderId="17" xfId="18" applyBorder="1" applyAlignment="1">
      <alignment horizontal="left" vertical="center" wrapText="1"/>
    </xf>
    <xf numFmtId="0" fontId="5" fillId="0" borderId="18" xfId="22" applyBorder="1" applyAlignment="1">
      <alignment horizontal="left" vertical="center" wrapText="1"/>
    </xf>
    <xf numFmtId="0" fontId="5" fillId="0" borderId="17" xfId="22" applyBorder="1" applyAlignment="1">
      <alignment horizontal="left" vertical="center" wrapText="1"/>
    </xf>
    <xf numFmtId="164" fontId="0" fillId="0" borderId="7" xfId="0" applyNumberFormat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3" fillId="0" borderId="14" xfId="13" applyBorder="1" applyAlignment="1">
      <alignment horizontal="left" vertical="center" wrapText="1"/>
    </xf>
    <xf numFmtId="0" fontId="3" fillId="0" borderId="12" xfId="13" applyBorder="1" applyAlignment="1">
      <alignment horizontal="left" vertical="center" wrapText="1"/>
    </xf>
    <xf numFmtId="164" fontId="0" fillId="0" borderId="11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 wrapText="1"/>
    </xf>
    <xf numFmtId="165" fontId="10" fillId="3" borderId="0" xfId="0" applyNumberFormat="1" applyFont="1" applyFill="1" applyAlignment="1">
      <alignment horizontal="left" vertical="center" wrapText="1"/>
    </xf>
    <xf numFmtId="0" fontId="11" fillId="0" borderId="17" xfId="26" applyFont="1" applyBorder="1" applyAlignment="1">
      <alignment horizontal="left" vertical="center" wrapText="1"/>
    </xf>
    <xf numFmtId="0" fontId="1" fillId="0" borderId="18" xfId="26" quotePrefix="1" applyBorder="1" applyAlignment="1">
      <alignment horizontal="right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2" fillId="4" borderId="9" xfId="10" applyFont="1" applyFill="1" applyBorder="1" applyAlignment="1">
      <alignment horizontal="left" vertical="center" wrapText="1"/>
    </xf>
    <xf numFmtId="0" fontId="12" fillId="4" borderId="12" xfId="10" applyFont="1" applyFill="1" applyBorder="1" applyAlignment="1">
      <alignment horizontal="left" vertical="center" wrapText="1"/>
    </xf>
    <xf numFmtId="0" fontId="12" fillId="4" borderId="21" xfId="10" applyFont="1" applyFill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bin"/><Relationship Id="rId5" Type="http://schemas.openxmlformats.org/officeDocument/2006/relationships/image" Target="../media/image5.bin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312096</xdr:colOff>
      <xdr:row>0</xdr:row>
      <xdr:rowOff>16200</xdr:rowOff>
    </xdr:from>
    <xdr:to>
      <xdr:col>0</xdr:col>
      <xdr:colOff>6407999</xdr:colOff>
      <xdr:row>22</xdr:row>
      <xdr:rowOff>134400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E97FBDB2-A49B-4314-84BA-E14BCE89E74D}"/>
            </a:ext>
          </a:extLst>
        </xdr:cNvPr>
        <xdr:cNvSpPr/>
      </xdr:nvSpPr>
      <xdr:spPr>
        <a:xfrm>
          <a:off x="312096" y="16200"/>
          <a:ext cx="6095903" cy="4309200"/>
        </a:xfrm>
        <a:prstGeom prst="rect">
          <a:avLst/>
        </a:prstGeom>
        <a:solidFill>
          <a:srgbClr val="FFFFFF"/>
        </a:solidFill>
        <a:ln w="1905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r"/>
          <a:r>
            <a:rPr lang="fr-FR" sz="1200" b="1" i="0">
              <a:solidFill>
                <a:srgbClr val="000000"/>
              </a:solidFill>
              <a:latin typeface="MS Shell Dlg"/>
            </a:rPr>
            <a:t>   </a:t>
          </a:r>
        </a:p>
        <a:p>
          <a:pPr algn="r"/>
          <a:endParaRPr sz="1200" b="1">
            <a:solidFill>
              <a:srgbClr val="000000"/>
            </a:solidFill>
            <a:latin typeface="MS Shell Dlg"/>
          </a:endParaRPr>
        </a:p>
        <a:p>
          <a:pPr algn="r"/>
          <a:endParaRPr sz="1200" b="1">
            <a:solidFill>
              <a:srgbClr val="000000"/>
            </a:solidFill>
            <a:latin typeface="MS Shell Dlg"/>
          </a:endParaRPr>
        </a:p>
        <a:p>
          <a:pPr algn="r"/>
          <a:endParaRPr sz="1200" b="1">
            <a:solidFill>
              <a:srgbClr val="000000"/>
            </a:solidFill>
            <a:latin typeface="MS Shell Dlg"/>
          </a:endParaRPr>
        </a:p>
        <a:p>
          <a:pPr algn="r"/>
          <a:endParaRPr sz="1200" b="1">
            <a:solidFill>
              <a:srgbClr val="000000"/>
            </a:solidFill>
            <a:latin typeface="MS Shell Dlg"/>
          </a:endParaRPr>
        </a:p>
        <a:p>
          <a:pPr algn="r"/>
          <a:endParaRPr sz="1200" b="1">
            <a:solidFill>
              <a:srgbClr val="000000"/>
            </a:solidFill>
            <a:latin typeface="MS Shell Dlg"/>
          </a:endParaRPr>
        </a:p>
        <a:p>
          <a:pPr algn="r"/>
          <a:endParaRPr sz="1200" b="1">
            <a:solidFill>
              <a:srgbClr val="000000"/>
            </a:solidFill>
            <a:latin typeface="MS Shell Dlg"/>
          </a:endParaRPr>
        </a:p>
        <a:p>
          <a:pPr algn="ctr"/>
          <a:endParaRPr lang="fr-FR" sz="1800" b="1" i="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800" b="1" i="0">
              <a:solidFill>
                <a:srgbClr val="000000"/>
              </a:solidFill>
              <a:latin typeface="MS Shell Dlg"/>
            </a:rPr>
            <a:t>REHABILITATION DE 4 BATIMENTS D'HEBERGEMENT A L'ECOLE NATIONALE DE POLICE DE OISSEL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MS Shell Dlg"/>
            </a:rPr>
            <a:t>Route des essarts OISSEL (76)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315310</xdr:colOff>
      <xdr:row>23</xdr:row>
      <xdr:rowOff>28406</xdr:rowOff>
    </xdr:from>
    <xdr:to>
      <xdr:col>0</xdr:col>
      <xdr:colOff>6408000</xdr:colOff>
      <xdr:row>28</xdr:row>
      <xdr:rowOff>0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12AF0CE0-30DD-43D6-AACC-306DE4647FB6}"/>
            </a:ext>
          </a:extLst>
        </xdr:cNvPr>
        <xdr:cNvSpPr/>
      </xdr:nvSpPr>
      <xdr:spPr>
        <a:xfrm>
          <a:off x="315310" y="4409906"/>
          <a:ext cx="6092690" cy="924094"/>
        </a:xfrm>
        <a:prstGeom prst="rect">
          <a:avLst/>
        </a:prstGeom>
        <a:noFill/>
        <a:ln w="1905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ctr"/>
          <a:r>
            <a:rPr lang="fr-FR" sz="1600" b="1" i="0">
              <a:solidFill>
                <a:sysClr val="windowText" lastClr="000000"/>
              </a:solidFill>
              <a:latin typeface="MS Shell Dlg"/>
            </a:rPr>
            <a:t>DÉCOMPOSITION DU PRIX GLOBAL ET FORFAITAIRE</a:t>
          </a:r>
          <a:endParaRPr sz="1600" b="1">
            <a:solidFill>
              <a:sysClr val="windowText" lastClr="000000"/>
            </a:solidFill>
            <a:latin typeface="MS Shell Dlg"/>
          </a:endParaRPr>
        </a:p>
        <a:p>
          <a:pPr algn="ctr"/>
          <a:r>
            <a:rPr lang="fr-FR" sz="1600" b="1" i="0">
              <a:solidFill>
                <a:sysClr val="windowText" lastClr="000000"/>
              </a:solidFill>
              <a:effectLst/>
              <a:latin typeface="MS Shell Dlg" panose="020F0502020204030204" pitchFamily="34" charset="0"/>
              <a:ea typeface="MS Shell Dlg" panose="020F0502020204030204" pitchFamily="34" charset="0"/>
              <a:cs typeface="MS Shell Dlg" panose="020F0502020204030204" pitchFamily="34" charset="0"/>
            </a:rPr>
            <a:t>Lot N°06bis COMPLEMENT MENUISERIES INTERIEURES - CLOISONS - DOUBLAGE - FAUX-PLAFONDS</a:t>
          </a:r>
          <a:endParaRPr lang="fr-FR" sz="1600">
            <a:solidFill>
              <a:sysClr val="windowText" lastClr="000000"/>
            </a:solidFill>
            <a:effectLst/>
            <a:latin typeface="MS Shell Dlg" panose="020F0502020204030204" pitchFamily="34" charset="0"/>
            <a:ea typeface="MS Shell Dlg" panose="020F0502020204030204" pitchFamily="34" charset="0"/>
            <a:cs typeface="MS Shell Dlg" panose="020F0502020204030204" pitchFamily="34" charset="0"/>
          </a:endParaRPr>
        </a:p>
      </xdr:txBody>
    </xdr:sp>
    <xdr:clientData/>
  </xdr:twoCellAnchor>
  <xdr:twoCellAnchor editAs="absolute">
    <xdr:from>
      <xdr:col>0</xdr:col>
      <xdr:colOff>5364000</xdr:colOff>
      <xdr:row>12</xdr:row>
      <xdr:rowOff>144000</xdr:rowOff>
    </xdr:from>
    <xdr:to>
      <xdr:col>0</xdr:col>
      <xdr:colOff>6408000</xdr:colOff>
      <xdr:row>16</xdr:row>
      <xdr:rowOff>80596</xdr:rowOff>
    </xdr:to>
    <xdr:sp macro="" textlink="">
      <xdr:nvSpPr>
        <xdr:cNvPr id="12" name="Forme14">
          <a:extLst>
            <a:ext uri="{FF2B5EF4-FFF2-40B4-BE49-F238E27FC236}">
              <a16:creationId xmlns:a16="http://schemas.microsoft.com/office/drawing/2014/main" id="{B7257332-AA5E-4781-AE87-2D4C45250617}"/>
            </a:ext>
          </a:extLst>
        </xdr:cNvPr>
        <xdr:cNvSpPr/>
      </xdr:nvSpPr>
      <xdr:spPr>
        <a:xfrm>
          <a:off x="5364000" y="2430000"/>
          <a:ext cx="1044000" cy="698596"/>
        </a:xfrm>
        <a:prstGeom prst="rect">
          <a:avLst/>
        </a:prstGeom>
        <a:solidFill>
          <a:srgbClr val="808080"/>
        </a:solidFill>
        <a:ln w="222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2600" b="1" i="0">
              <a:solidFill>
                <a:srgbClr val="000000"/>
              </a:solidFill>
              <a:latin typeface="MS Shell Dlg"/>
            </a:rPr>
            <a:t>DCE</a:t>
          </a:r>
        </a:p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Janvier 2025</a:t>
          </a:r>
        </a:p>
      </xdr:txBody>
    </xdr:sp>
    <xdr:clientData/>
  </xdr:twoCellAnchor>
  <xdr:twoCellAnchor editAs="absolute">
    <xdr:from>
      <xdr:col>0</xdr:col>
      <xdr:colOff>5364000</xdr:colOff>
      <xdr:row>18</xdr:row>
      <xdr:rowOff>167400</xdr:rowOff>
    </xdr:from>
    <xdr:to>
      <xdr:col>0</xdr:col>
      <xdr:colOff>6408000</xdr:colOff>
      <xdr:row>22</xdr:row>
      <xdr:rowOff>134400</xdr:rowOff>
    </xdr:to>
    <xdr:sp macro="" textlink="">
      <xdr:nvSpPr>
        <xdr:cNvPr id="16" name="Forme19">
          <a:extLst>
            <a:ext uri="{FF2B5EF4-FFF2-40B4-BE49-F238E27FC236}">
              <a16:creationId xmlns:a16="http://schemas.microsoft.com/office/drawing/2014/main" id="{5B18F4AB-1B89-4A63-A214-71E26C92D233}"/>
            </a:ext>
          </a:extLst>
        </xdr:cNvPr>
        <xdr:cNvSpPr/>
      </xdr:nvSpPr>
      <xdr:spPr>
        <a:xfrm>
          <a:off x="5364000" y="3596400"/>
          <a:ext cx="1044000" cy="729000"/>
        </a:xfrm>
        <a:prstGeom prst="rect">
          <a:avLst/>
        </a:prstGeom>
        <a:noFill/>
        <a:ln w="222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endParaRPr sz="500" b="1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2600" b="1" i="0">
              <a:solidFill>
                <a:srgbClr val="000000"/>
              </a:solidFill>
              <a:latin typeface="MS Shell Dlg"/>
            </a:rPr>
            <a:t>APD</a:t>
          </a:r>
        </a:p>
        <a:p>
          <a:pPr algn="ctr"/>
          <a:endParaRPr sz="800" b="1">
            <a:solidFill>
              <a:srgbClr val="000000"/>
            </a:solidFill>
            <a:latin typeface="MS Shell Dlg"/>
          </a:endParaRPr>
        </a:p>
        <a:p>
          <a:pPr algn="ctr"/>
          <a:endParaRPr sz="800" b="1">
            <a:solidFill>
              <a:srgbClr val="000000"/>
            </a:solidFill>
            <a:latin typeface="MS Shell Dlg"/>
          </a:endParaRPr>
        </a:p>
        <a:p>
          <a:pPr algn="ctr"/>
          <a:endParaRPr sz="1000" b="1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5364000</xdr:colOff>
      <xdr:row>21</xdr:row>
      <xdr:rowOff>49500</xdr:rowOff>
    </xdr:from>
    <xdr:to>
      <xdr:col>0</xdr:col>
      <xdr:colOff>6408000</xdr:colOff>
      <xdr:row>21</xdr:row>
      <xdr:rowOff>49500</xdr:rowOff>
    </xdr:to>
    <xdr:cxnSp macro="">
      <xdr:nvCxnSpPr>
        <xdr:cNvPr id="17" name="Forme20">
          <a:extLst>
            <a:ext uri="{FF2B5EF4-FFF2-40B4-BE49-F238E27FC236}">
              <a16:creationId xmlns:a16="http://schemas.microsoft.com/office/drawing/2014/main" id="{6D841F81-929E-4FC3-B697-586FA6967E13}"/>
            </a:ext>
          </a:extLst>
        </xdr:cNvPr>
        <xdr:cNvCxnSpPr/>
      </xdr:nvCxnSpPr>
      <xdr:spPr>
        <a:xfrm>
          <a:off x="5364000" y="4050000"/>
          <a:ext cx="1044000" cy="0"/>
        </a:xfrm>
        <a:prstGeom prst="line">
          <a:avLst/>
        </a:prstGeom>
        <a:ln w="952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5364000</xdr:colOff>
      <xdr:row>16</xdr:row>
      <xdr:rowOff>13799</xdr:rowOff>
    </xdr:from>
    <xdr:to>
      <xdr:col>0</xdr:col>
      <xdr:colOff>6408000</xdr:colOff>
      <xdr:row>19</xdr:row>
      <xdr:rowOff>117230</xdr:rowOff>
    </xdr:to>
    <xdr:sp macro="" textlink="">
      <xdr:nvSpPr>
        <xdr:cNvPr id="18" name="Forme21">
          <a:extLst>
            <a:ext uri="{FF2B5EF4-FFF2-40B4-BE49-F238E27FC236}">
              <a16:creationId xmlns:a16="http://schemas.microsoft.com/office/drawing/2014/main" id="{306576A0-64AB-44FD-9D53-9144B4FF515D}"/>
            </a:ext>
          </a:extLst>
        </xdr:cNvPr>
        <xdr:cNvSpPr/>
      </xdr:nvSpPr>
      <xdr:spPr>
        <a:xfrm>
          <a:off x="5364000" y="3061799"/>
          <a:ext cx="1044000" cy="674931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2600" b="1" i="0">
              <a:solidFill>
                <a:srgbClr val="000000"/>
              </a:solidFill>
              <a:latin typeface="MS Shell Dlg"/>
            </a:rPr>
            <a:t>PRO</a:t>
          </a:r>
          <a:endParaRPr sz="500" b="1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Octobre 2024</a:t>
          </a:r>
        </a:p>
      </xdr:txBody>
    </xdr:sp>
    <xdr:clientData/>
  </xdr:twoCellAnchor>
  <xdr:twoCellAnchor editAs="absolute">
    <xdr:from>
      <xdr:col>0</xdr:col>
      <xdr:colOff>5364000</xdr:colOff>
      <xdr:row>18</xdr:row>
      <xdr:rowOff>37800</xdr:rowOff>
    </xdr:from>
    <xdr:to>
      <xdr:col>0</xdr:col>
      <xdr:colOff>6408000</xdr:colOff>
      <xdr:row>18</xdr:row>
      <xdr:rowOff>37800</xdr:rowOff>
    </xdr:to>
    <xdr:cxnSp macro="">
      <xdr:nvCxnSpPr>
        <xdr:cNvPr id="19" name="Forme22">
          <a:extLst>
            <a:ext uri="{FF2B5EF4-FFF2-40B4-BE49-F238E27FC236}">
              <a16:creationId xmlns:a16="http://schemas.microsoft.com/office/drawing/2014/main" id="{5E0C5335-5218-4D09-9F03-5A0FB3673AF7}"/>
            </a:ext>
          </a:extLst>
        </xdr:cNvPr>
        <xdr:cNvCxnSpPr/>
      </xdr:nvCxnSpPr>
      <xdr:spPr>
        <a:xfrm>
          <a:off x="5364000" y="3466800"/>
          <a:ext cx="1044000" cy="0"/>
        </a:xfrm>
        <a:prstGeom prst="line">
          <a:avLst/>
        </a:prstGeom>
        <a:ln w="952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5364000</xdr:colOff>
      <xdr:row>14</xdr:row>
      <xdr:rowOff>151800</xdr:rowOff>
    </xdr:from>
    <xdr:to>
      <xdr:col>0</xdr:col>
      <xdr:colOff>6408000</xdr:colOff>
      <xdr:row>14</xdr:row>
      <xdr:rowOff>151800</xdr:rowOff>
    </xdr:to>
    <xdr:cxnSp macro="">
      <xdr:nvCxnSpPr>
        <xdr:cNvPr id="20" name="Forme23">
          <a:extLst>
            <a:ext uri="{FF2B5EF4-FFF2-40B4-BE49-F238E27FC236}">
              <a16:creationId xmlns:a16="http://schemas.microsoft.com/office/drawing/2014/main" id="{14FAEE8E-B211-4E92-8F2D-AD550E21F811}"/>
            </a:ext>
          </a:extLst>
        </xdr:cNvPr>
        <xdr:cNvCxnSpPr/>
      </xdr:nvCxnSpPr>
      <xdr:spPr>
        <a:xfrm>
          <a:off x="5364000" y="2818800"/>
          <a:ext cx="1044000" cy="0"/>
        </a:xfrm>
        <a:prstGeom prst="line">
          <a:avLst/>
        </a:prstGeom>
        <a:ln w="952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3469397</xdr:colOff>
      <xdr:row>0</xdr:row>
      <xdr:rowOff>99372</xdr:rowOff>
    </xdr:from>
    <xdr:to>
      <xdr:col>0</xdr:col>
      <xdr:colOff>6277397</xdr:colOff>
      <xdr:row>9</xdr:row>
      <xdr:rowOff>166872</xdr:rowOff>
    </xdr:to>
    <xdr:sp macro="" textlink="">
      <xdr:nvSpPr>
        <xdr:cNvPr id="21" name="Forme24">
          <a:extLst>
            <a:ext uri="{FF2B5EF4-FFF2-40B4-BE49-F238E27FC236}">
              <a16:creationId xmlns:a16="http://schemas.microsoft.com/office/drawing/2014/main" id="{533C48BD-350F-4833-BFE0-8D45BC714156}"/>
            </a:ext>
          </a:extLst>
        </xdr:cNvPr>
        <xdr:cNvSpPr/>
      </xdr:nvSpPr>
      <xdr:spPr>
        <a:xfrm>
          <a:off x="3469397" y="99372"/>
          <a:ext cx="2808000" cy="1782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1200" b="1" i="0">
              <a:solidFill>
                <a:srgbClr val="000000"/>
              </a:solidFill>
              <a:latin typeface="MS Shell Dlg"/>
            </a:rPr>
            <a:t> </a:t>
          </a:r>
          <a:r>
            <a:rPr lang="fr-FR" sz="1200" b="1" i="0" u="sng">
              <a:solidFill>
                <a:srgbClr val="000000"/>
              </a:solidFill>
              <a:latin typeface="MS Shell Dlg"/>
            </a:rPr>
            <a:t>MAÎTRE D'OUVRAGE:             </a:t>
          </a:r>
        </a:p>
        <a:p>
          <a:pPr algn="r"/>
          <a:r>
            <a:rPr lang="fr-FR" sz="1800" b="1" i="0">
              <a:solidFill>
                <a:srgbClr val="000000"/>
              </a:solidFill>
              <a:latin typeface="MS Shell Dlg"/>
            </a:rPr>
            <a:t>SGAMI OUEST</a:t>
          </a:r>
        </a:p>
        <a:p>
          <a:pPr algn="r"/>
          <a:r>
            <a:rPr lang="fr-FR" sz="1200" b="0" i="0">
              <a:solidFill>
                <a:srgbClr val="000000"/>
              </a:solidFill>
              <a:latin typeface="MS Shell Dlg"/>
            </a:rPr>
            <a:t>Route des essarts BP11</a:t>
          </a:r>
          <a:r>
            <a:rPr lang="fr-FR" sz="1200" b="0" i="0" baseline="0">
              <a:solidFill>
                <a:srgbClr val="000000"/>
              </a:solidFill>
              <a:latin typeface="MS Shell Dlg"/>
            </a:rPr>
            <a:t> - </a:t>
          </a:r>
          <a:r>
            <a:rPr lang="fr-FR" sz="1200" b="0" i="0">
              <a:solidFill>
                <a:srgbClr val="000000"/>
              </a:solidFill>
              <a:latin typeface="MS Shell Dlg"/>
            </a:rPr>
            <a:t>76350 OISSEL</a:t>
          </a:r>
        </a:p>
        <a:p>
          <a:pPr algn="r"/>
          <a:r>
            <a:rPr lang="fr-FR" sz="1200" b="0" i="0">
              <a:solidFill>
                <a:srgbClr val="000000"/>
              </a:solidFill>
              <a:latin typeface="MS Shell Dlg"/>
            </a:rPr>
            <a:t>Tel : 02 32 66 30 18</a:t>
          </a:r>
        </a:p>
        <a:p>
          <a:pPr algn="r"/>
          <a:r>
            <a:rPr lang="fr-FR" sz="1200" b="0" i="0">
              <a:solidFill>
                <a:srgbClr val="000000"/>
              </a:solidFill>
              <a:latin typeface="MS Shell Dlg"/>
            </a:rPr>
            <a:t>Email : alexis.lemercher@interieur.gouv.fr</a:t>
          </a:r>
        </a:p>
        <a:p>
          <a:pPr algn="r"/>
          <a:endParaRPr sz="1000">
            <a:solidFill>
              <a:srgbClr val="000000"/>
            </a:solidFill>
            <a:latin typeface="MS Shell Dlg"/>
          </a:endParaRPr>
        </a:p>
        <a:p>
          <a:pPr algn="just"/>
          <a:endParaRPr sz="800">
            <a:solidFill>
              <a:srgbClr val="000000"/>
            </a:solidFill>
            <a:latin typeface="MS Shell Dlg"/>
          </a:endParaRPr>
        </a:p>
        <a:p>
          <a:pPr algn="just"/>
          <a:endParaRPr sz="800">
            <a:solidFill>
              <a:srgbClr val="000000"/>
            </a:solidFill>
            <a:latin typeface="MS Shell Dlg"/>
          </a:endParaRPr>
        </a:p>
        <a:p>
          <a:pPr algn="just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612000</xdr:colOff>
      <xdr:row>0</xdr:row>
      <xdr:rowOff>122586</xdr:rowOff>
    </xdr:from>
    <xdr:to>
      <xdr:col>0</xdr:col>
      <xdr:colOff>1620000</xdr:colOff>
      <xdr:row>6</xdr:row>
      <xdr:rowOff>186</xdr:rowOff>
    </xdr:to>
    <xdr:pic>
      <xdr:nvPicPr>
        <xdr:cNvPr id="23" name="Forme26">
          <a:extLst>
            <a:ext uri="{FF2B5EF4-FFF2-40B4-BE49-F238E27FC236}">
              <a16:creationId xmlns:a16="http://schemas.microsoft.com/office/drawing/2014/main" id="{8FC6DE9B-A87E-4239-B58F-2E67337062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000" y="122586"/>
          <a:ext cx="1008000" cy="1020600"/>
        </a:xfrm>
        <a:prstGeom prst="rect">
          <a:avLst/>
        </a:prstGeom>
      </xdr:spPr>
    </xdr:pic>
    <xdr:clientData/>
  </xdr:twoCellAnchor>
  <xdr:twoCellAnchor editAs="absolute">
    <xdr:from>
      <xdr:col>0</xdr:col>
      <xdr:colOff>720000</xdr:colOff>
      <xdr:row>12</xdr:row>
      <xdr:rowOff>144000</xdr:rowOff>
    </xdr:from>
    <xdr:to>
      <xdr:col>0</xdr:col>
      <xdr:colOff>5076000</xdr:colOff>
      <xdr:row>22</xdr:row>
      <xdr:rowOff>53400</xdr:rowOff>
    </xdr:to>
    <xdr:pic>
      <xdr:nvPicPr>
        <xdr:cNvPr id="24" name="Forme27">
          <a:extLst>
            <a:ext uri="{FF2B5EF4-FFF2-40B4-BE49-F238E27FC236}">
              <a16:creationId xmlns:a16="http://schemas.microsoft.com/office/drawing/2014/main" id="{02B0BABB-E9B1-4832-89CD-83AC2E785E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00" y="2430000"/>
          <a:ext cx="4356000" cy="1814400"/>
        </a:xfrm>
        <a:prstGeom prst="rect">
          <a:avLst/>
        </a:prstGeom>
      </xdr:spPr>
    </xdr:pic>
    <xdr:clientData/>
  </xdr:twoCellAnchor>
  <xdr:twoCellAnchor>
    <xdr:from>
      <xdr:col>0</xdr:col>
      <xdr:colOff>315310</xdr:colOff>
      <xdr:row>28</xdr:row>
      <xdr:rowOff>82114</xdr:rowOff>
    </xdr:from>
    <xdr:to>
      <xdr:col>0</xdr:col>
      <xdr:colOff>6412056</xdr:colOff>
      <xdr:row>56</xdr:row>
      <xdr:rowOff>98535</xdr:rowOff>
    </xdr:to>
    <xdr:grpSp>
      <xdr:nvGrpSpPr>
        <xdr:cNvPr id="30" name="Groupe 29">
          <a:extLst>
            <a:ext uri="{FF2B5EF4-FFF2-40B4-BE49-F238E27FC236}">
              <a16:creationId xmlns:a16="http://schemas.microsoft.com/office/drawing/2014/main" id="{FFC11BB1-A4BD-7B11-8926-2A799C1D2D4C}"/>
            </a:ext>
          </a:extLst>
        </xdr:cNvPr>
        <xdr:cNvGrpSpPr/>
      </xdr:nvGrpSpPr>
      <xdr:grpSpPr>
        <a:xfrm>
          <a:off x="315310" y="5416114"/>
          <a:ext cx="6096746" cy="5350421"/>
          <a:chOff x="315310" y="5238751"/>
          <a:chExt cx="6096746" cy="5350421"/>
        </a:xfrm>
      </xdr:grpSpPr>
      <xdr:sp macro="" textlink="">
        <xdr:nvSpPr>
          <xdr:cNvPr id="4" name="Forme3">
            <a:extLst>
              <a:ext uri="{FF2B5EF4-FFF2-40B4-BE49-F238E27FC236}">
                <a16:creationId xmlns:a16="http://schemas.microsoft.com/office/drawing/2014/main" id="{FC8833F8-16CD-40C1-B5CE-83B972EEC1E9}"/>
              </a:ext>
            </a:extLst>
          </xdr:cNvPr>
          <xdr:cNvSpPr/>
        </xdr:nvSpPr>
        <xdr:spPr>
          <a:xfrm>
            <a:off x="324000" y="5521214"/>
            <a:ext cx="6084000" cy="5067958"/>
          </a:xfrm>
          <a:prstGeom prst="rect">
            <a:avLst/>
          </a:prstGeom>
          <a:noFill/>
          <a:ln w="190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0">
            <a:scrgbClr r="0" g="0" b="0"/>
          </a:fillRef>
          <a:effectRef idx="0">
            <a:schemeClr val="accent1"/>
          </a:effectRef>
          <a:fontRef idx="minor">
            <a:schemeClr val="accent1"/>
          </a:fontRef>
        </xdr:style>
        <xdr:txBody>
          <a:bodyPr vertOverflow="clip" horzOverflow="clip" lIns="64800" tIns="64800" rIns="64800" bIns="64800" rtlCol="0" anchor="t"/>
          <a:lstStyle/>
          <a:p>
            <a:pPr algn="l"/>
            <a:endParaRPr lang="fr-FR" sz="1100" b="1" i="0" u="sng">
              <a:solidFill>
                <a:srgbClr val="000000"/>
              </a:solidFill>
              <a:latin typeface="MS Shell Dlg"/>
            </a:endParaRPr>
          </a:p>
          <a:p>
            <a:pPr algn="l"/>
            <a:r>
              <a:rPr lang="fr-FR" sz="1100" b="1" i="0" u="sng">
                <a:solidFill>
                  <a:srgbClr val="000000"/>
                </a:solidFill>
                <a:latin typeface="MS Shell Dlg"/>
              </a:rPr>
              <a:t>Architecte mandataire ARA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3, rue Bouquet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76000 - ROUEN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Tel : 02.32.76.20.00 - 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Email : agence@ara-architectes.fr</a:t>
            </a:r>
          </a:p>
          <a:p>
            <a:pPr algn="l"/>
            <a:endParaRPr sz="500">
              <a:solidFill>
                <a:srgbClr val="000000"/>
              </a:solidFill>
              <a:latin typeface="MS Shell Dlg"/>
            </a:endParaRPr>
          </a:p>
          <a:p>
            <a:pPr algn="l"/>
            <a:r>
              <a:rPr lang="fr-FR" sz="1100" b="1" i="0" u="sng">
                <a:solidFill>
                  <a:srgbClr val="000000"/>
                </a:solidFill>
                <a:latin typeface="MS Shell Dlg"/>
              </a:rPr>
              <a:t>Architecte ARCHICITÉ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85, Chemin de Clères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76130 - MONT ST AIGNAN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Tel : 02.35.70.45.90 - 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Email : archicite@sfr.fr</a:t>
            </a:r>
          </a:p>
          <a:p>
            <a:pPr algn="l"/>
            <a:endParaRPr sz="500">
              <a:solidFill>
                <a:srgbClr val="000000"/>
              </a:solidFill>
              <a:latin typeface="MS Shell Dlg"/>
            </a:endParaRPr>
          </a:p>
          <a:p>
            <a:pPr algn="l"/>
            <a:r>
              <a:rPr lang="fr-FR" sz="1100" b="1" i="0" u="sng">
                <a:solidFill>
                  <a:srgbClr val="000000"/>
                </a:solidFill>
                <a:latin typeface="MS Shell Dlg"/>
              </a:rPr>
              <a:t>Économiste REBER s.a.s.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15 rue Alfred Kastler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76130 - MONT ST AIGNAN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Tel : 02 35 12 87 50 - Fax : 02 35 61 26 87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Email : contact@reber-economiste.com</a:t>
            </a:r>
          </a:p>
          <a:p>
            <a:pPr algn="l"/>
            <a:endParaRPr sz="500">
              <a:solidFill>
                <a:srgbClr val="000000"/>
              </a:solidFill>
              <a:latin typeface="MS Shell Dlg"/>
            </a:endParaRPr>
          </a:p>
          <a:p>
            <a:pPr algn="l"/>
            <a:r>
              <a:rPr lang="fr-FR" sz="1100" b="1" i="0" u="sng">
                <a:solidFill>
                  <a:srgbClr val="000000"/>
                </a:solidFill>
                <a:latin typeface="MS Shell Dlg"/>
              </a:rPr>
              <a:t>BET Électricité BIELEC ECLA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PAT La Vatine,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76130 - MONT ST AIGNAN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Tel : 02.35.98.16.18 - 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Email : bielec@bielec.fr</a:t>
            </a:r>
          </a:p>
          <a:p>
            <a:pPr algn="l"/>
            <a:endParaRPr sz="500">
              <a:solidFill>
                <a:srgbClr val="000000"/>
              </a:solidFill>
              <a:latin typeface="MS Shell Dlg"/>
            </a:endParaRPr>
          </a:p>
          <a:p>
            <a:pPr algn="l"/>
            <a:r>
              <a:rPr lang="fr-FR" sz="1100" b="1" i="0" u="sng">
                <a:solidFill>
                  <a:srgbClr val="000000"/>
                </a:solidFill>
                <a:latin typeface="MS Shell Dlg"/>
              </a:rPr>
              <a:t>BET Fluides LECACHEUR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22-24, le Bourg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76790 - LES LOGES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Tel : 02.35.27.97.45 - 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Email : contact@be-lecacheur.fr</a:t>
            </a:r>
          </a:p>
          <a:p>
            <a:pPr algn="l"/>
            <a:endParaRPr sz="500">
              <a:solidFill>
                <a:srgbClr val="000000"/>
              </a:solidFill>
              <a:latin typeface="MS Shell Dlg"/>
            </a:endParaRPr>
          </a:p>
          <a:p>
            <a:pPr algn="l"/>
            <a:r>
              <a:rPr lang="fr-FR" sz="1100" b="1" i="0" u="sng">
                <a:solidFill>
                  <a:srgbClr val="000000"/>
                </a:solidFill>
                <a:latin typeface="MS Shell Dlg"/>
              </a:rPr>
              <a:t>BET Structure KUBE STRUCTURE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387, Rue de Champs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76230 - BOIS GUILLAUME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Tel : 02.35.59.35.03 - Fax : 02.35.59.84.94</a:t>
            </a:r>
          </a:p>
          <a:p>
            <a:pPr algn="l"/>
            <a:r>
              <a:rPr lang="fr-FR" sz="900" b="0" i="0">
                <a:solidFill>
                  <a:srgbClr val="000000"/>
                </a:solidFill>
                <a:latin typeface="MS Shell Dlg"/>
              </a:rPr>
              <a:t>Email : contact@kubestructure.fr</a:t>
            </a:r>
          </a:p>
        </xdr:txBody>
      </xdr:sp>
      <xdr:pic>
        <xdr:nvPicPr>
          <xdr:cNvPr id="5" name="Forme7">
            <a:extLst>
              <a:ext uri="{FF2B5EF4-FFF2-40B4-BE49-F238E27FC236}">
                <a16:creationId xmlns:a16="http://schemas.microsoft.com/office/drawing/2014/main" id="{FB181407-A9AB-4BEF-BA25-F630BFC28FF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340568" y="5796967"/>
            <a:ext cx="527431" cy="657260"/>
          </a:xfrm>
          <a:prstGeom prst="rect">
            <a:avLst/>
          </a:prstGeom>
        </xdr:spPr>
      </xdr:pic>
      <xdr:pic>
        <xdr:nvPicPr>
          <xdr:cNvPr id="6" name="Forme8">
            <a:extLst>
              <a:ext uri="{FF2B5EF4-FFF2-40B4-BE49-F238E27FC236}">
                <a16:creationId xmlns:a16="http://schemas.microsoft.com/office/drawing/2014/main" id="{6DC7C32B-ABA5-4697-AB10-5EAD21DB9B9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702344" y="6681022"/>
            <a:ext cx="1296000" cy="405000"/>
          </a:xfrm>
          <a:prstGeom prst="rect">
            <a:avLst/>
          </a:prstGeom>
        </xdr:spPr>
      </xdr:pic>
      <xdr:pic>
        <xdr:nvPicPr>
          <xdr:cNvPr id="7" name="Forme9">
            <a:extLst>
              <a:ext uri="{FF2B5EF4-FFF2-40B4-BE49-F238E27FC236}">
                <a16:creationId xmlns:a16="http://schemas.microsoft.com/office/drawing/2014/main" id="{564EBEA8-EE41-4ED5-AC38-7FB3BA35B2F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990145" y="8189888"/>
            <a:ext cx="981924" cy="454862"/>
          </a:xfrm>
          <a:prstGeom prst="rect">
            <a:avLst/>
          </a:prstGeom>
        </xdr:spPr>
      </xdr:pic>
      <xdr:sp macro="" textlink="">
        <xdr:nvSpPr>
          <xdr:cNvPr id="8" name="Forme10">
            <a:extLst>
              <a:ext uri="{FF2B5EF4-FFF2-40B4-BE49-F238E27FC236}">
                <a16:creationId xmlns:a16="http://schemas.microsoft.com/office/drawing/2014/main" id="{A9C6D063-32BD-42B0-BDB8-AF89A5896B71}"/>
              </a:ext>
            </a:extLst>
          </xdr:cNvPr>
          <xdr:cNvSpPr/>
        </xdr:nvSpPr>
        <xdr:spPr>
          <a:xfrm>
            <a:off x="324000" y="5245843"/>
            <a:ext cx="2052000" cy="2430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0">
            <a:scrgbClr r="0" g="0" b="0"/>
          </a:fillRef>
          <a:effectRef idx="0">
            <a:schemeClr val="accent1"/>
          </a:effectRef>
          <a:fontRef idx="minor">
            <a:schemeClr val="accen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fr-FR" sz="1200" b="0" i="0">
                <a:solidFill>
                  <a:srgbClr val="000000"/>
                </a:solidFill>
                <a:latin typeface="MS Shell Dlg"/>
              </a:rPr>
              <a:t>MAITRISE D'OEUVRE :</a:t>
            </a:r>
          </a:p>
        </xdr:txBody>
      </xdr:sp>
      <xdr:sp macro="" textlink="">
        <xdr:nvSpPr>
          <xdr:cNvPr id="9" name="Forme11">
            <a:extLst>
              <a:ext uri="{FF2B5EF4-FFF2-40B4-BE49-F238E27FC236}">
                <a16:creationId xmlns:a16="http://schemas.microsoft.com/office/drawing/2014/main" id="{8B45B2F2-5754-4FBE-8B30-8090088A348E}"/>
              </a:ext>
            </a:extLst>
          </xdr:cNvPr>
          <xdr:cNvSpPr/>
        </xdr:nvSpPr>
        <xdr:spPr>
          <a:xfrm>
            <a:off x="4356000" y="5256465"/>
            <a:ext cx="2016000" cy="2430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0">
            <a:scrgbClr r="0" g="0" b="0"/>
          </a:fillRef>
          <a:effectRef idx="0">
            <a:schemeClr val="accent1"/>
          </a:effectRef>
          <a:fontRef idx="minor">
            <a:schemeClr val="accen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fr-FR" sz="800" b="0" i="0">
                <a:solidFill>
                  <a:srgbClr val="000000"/>
                </a:solidFill>
                <a:latin typeface="MS Shell Dlg"/>
              </a:rPr>
              <a:t>Date d'édition du document</a:t>
            </a:r>
          </a:p>
          <a:p>
            <a:pPr algn="ctr"/>
            <a:r>
              <a:rPr lang="fr-FR" sz="800" b="1" i="0">
                <a:solidFill>
                  <a:srgbClr val="000000"/>
                </a:solidFill>
                <a:latin typeface="MS Shell Dlg"/>
              </a:rPr>
              <a:t>16/01/2024</a:t>
            </a:r>
          </a:p>
        </xdr:txBody>
      </xdr:sp>
      <xdr:sp macro="" textlink="">
        <xdr:nvSpPr>
          <xdr:cNvPr id="10" name="Forme12">
            <a:extLst>
              <a:ext uri="{FF2B5EF4-FFF2-40B4-BE49-F238E27FC236}">
                <a16:creationId xmlns:a16="http://schemas.microsoft.com/office/drawing/2014/main" id="{73A1CA28-CA5F-40BE-9479-D5C1E32C0530}"/>
              </a:ext>
            </a:extLst>
          </xdr:cNvPr>
          <xdr:cNvSpPr/>
        </xdr:nvSpPr>
        <xdr:spPr>
          <a:xfrm>
            <a:off x="2371947" y="5249896"/>
            <a:ext cx="2016000" cy="2430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0">
            <a:scrgbClr r="0" g="0" b="0"/>
          </a:fillRef>
          <a:effectRef idx="0">
            <a:schemeClr val="accent1"/>
          </a:effectRef>
          <a:fontRef idx="minor">
            <a:schemeClr val="accen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fr-FR" sz="1000" b="0" i="0">
                <a:solidFill>
                  <a:srgbClr val="000000"/>
                </a:solidFill>
                <a:latin typeface="MS Shell Dlg"/>
              </a:rPr>
              <a:t>Affaire : Réf : Réha thermique</a:t>
            </a:r>
          </a:p>
        </xdr:txBody>
      </xdr:sp>
      <xdr:cxnSp macro="">
        <xdr:nvCxnSpPr>
          <xdr:cNvPr id="14" name="Forme16">
            <a:extLst>
              <a:ext uri="{FF2B5EF4-FFF2-40B4-BE49-F238E27FC236}">
                <a16:creationId xmlns:a16="http://schemas.microsoft.com/office/drawing/2014/main" id="{0E142D0A-6320-47EA-89B4-CEDFE90B5D16}"/>
              </a:ext>
            </a:extLst>
          </xdr:cNvPr>
          <xdr:cNvCxnSpPr/>
        </xdr:nvCxnSpPr>
        <xdr:spPr>
          <a:xfrm>
            <a:off x="2340000" y="5250203"/>
            <a:ext cx="0" cy="259200"/>
          </a:xfrm>
          <a:prstGeom prst="line">
            <a:avLst/>
          </a:prstGeom>
          <a:ln w="19050">
            <a:prstDash val="soli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5" name="Forme17">
            <a:extLst>
              <a:ext uri="{FF2B5EF4-FFF2-40B4-BE49-F238E27FC236}">
                <a16:creationId xmlns:a16="http://schemas.microsoft.com/office/drawing/2014/main" id="{8401ACDF-FB11-4963-B419-62C1AA4F3791}"/>
              </a:ext>
            </a:extLst>
          </xdr:cNvPr>
          <xdr:cNvCxnSpPr/>
        </xdr:nvCxnSpPr>
        <xdr:spPr>
          <a:xfrm>
            <a:off x="4356000" y="5247687"/>
            <a:ext cx="0" cy="259200"/>
          </a:xfrm>
          <a:prstGeom prst="line">
            <a:avLst/>
          </a:prstGeom>
          <a:ln w="19050">
            <a:prstDash val="soli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pic>
        <xdr:nvPicPr>
          <xdr:cNvPr id="22" name="Forme25">
            <a:extLst>
              <a:ext uri="{FF2B5EF4-FFF2-40B4-BE49-F238E27FC236}">
                <a16:creationId xmlns:a16="http://schemas.microsoft.com/office/drawing/2014/main" id="{76892213-2A54-4A8B-8372-45C57614037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089212" y="8831331"/>
            <a:ext cx="909131" cy="765931"/>
          </a:xfrm>
          <a:prstGeom prst="rect">
            <a:avLst/>
          </a:prstGeom>
        </xdr:spPr>
      </xdr:pic>
      <xdr:pic>
        <xdr:nvPicPr>
          <xdr:cNvPr id="25" name="Forme28">
            <a:extLst>
              <a:ext uri="{FF2B5EF4-FFF2-40B4-BE49-F238E27FC236}">
                <a16:creationId xmlns:a16="http://schemas.microsoft.com/office/drawing/2014/main" id="{16EE770A-B84F-4D40-874E-91695BF655B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184000" y="9845415"/>
            <a:ext cx="792000" cy="486000"/>
          </a:xfrm>
          <a:prstGeom prst="rect">
            <a:avLst/>
          </a:prstGeom>
        </xdr:spPr>
      </xdr:pic>
      <xdr:cxnSp macro="">
        <xdr:nvCxnSpPr>
          <xdr:cNvPr id="26" name="Forme4">
            <a:extLst>
              <a:ext uri="{FF2B5EF4-FFF2-40B4-BE49-F238E27FC236}">
                <a16:creationId xmlns:a16="http://schemas.microsoft.com/office/drawing/2014/main" id="{E854AF99-7D69-458F-BF00-E8FD93986CE6}"/>
              </a:ext>
            </a:extLst>
          </xdr:cNvPr>
          <xdr:cNvCxnSpPr/>
        </xdr:nvCxnSpPr>
        <xdr:spPr>
          <a:xfrm flipV="1">
            <a:off x="315310" y="5238751"/>
            <a:ext cx="6096746" cy="3283"/>
          </a:xfrm>
          <a:prstGeom prst="line">
            <a:avLst/>
          </a:prstGeom>
          <a:ln w="19050">
            <a:prstDash val="soli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7" name="Forme17">
            <a:extLst>
              <a:ext uri="{FF2B5EF4-FFF2-40B4-BE49-F238E27FC236}">
                <a16:creationId xmlns:a16="http://schemas.microsoft.com/office/drawing/2014/main" id="{12BBA6DB-4148-4842-BB57-58B21FBEE9E3}"/>
              </a:ext>
            </a:extLst>
          </xdr:cNvPr>
          <xdr:cNvCxnSpPr/>
        </xdr:nvCxnSpPr>
        <xdr:spPr>
          <a:xfrm>
            <a:off x="6406841" y="5249000"/>
            <a:ext cx="0" cy="259200"/>
          </a:xfrm>
          <a:prstGeom prst="line">
            <a:avLst/>
          </a:prstGeom>
          <a:ln w="19050">
            <a:prstDash val="soli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8" name="Forme16">
            <a:extLst>
              <a:ext uri="{FF2B5EF4-FFF2-40B4-BE49-F238E27FC236}">
                <a16:creationId xmlns:a16="http://schemas.microsoft.com/office/drawing/2014/main" id="{3F16E42A-C527-478A-AE1F-E87BD52811C3}"/>
              </a:ext>
            </a:extLst>
          </xdr:cNvPr>
          <xdr:cNvCxnSpPr/>
        </xdr:nvCxnSpPr>
        <xdr:spPr>
          <a:xfrm>
            <a:off x="324630" y="5251516"/>
            <a:ext cx="0" cy="259200"/>
          </a:xfrm>
          <a:prstGeom prst="line">
            <a:avLst/>
          </a:prstGeom>
          <a:ln w="19050">
            <a:prstDash val="soli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pic>
        <xdr:nvPicPr>
          <xdr:cNvPr id="29" name="Image 28">
            <a:extLst>
              <a:ext uri="{FF2B5EF4-FFF2-40B4-BE49-F238E27FC236}">
                <a16:creationId xmlns:a16="http://schemas.microsoft.com/office/drawing/2014/main" id="{D1AC46F6-E73D-4DD2-A312-72C1461068C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224182" y="7252131"/>
            <a:ext cx="743715" cy="70945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18</xdr:col>
      <xdr:colOff>13607</xdr:colOff>
      <xdr:row>1</xdr:row>
      <xdr:rowOff>1592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0"/>
          <a:ext cx="16410214" cy="437021"/>
        </a:xfrm>
        <a:prstGeom prst="rect">
          <a:avLst/>
        </a:prstGeom>
        <a:noFill/>
        <a:ln w="95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31304" rIns="0" bIns="0" rtlCol="0" anchor="ctr"/>
        <a:lstStyle/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AFFAIRE: REHABILITATION DE 4 BATIMENTS D'HEBERGEMENT A L'ECOLE NATIONALE DE POLICE DE OISSEL  </a:t>
          </a:r>
        </a:p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Lot N°06bis COMPLEMENT MENUISERIES INTERIEURES - CLOISONS - DOUBLAGE - FAUX-PLAFONDS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9BF5C-7081-4C7D-B529-A37A643EA919}">
  <sheetPr>
    <pageSetUpPr fitToPage="1"/>
  </sheetPr>
  <dimension ref="A1"/>
  <sheetViews>
    <sheetView showGridLines="0" tabSelected="1" topLeftCell="A13" zoomScale="85" zoomScaleNormal="85" workbookViewId="0">
      <selection activeCell="D31" sqref="D31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009E0-480D-4CCF-BB9A-CDF195E7A13D}">
  <sheetPr>
    <pageSetUpPr fitToPage="1"/>
  </sheetPr>
  <dimension ref="A1:ZZ70"/>
  <sheetViews>
    <sheetView showGridLines="0" zoomScale="70" zoomScaleNormal="70" workbookViewId="0">
      <pane xSplit="2" ySplit="3" topLeftCell="C25" activePane="bottomRight" state="frozen"/>
      <selection pane="topRight" activeCell="C1" sqref="C1"/>
      <selection pane="bottomLeft" activeCell="A4" sqref="A4"/>
      <selection pane="bottomRight" activeCell="N31" sqref="N31"/>
    </sheetView>
  </sheetViews>
  <sheetFormatPr baseColWidth="10" defaultColWidth="10.7109375" defaultRowHeight="25.5" customHeight="1" x14ac:dyDescent="0.25"/>
  <cols>
    <col min="1" max="1" width="9.7109375" style="4" customWidth="1"/>
    <col min="2" max="2" width="91.85546875" style="4" customWidth="1"/>
    <col min="3" max="3" width="4.7109375" style="50" customWidth="1"/>
    <col min="4" max="4" width="10.7109375" style="4" customWidth="1"/>
    <col min="5" max="5" width="12" style="4" customWidth="1"/>
    <col min="6" max="6" width="12.7109375" style="4" customWidth="1"/>
    <col min="7" max="7" width="1.7109375" style="4" customWidth="1"/>
    <col min="8" max="8" width="12" style="4" customWidth="1"/>
    <col min="9" max="9" width="12.7109375" style="4" customWidth="1"/>
    <col min="10" max="10" width="1.7109375" style="4" customWidth="1"/>
    <col min="11" max="11" width="12" style="4" customWidth="1"/>
    <col min="12" max="12" width="12.7109375" style="4" customWidth="1"/>
    <col min="13" max="13" width="1.7109375" style="4" customWidth="1"/>
    <col min="14" max="14" width="12" style="4" customWidth="1"/>
    <col min="15" max="15" width="12.7109375" style="4" customWidth="1"/>
    <col min="16" max="16" width="1.7109375" style="4" customWidth="1"/>
    <col min="17" max="17" width="10.7109375" style="4" customWidth="1"/>
    <col min="18" max="18" width="12.7109375" style="4" customWidth="1"/>
    <col min="19" max="19" width="1.7109375" style="4" customWidth="1"/>
    <col min="20" max="700" width="10.7109375" style="4"/>
    <col min="701" max="703" width="10.7109375" style="4" customWidth="1"/>
    <col min="704" max="16384" width="10.7109375" style="4"/>
  </cols>
  <sheetData>
    <row r="1" spans="1:702" ht="33.75" customHeight="1" x14ac:dyDescent="0.25">
      <c r="A1" s="54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6"/>
    </row>
    <row r="2" spans="1:702" ht="25.5" customHeight="1" x14ac:dyDescent="0.25">
      <c r="A2" s="1"/>
      <c r="B2" s="2"/>
      <c r="C2" s="46"/>
      <c r="D2" s="3"/>
      <c r="E2" s="57" t="s">
        <v>0</v>
      </c>
      <c r="F2" s="58"/>
      <c r="G2" s="5"/>
      <c r="H2" s="57" t="s">
        <v>1</v>
      </c>
      <c r="I2" s="58"/>
      <c r="J2" s="5"/>
      <c r="K2" s="57" t="s">
        <v>2</v>
      </c>
      <c r="L2" s="58"/>
      <c r="M2" s="5"/>
      <c r="N2" s="57" t="s">
        <v>3</v>
      </c>
      <c r="O2" s="58"/>
      <c r="P2" s="5"/>
      <c r="Q2" s="57" t="s">
        <v>193</v>
      </c>
      <c r="R2" s="58"/>
    </row>
    <row r="3" spans="1:702" ht="25.5" customHeight="1" x14ac:dyDescent="0.25">
      <c r="A3" s="1"/>
      <c r="B3" s="3"/>
      <c r="C3" s="6" t="s">
        <v>4</v>
      </c>
      <c r="D3" s="6" t="s">
        <v>5</v>
      </c>
      <c r="E3" s="6" t="s">
        <v>6</v>
      </c>
      <c r="F3" s="6" t="s">
        <v>7</v>
      </c>
      <c r="G3" s="7"/>
      <c r="H3" s="6" t="s">
        <v>8</v>
      </c>
      <c r="I3" s="6" t="s">
        <v>9</v>
      </c>
      <c r="J3" s="7"/>
      <c r="K3" s="6" t="s">
        <v>10</v>
      </c>
      <c r="L3" s="6" t="s">
        <v>11</v>
      </c>
      <c r="M3" s="7"/>
      <c r="N3" s="6" t="s">
        <v>12</v>
      </c>
      <c r="O3" s="6" t="s">
        <v>13</v>
      </c>
      <c r="P3" s="7"/>
      <c r="Q3" s="6" t="s">
        <v>14</v>
      </c>
      <c r="R3" s="6" t="s">
        <v>15</v>
      </c>
    </row>
    <row r="4" spans="1:702" ht="25.5" customHeight="1" x14ac:dyDescent="0.25">
      <c r="A4" s="8" t="s">
        <v>16</v>
      </c>
      <c r="B4" s="9" t="s">
        <v>17</v>
      </c>
      <c r="C4" s="47"/>
      <c r="D4" s="10"/>
      <c r="E4" s="10"/>
      <c r="F4" s="11"/>
      <c r="G4" s="7"/>
      <c r="H4" s="12"/>
      <c r="I4" s="11"/>
      <c r="J4" s="7"/>
      <c r="K4" s="12"/>
      <c r="L4" s="11"/>
      <c r="M4" s="7"/>
      <c r="N4" s="12"/>
      <c r="O4" s="11"/>
      <c r="P4" s="7"/>
      <c r="Q4" s="12"/>
      <c r="R4" s="11"/>
      <c r="ZY4" s="4" t="s">
        <v>18</v>
      </c>
      <c r="ZZ4" s="13"/>
    </row>
    <row r="5" spans="1:702" ht="8.25" customHeight="1" x14ac:dyDescent="0.25">
      <c r="A5" s="14"/>
      <c r="B5" s="15"/>
      <c r="C5" s="47"/>
      <c r="D5" s="10"/>
      <c r="E5" s="10"/>
      <c r="F5" s="11"/>
      <c r="G5" s="7"/>
      <c r="H5" s="12"/>
      <c r="I5" s="11"/>
      <c r="J5" s="7"/>
      <c r="K5" s="12"/>
      <c r="L5" s="11"/>
      <c r="M5" s="7"/>
      <c r="N5" s="12"/>
      <c r="O5" s="11"/>
      <c r="P5" s="7"/>
      <c r="Q5" s="12"/>
      <c r="R5" s="11"/>
      <c r="ZZ5" s="13"/>
    </row>
    <row r="6" spans="1:702" ht="32.25" customHeight="1" x14ac:dyDescent="0.25">
      <c r="A6" s="51" t="s">
        <v>196</v>
      </c>
      <c r="B6" s="52" t="s">
        <v>195</v>
      </c>
      <c r="C6" s="47"/>
      <c r="D6" s="10"/>
      <c r="E6" s="10"/>
      <c r="F6" s="11"/>
      <c r="G6" s="7"/>
      <c r="H6" s="12"/>
      <c r="I6" s="11"/>
      <c r="J6" s="7"/>
      <c r="K6" s="12"/>
      <c r="L6" s="11"/>
      <c r="M6" s="7"/>
      <c r="N6" s="12"/>
      <c r="O6" s="11"/>
      <c r="P6" s="7"/>
      <c r="Q6" s="12"/>
      <c r="R6" s="11"/>
      <c r="ZZ6" s="13"/>
    </row>
    <row r="7" spans="1:702" ht="25.5" customHeight="1" x14ac:dyDescent="0.25">
      <c r="A7" s="14" t="s">
        <v>19</v>
      </c>
      <c r="B7" s="15" t="s">
        <v>20</v>
      </c>
      <c r="C7" s="47"/>
      <c r="D7" s="10"/>
      <c r="E7" s="10"/>
      <c r="F7" s="11"/>
      <c r="G7" s="7"/>
      <c r="H7" s="12"/>
      <c r="I7" s="11"/>
      <c r="J7" s="7"/>
      <c r="K7" s="12"/>
      <c r="L7" s="11"/>
      <c r="M7" s="7"/>
      <c r="N7" s="12"/>
      <c r="O7" s="11"/>
      <c r="P7" s="7"/>
      <c r="Q7" s="12"/>
      <c r="R7" s="11"/>
      <c r="ZY7" s="4" t="s">
        <v>21</v>
      </c>
      <c r="ZZ7" s="13"/>
    </row>
    <row r="8" spans="1:702" ht="25.5" customHeight="1" x14ac:dyDescent="0.25">
      <c r="A8" s="16" t="s">
        <v>22</v>
      </c>
      <c r="B8" s="17" t="s">
        <v>23</v>
      </c>
      <c r="C8" s="48" t="s">
        <v>24</v>
      </c>
      <c r="D8" s="18"/>
      <c r="E8" s="19">
        <v>62</v>
      </c>
      <c r="F8" s="20">
        <f>ROUND(E8*D8,2)</f>
        <v>0</v>
      </c>
      <c r="G8" s="7"/>
      <c r="H8" s="21">
        <v>62</v>
      </c>
      <c r="I8" s="20">
        <f>ROUND(H8*D8,2)</f>
        <v>0</v>
      </c>
      <c r="J8" s="7"/>
      <c r="K8" s="21">
        <v>62</v>
      </c>
      <c r="L8" s="20">
        <f>ROUND(K8*D8,2)</f>
        <v>0</v>
      </c>
      <c r="M8" s="7"/>
      <c r="N8" s="21">
        <v>62</v>
      </c>
      <c r="O8" s="20">
        <f>ROUND(N8*D8,2)</f>
        <v>0</v>
      </c>
      <c r="P8" s="7"/>
      <c r="Q8" s="21">
        <f>E8+H8+K8+N8</f>
        <v>248</v>
      </c>
      <c r="R8" s="20">
        <f>F8+I8+L8+O8</f>
        <v>0</v>
      </c>
      <c r="ZY8" s="4" t="s">
        <v>25</v>
      </c>
      <c r="ZZ8" s="13" t="s">
        <v>26</v>
      </c>
    </row>
    <row r="9" spans="1:702" ht="30.75" customHeight="1" x14ac:dyDescent="0.25">
      <c r="A9" s="16" t="s">
        <v>202</v>
      </c>
      <c r="B9" s="17" t="s">
        <v>191</v>
      </c>
      <c r="C9" s="48" t="s">
        <v>24</v>
      </c>
      <c r="D9" s="18"/>
      <c r="E9" s="19">
        <v>12</v>
      </c>
      <c r="F9" s="20">
        <f>ROUND(E9*D9,2)</f>
        <v>0</v>
      </c>
      <c r="G9" s="7"/>
      <c r="H9" s="21">
        <v>12</v>
      </c>
      <c r="I9" s="20">
        <f>ROUND(H9*D9,2)</f>
        <v>0</v>
      </c>
      <c r="J9" s="7"/>
      <c r="K9" s="21">
        <v>12</v>
      </c>
      <c r="L9" s="20">
        <f>ROUND(K9*D9,2)</f>
        <v>0</v>
      </c>
      <c r="M9" s="7"/>
      <c r="N9" s="21">
        <v>12</v>
      </c>
      <c r="O9" s="20">
        <f>ROUND(N9*D9,2)</f>
        <v>0</v>
      </c>
      <c r="P9" s="7"/>
      <c r="Q9" s="21">
        <f>E9+H9+K9+N9</f>
        <v>48</v>
      </c>
      <c r="R9" s="20">
        <f>F9+I9+L9+O9</f>
        <v>0</v>
      </c>
      <c r="ZY9" s="4" t="s">
        <v>25</v>
      </c>
      <c r="ZZ9" s="13" t="s">
        <v>192</v>
      </c>
    </row>
    <row r="10" spans="1:702" ht="25.5" customHeight="1" x14ac:dyDescent="0.25">
      <c r="A10" s="22" t="s">
        <v>27</v>
      </c>
      <c r="B10" s="23" t="s">
        <v>28</v>
      </c>
      <c r="C10" s="47"/>
      <c r="D10" s="10"/>
      <c r="E10" s="10"/>
      <c r="F10" s="11"/>
      <c r="G10" s="7"/>
      <c r="H10" s="12"/>
      <c r="I10" s="11"/>
      <c r="J10" s="7"/>
      <c r="K10" s="12"/>
      <c r="L10" s="11"/>
      <c r="M10" s="7"/>
      <c r="N10" s="12"/>
      <c r="O10" s="11"/>
      <c r="P10" s="7"/>
      <c r="Q10" s="12"/>
      <c r="R10" s="11"/>
      <c r="ZY10" s="4" t="s">
        <v>29</v>
      </c>
      <c r="ZZ10" s="13"/>
    </row>
    <row r="11" spans="1:702" ht="25.5" customHeight="1" x14ac:dyDescent="0.25">
      <c r="A11" s="16" t="s">
        <v>30</v>
      </c>
      <c r="B11" s="17" t="s">
        <v>31</v>
      </c>
      <c r="C11" s="48" t="s">
        <v>32</v>
      </c>
      <c r="D11" s="18"/>
      <c r="E11" s="19">
        <v>32</v>
      </c>
      <c r="F11" s="20">
        <f>ROUND(E11*D11,2)</f>
        <v>0</v>
      </c>
      <c r="G11" s="7"/>
      <c r="H11" s="21">
        <v>32</v>
      </c>
      <c r="I11" s="20">
        <f>ROUND(H11*D11,2)</f>
        <v>0</v>
      </c>
      <c r="J11" s="7"/>
      <c r="K11" s="21">
        <v>32</v>
      </c>
      <c r="L11" s="20">
        <f>ROUND(K11*D11,2)</f>
        <v>0</v>
      </c>
      <c r="M11" s="7"/>
      <c r="N11" s="21">
        <v>32</v>
      </c>
      <c r="O11" s="20">
        <f>ROUND(N11*D11,2)</f>
        <v>0</v>
      </c>
      <c r="P11" s="7"/>
      <c r="Q11" s="21">
        <f>E11+H11+K11+N11</f>
        <v>128</v>
      </c>
      <c r="R11" s="20">
        <f>F11+I11+L11+O11</f>
        <v>0</v>
      </c>
      <c r="ZY11" s="4" t="s">
        <v>33</v>
      </c>
      <c r="ZZ11" s="13" t="s">
        <v>34</v>
      </c>
    </row>
    <row r="12" spans="1:702" ht="25.5" customHeight="1" x14ac:dyDescent="0.25">
      <c r="A12" s="22" t="s">
        <v>35</v>
      </c>
      <c r="B12" s="23" t="s">
        <v>36</v>
      </c>
      <c r="C12" s="47"/>
      <c r="D12" s="10"/>
      <c r="E12" s="10"/>
      <c r="F12" s="11"/>
      <c r="G12" s="7"/>
      <c r="H12" s="12"/>
      <c r="I12" s="11"/>
      <c r="J12" s="7"/>
      <c r="K12" s="12"/>
      <c r="L12" s="11"/>
      <c r="M12" s="7"/>
      <c r="N12" s="12"/>
      <c r="O12" s="11"/>
      <c r="P12" s="7"/>
      <c r="Q12" s="12"/>
      <c r="R12" s="11"/>
      <c r="ZY12" s="4" t="s">
        <v>37</v>
      </c>
      <c r="ZZ12" s="13"/>
    </row>
    <row r="13" spans="1:702" ht="25.5" customHeight="1" x14ac:dyDescent="0.25">
      <c r="A13" s="24" t="s">
        <v>38</v>
      </c>
      <c r="B13" s="25" t="s">
        <v>39</v>
      </c>
      <c r="C13" s="47"/>
      <c r="D13" s="10"/>
      <c r="E13" s="10"/>
      <c r="F13" s="11"/>
      <c r="G13" s="7"/>
      <c r="H13" s="12"/>
      <c r="I13" s="11"/>
      <c r="J13" s="7"/>
      <c r="K13" s="12"/>
      <c r="L13" s="11"/>
      <c r="M13" s="7"/>
      <c r="N13" s="12"/>
      <c r="O13" s="11"/>
      <c r="P13" s="7"/>
      <c r="Q13" s="12"/>
      <c r="R13" s="11"/>
      <c r="ZY13" s="4" t="s">
        <v>40</v>
      </c>
      <c r="ZZ13" s="13"/>
    </row>
    <row r="14" spans="1:702" ht="25.5" customHeight="1" x14ac:dyDescent="0.25">
      <c r="A14" s="45" t="s">
        <v>194</v>
      </c>
      <c r="B14" s="44" t="s">
        <v>41</v>
      </c>
      <c r="C14" s="48" t="s">
        <v>42</v>
      </c>
      <c r="D14" s="18"/>
      <c r="E14" s="18">
        <v>32</v>
      </c>
      <c r="F14" s="20">
        <f>ROUND(E14*D14,2)</f>
        <v>0</v>
      </c>
      <c r="G14" s="7"/>
      <c r="H14" s="26">
        <v>32</v>
      </c>
      <c r="I14" s="20">
        <f>ROUND(H14*D14,2)</f>
        <v>0</v>
      </c>
      <c r="J14" s="7"/>
      <c r="K14" s="26">
        <v>32</v>
      </c>
      <c r="L14" s="20">
        <f>ROUND(K14*D14,2)</f>
        <v>0</v>
      </c>
      <c r="M14" s="7"/>
      <c r="N14" s="26">
        <v>32</v>
      </c>
      <c r="O14" s="20">
        <f>ROUND(N14*D14,2)</f>
        <v>0</v>
      </c>
      <c r="P14" s="7"/>
      <c r="Q14" s="26">
        <f>E14+H14+K14+N14</f>
        <v>128</v>
      </c>
      <c r="R14" s="20">
        <f>F14+I14+L14+O14</f>
        <v>0</v>
      </c>
      <c r="ZY14" s="4" t="s">
        <v>43</v>
      </c>
      <c r="ZZ14" s="13" t="s">
        <v>44</v>
      </c>
    </row>
    <row r="15" spans="1:702" ht="25.5" customHeight="1" x14ac:dyDescent="0.25">
      <c r="A15" s="45" t="s">
        <v>194</v>
      </c>
      <c r="B15" s="44" t="s">
        <v>45</v>
      </c>
      <c r="C15" s="48" t="s">
        <v>46</v>
      </c>
      <c r="D15" s="18"/>
      <c r="E15" s="18">
        <v>32</v>
      </c>
      <c r="F15" s="20">
        <f>ROUND(E15*D15,2)</f>
        <v>0</v>
      </c>
      <c r="G15" s="7"/>
      <c r="H15" s="26">
        <v>32</v>
      </c>
      <c r="I15" s="20">
        <f>ROUND(H15*D15,2)</f>
        <v>0</v>
      </c>
      <c r="J15" s="7"/>
      <c r="K15" s="26">
        <v>32</v>
      </c>
      <c r="L15" s="20">
        <f>ROUND(K15*D15,2)</f>
        <v>0</v>
      </c>
      <c r="M15" s="7"/>
      <c r="N15" s="26">
        <v>32</v>
      </c>
      <c r="O15" s="20">
        <f>ROUND(N15*D15,2)</f>
        <v>0</v>
      </c>
      <c r="P15" s="7"/>
      <c r="Q15" s="26">
        <f>E15+H15+K15+N15</f>
        <v>128</v>
      </c>
      <c r="R15" s="20">
        <f>F15+I15+L15+O15</f>
        <v>0</v>
      </c>
      <c r="ZY15" s="4" t="s">
        <v>47</v>
      </c>
      <c r="ZZ15" s="13" t="s">
        <v>48</v>
      </c>
    </row>
    <row r="16" spans="1:702" ht="25.5" customHeight="1" x14ac:dyDescent="0.25">
      <c r="A16" s="22" t="s">
        <v>49</v>
      </c>
      <c r="B16" s="23" t="s">
        <v>50</v>
      </c>
      <c r="C16" s="47"/>
      <c r="D16" s="10"/>
      <c r="E16" s="10"/>
      <c r="F16" s="11"/>
      <c r="G16" s="7"/>
      <c r="H16" s="12"/>
      <c r="I16" s="11"/>
      <c r="J16" s="7"/>
      <c r="K16" s="12"/>
      <c r="L16" s="11"/>
      <c r="M16" s="7"/>
      <c r="N16" s="12"/>
      <c r="O16" s="11"/>
      <c r="P16" s="7"/>
      <c r="Q16" s="12"/>
      <c r="R16" s="11"/>
      <c r="ZY16" s="4" t="s">
        <v>51</v>
      </c>
      <c r="ZZ16" s="13"/>
    </row>
    <row r="17" spans="1:702" ht="25.5" customHeight="1" x14ac:dyDescent="0.25">
      <c r="A17" s="16" t="s">
        <v>52</v>
      </c>
      <c r="B17" s="17" t="s">
        <v>53</v>
      </c>
      <c r="C17" s="48" t="s">
        <v>54</v>
      </c>
      <c r="D17" s="18"/>
      <c r="E17" s="18">
        <v>48.28</v>
      </c>
      <c r="F17" s="20">
        <f>ROUND(E17*D17,2)</f>
        <v>0</v>
      </c>
      <c r="G17" s="7"/>
      <c r="H17" s="26">
        <v>48.5</v>
      </c>
      <c r="I17" s="20">
        <f>ROUND(H17*D17,2)</f>
        <v>0</v>
      </c>
      <c r="J17" s="7"/>
      <c r="K17" s="26">
        <v>48.21</v>
      </c>
      <c r="L17" s="20">
        <f>ROUND(K17*D17,2)</f>
        <v>0</v>
      </c>
      <c r="M17" s="7"/>
      <c r="N17" s="26">
        <v>48.45</v>
      </c>
      <c r="O17" s="20">
        <f>ROUND(N17*D17,2)</f>
        <v>0</v>
      </c>
      <c r="P17" s="7"/>
      <c r="Q17" s="26">
        <f t="shared" ref="Q17:R19" si="0">E17+H17+K17+N17</f>
        <v>193.44</v>
      </c>
      <c r="R17" s="20">
        <f t="shared" si="0"/>
        <v>0</v>
      </c>
      <c r="ZY17" s="4" t="s">
        <v>55</v>
      </c>
      <c r="ZZ17" s="13" t="s">
        <v>56</v>
      </c>
    </row>
    <row r="18" spans="1:702" ht="25.5" customHeight="1" x14ac:dyDescent="0.25">
      <c r="A18" s="16" t="s">
        <v>57</v>
      </c>
      <c r="B18" s="17" t="s">
        <v>58</v>
      </c>
      <c r="C18" s="48" t="s">
        <v>59</v>
      </c>
      <c r="D18" s="18"/>
      <c r="E18" s="18">
        <v>86.4</v>
      </c>
      <c r="F18" s="20">
        <f>ROUND(E18*D18,2)</f>
        <v>0</v>
      </c>
      <c r="G18" s="7"/>
      <c r="H18" s="26">
        <v>86.4</v>
      </c>
      <c r="I18" s="20">
        <f>ROUND(H18*D18,2)</f>
        <v>0</v>
      </c>
      <c r="J18" s="7"/>
      <c r="K18" s="26">
        <v>86.4</v>
      </c>
      <c r="L18" s="20">
        <f>ROUND(K18*D18,2)</f>
        <v>0</v>
      </c>
      <c r="M18" s="7"/>
      <c r="N18" s="26">
        <v>86.4</v>
      </c>
      <c r="O18" s="20">
        <f>ROUND(N18*D18,2)</f>
        <v>0</v>
      </c>
      <c r="P18" s="7"/>
      <c r="Q18" s="26">
        <f t="shared" si="0"/>
        <v>345.6</v>
      </c>
      <c r="R18" s="20">
        <f t="shared" si="0"/>
        <v>0</v>
      </c>
      <c r="ZY18" s="4" t="s">
        <v>60</v>
      </c>
      <c r="ZZ18" s="13" t="s">
        <v>61</v>
      </c>
    </row>
    <row r="19" spans="1:702" ht="25.5" customHeight="1" x14ac:dyDescent="0.25">
      <c r="A19" s="16" t="s">
        <v>62</v>
      </c>
      <c r="B19" s="17" t="s">
        <v>63</v>
      </c>
      <c r="C19" s="48" t="s">
        <v>64</v>
      </c>
      <c r="D19" s="18"/>
      <c r="E19" s="18">
        <v>15.44</v>
      </c>
      <c r="F19" s="20">
        <f>ROUND(E19*D19,2)</f>
        <v>0</v>
      </c>
      <c r="G19" s="7"/>
      <c r="H19" s="26">
        <v>15.44</v>
      </c>
      <c r="I19" s="20">
        <f>ROUND(H19*D19,2)</f>
        <v>0</v>
      </c>
      <c r="J19" s="7"/>
      <c r="K19" s="26">
        <v>15.44</v>
      </c>
      <c r="L19" s="20">
        <f>ROUND(K19*D19,2)</f>
        <v>0</v>
      </c>
      <c r="M19" s="7"/>
      <c r="N19" s="26">
        <v>15.44</v>
      </c>
      <c r="O19" s="20">
        <f>ROUND(N19*D19,2)</f>
        <v>0</v>
      </c>
      <c r="P19" s="7"/>
      <c r="Q19" s="26">
        <f t="shared" si="0"/>
        <v>61.76</v>
      </c>
      <c r="R19" s="20">
        <f t="shared" si="0"/>
        <v>0</v>
      </c>
      <c r="ZY19" s="4" t="s">
        <v>65</v>
      </c>
      <c r="ZZ19" s="13" t="s">
        <v>66</v>
      </c>
    </row>
    <row r="20" spans="1:702" ht="25.5" customHeight="1" x14ac:dyDescent="0.25">
      <c r="A20" s="53" t="s">
        <v>197</v>
      </c>
      <c r="B20" s="52" t="s">
        <v>198</v>
      </c>
      <c r="C20" s="47"/>
      <c r="D20" s="10"/>
      <c r="E20" s="10"/>
      <c r="F20" s="11"/>
      <c r="G20" s="7"/>
      <c r="H20" s="12"/>
      <c r="I20" s="11"/>
      <c r="J20" s="7"/>
      <c r="K20" s="12"/>
      <c r="L20" s="11"/>
      <c r="M20" s="7"/>
      <c r="N20" s="12"/>
      <c r="O20" s="11"/>
      <c r="P20" s="7"/>
      <c r="Q20" s="12"/>
      <c r="R20" s="11"/>
      <c r="ZZ20" s="13"/>
    </row>
    <row r="21" spans="1:702" ht="25.5" customHeight="1" x14ac:dyDescent="0.25">
      <c r="A21" s="22" t="s">
        <v>67</v>
      </c>
      <c r="B21" s="23" t="s">
        <v>68</v>
      </c>
      <c r="C21" s="47"/>
      <c r="D21" s="10"/>
      <c r="E21" s="10"/>
      <c r="F21" s="11"/>
      <c r="G21" s="7"/>
      <c r="H21" s="12"/>
      <c r="I21" s="11"/>
      <c r="J21" s="7"/>
      <c r="K21" s="12"/>
      <c r="L21" s="11"/>
      <c r="M21" s="7"/>
      <c r="N21" s="12"/>
      <c r="O21" s="11"/>
      <c r="P21" s="7"/>
      <c r="Q21" s="12"/>
      <c r="R21" s="11"/>
      <c r="ZY21" s="4" t="s">
        <v>69</v>
      </c>
      <c r="ZZ21" s="13"/>
    </row>
    <row r="22" spans="1:702" ht="25.5" customHeight="1" x14ac:dyDescent="0.25">
      <c r="A22" s="16" t="s">
        <v>70</v>
      </c>
      <c r="B22" s="17" t="s">
        <v>71</v>
      </c>
      <c r="C22" s="48" t="s">
        <v>72</v>
      </c>
      <c r="D22" s="18"/>
      <c r="E22" s="19">
        <v>25</v>
      </c>
      <c r="F22" s="20">
        <f>ROUND(E22*D22,2)</f>
        <v>0</v>
      </c>
      <c r="G22" s="7"/>
      <c r="H22" s="21">
        <v>32</v>
      </c>
      <c r="I22" s="20">
        <f>ROUND(H22*D22,2)</f>
        <v>0</v>
      </c>
      <c r="J22" s="7"/>
      <c r="K22" s="21">
        <v>26</v>
      </c>
      <c r="L22" s="20">
        <f>ROUND(K22*D22,2)</f>
        <v>0</v>
      </c>
      <c r="M22" s="7"/>
      <c r="N22" s="21">
        <v>33</v>
      </c>
      <c r="O22" s="20">
        <f>ROUND(N22*D22,2)</f>
        <v>0</v>
      </c>
      <c r="P22" s="7"/>
      <c r="Q22" s="21">
        <f>E22+H22+K22+N22</f>
        <v>116</v>
      </c>
      <c r="R22" s="20">
        <f>F22+I22+L22+O22</f>
        <v>0</v>
      </c>
      <c r="ZY22" s="4" t="s">
        <v>73</v>
      </c>
      <c r="ZZ22" s="13" t="s">
        <v>74</v>
      </c>
    </row>
    <row r="23" spans="1:702" ht="30.75" customHeight="1" x14ac:dyDescent="0.25">
      <c r="A23" s="16" t="s">
        <v>203</v>
      </c>
      <c r="B23" s="17" t="s">
        <v>191</v>
      </c>
      <c r="C23" s="48" t="s">
        <v>24</v>
      </c>
      <c r="D23" s="18"/>
      <c r="E23" s="19">
        <v>2</v>
      </c>
      <c r="F23" s="20">
        <f>ROUND(E23*D23,2)</f>
        <v>0</v>
      </c>
      <c r="G23" s="7"/>
      <c r="H23" s="21">
        <v>2</v>
      </c>
      <c r="I23" s="20">
        <f>ROUND(H23*D23,2)</f>
        <v>0</v>
      </c>
      <c r="J23" s="7"/>
      <c r="K23" s="21">
        <v>2</v>
      </c>
      <c r="L23" s="20">
        <f>ROUND(K23*D23,2)</f>
        <v>0</v>
      </c>
      <c r="M23" s="7"/>
      <c r="N23" s="21">
        <v>2</v>
      </c>
      <c r="O23" s="20">
        <f>ROUND(N23*D23,2)</f>
        <v>0</v>
      </c>
      <c r="P23" s="7"/>
      <c r="Q23" s="21">
        <f>E23+H23+K23+N23</f>
        <v>8</v>
      </c>
      <c r="R23" s="20">
        <f>F23+I23+L23+O23</f>
        <v>0</v>
      </c>
      <c r="ZY23" s="4" t="s">
        <v>25</v>
      </c>
      <c r="ZZ23" s="13" t="s">
        <v>192</v>
      </c>
    </row>
    <row r="24" spans="1:702" ht="25.5" customHeight="1" x14ac:dyDescent="0.25">
      <c r="A24" s="22" t="s">
        <v>75</v>
      </c>
      <c r="B24" s="23" t="s">
        <v>76</v>
      </c>
      <c r="C24" s="47"/>
      <c r="D24" s="10"/>
      <c r="E24" s="10"/>
      <c r="F24" s="11"/>
      <c r="G24" s="7"/>
      <c r="H24" s="12"/>
      <c r="I24" s="11"/>
      <c r="J24" s="7"/>
      <c r="K24" s="12"/>
      <c r="L24" s="11"/>
      <c r="M24" s="7"/>
      <c r="N24" s="12"/>
      <c r="O24" s="11"/>
      <c r="P24" s="7"/>
      <c r="Q24" s="12"/>
      <c r="R24" s="11"/>
      <c r="ZY24" s="4" t="s">
        <v>77</v>
      </c>
      <c r="ZZ24" s="13"/>
    </row>
    <row r="25" spans="1:702" ht="25.5" customHeight="1" x14ac:dyDescent="0.25">
      <c r="A25" s="16" t="s">
        <v>78</v>
      </c>
      <c r="B25" s="17" t="s">
        <v>79</v>
      </c>
      <c r="C25" s="48" t="s">
        <v>80</v>
      </c>
      <c r="D25" s="18"/>
      <c r="E25" s="19"/>
      <c r="F25" s="20">
        <f>ROUND(E25*D25,2)</f>
        <v>0</v>
      </c>
      <c r="G25" s="7"/>
      <c r="H25" s="21"/>
      <c r="I25" s="20">
        <f>ROUND(H25*D25,2)</f>
        <v>0</v>
      </c>
      <c r="J25" s="7"/>
      <c r="K25" s="21"/>
      <c r="L25" s="20">
        <f>ROUND(K25*D25,2)</f>
        <v>0</v>
      </c>
      <c r="M25" s="7"/>
      <c r="N25" s="21">
        <v>1</v>
      </c>
      <c r="O25" s="20">
        <f>ROUND(N25*D25,2)</f>
        <v>0</v>
      </c>
      <c r="P25" s="7"/>
      <c r="Q25" s="21">
        <f>E25+H25+K25+N25</f>
        <v>1</v>
      </c>
      <c r="R25" s="20">
        <f>F25+I25+L25+O25</f>
        <v>0</v>
      </c>
      <c r="ZY25" s="4" t="s">
        <v>81</v>
      </c>
      <c r="ZZ25" s="13" t="s">
        <v>82</v>
      </c>
    </row>
    <row r="26" spans="1:702" ht="25.5" customHeight="1" x14ac:dyDescent="0.25">
      <c r="A26" s="27"/>
      <c r="B26" s="28"/>
      <c r="C26" s="47"/>
      <c r="D26" s="10"/>
      <c r="E26" s="10"/>
      <c r="F26" s="29"/>
      <c r="G26" s="7"/>
      <c r="H26" s="12"/>
      <c r="I26" s="29"/>
      <c r="J26" s="7"/>
      <c r="K26" s="12"/>
      <c r="L26" s="29"/>
      <c r="M26" s="7"/>
      <c r="N26" s="12"/>
      <c r="O26" s="29"/>
      <c r="P26" s="7"/>
      <c r="Q26" s="12"/>
      <c r="R26" s="29"/>
    </row>
    <row r="27" spans="1:702" ht="25.5" customHeight="1" x14ac:dyDescent="0.25">
      <c r="A27" s="30"/>
      <c r="B27" s="31" t="s">
        <v>83</v>
      </c>
      <c r="C27" s="47"/>
      <c r="D27" s="10"/>
      <c r="E27" s="10"/>
      <c r="F27" s="32">
        <f>SUBTOTAL(109,F7:F26)</f>
        <v>0</v>
      </c>
      <c r="G27" s="33"/>
      <c r="H27" s="12"/>
      <c r="I27" s="32">
        <f>SUBTOTAL(109,I7:I26)</f>
        <v>0</v>
      </c>
      <c r="J27" s="33"/>
      <c r="K27" s="12"/>
      <c r="L27" s="32">
        <f>SUBTOTAL(109,L7:L26)</f>
        <v>0</v>
      </c>
      <c r="M27" s="33"/>
      <c r="N27" s="12"/>
      <c r="O27" s="32">
        <f>SUBTOTAL(109,O7:O26)</f>
        <v>0</v>
      </c>
      <c r="P27" s="33"/>
      <c r="Q27" s="12"/>
      <c r="R27" s="32">
        <f>SUBTOTAL(109,R7:R26)</f>
        <v>0</v>
      </c>
      <c r="S27" s="34"/>
      <c r="ZY27" s="4" t="s">
        <v>84</v>
      </c>
    </row>
    <row r="28" spans="1:702" ht="25.5" customHeight="1" x14ac:dyDescent="0.25">
      <c r="A28" s="35"/>
      <c r="B28" s="36"/>
      <c r="C28" s="47"/>
      <c r="D28" s="10"/>
      <c r="E28" s="10"/>
      <c r="F28" s="37"/>
      <c r="G28" s="7"/>
      <c r="H28" s="12"/>
      <c r="I28" s="37"/>
      <c r="J28" s="7"/>
      <c r="K28" s="12"/>
      <c r="L28" s="37"/>
      <c r="M28" s="7"/>
      <c r="N28" s="12"/>
      <c r="O28" s="37"/>
      <c r="P28" s="7"/>
      <c r="Q28" s="12"/>
      <c r="R28" s="37"/>
    </row>
    <row r="29" spans="1:702" ht="25.5" customHeight="1" x14ac:dyDescent="0.25">
      <c r="A29" s="8" t="s">
        <v>85</v>
      </c>
      <c r="B29" s="9" t="s">
        <v>86</v>
      </c>
      <c r="C29" s="47"/>
      <c r="D29" s="10"/>
      <c r="E29" s="10"/>
      <c r="F29" s="11"/>
      <c r="G29" s="7"/>
      <c r="H29" s="12"/>
      <c r="I29" s="11"/>
      <c r="J29" s="7"/>
      <c r="K29" s="12"/>
      <c r="L29" s="11"/>
      <c r="M29" s="7"/>
      <c r="N29" s="12"/>
      <c r="O29" s="11"/>
      <c r="P29" s="7"/>
      <c r="Q29" s="12"/>
      <c r="R29" s="11"/>
      <c r="ZY29" s="4" t="s">
        <v>87</v>
      </c>
      <c r="ZZ29" s="13"/>
    </row>
    <row r="30" spans="1:702" ht="9" customHeight="1" x14ac:dyDescent="0.25">
      <c r="A30" s="14"/>
      <c r="B30" s="15"/>
      <c r="C30" s="47"/>
      <c r="D30" s="10"/>
      <c r="E30" s="10"/>
      <c r="F30" s="11"/>
      <c r="G30" s="7"/>
      <c r="H30" s="12"/>
      <c r="I30" s="11"/>
      <c r="J30" s="7"/>
      <c r="K30" s="12"/>
      <c r="L30" s="11"/>
      <c r="M30" s="7"/>
      <c r="N30" s="12"/>
      <c r="O30" s="11"/>
      <c r="P30" s="7"/>
      <c r="Q30" s="12"/>
      <c r="R30" s="11"/>
      <c r="ZZ30" s="13"/>
    </row>
    <row r="31" spans="1:702" ht="25.5" customHeight="1" x14ac:dyDescent="0.25">
      <c r="A31" s="51" t="s">
        <v>199</v>
      </c>
      <c r="B31" s="52" t="s">
        <v>195</v>
      </c>
      <c r="C31" s="47"/>
      <c r="D31" s="10"/>
      <c r="E31" s="10"/>
      <c r="F31" s="11"/>
      <c r="G31" s="7"/>
      <c r="H31" s="12"/>
      <c r="I31" s="11"/>
      <c r="J31" s="7"/>
      <c r="K31" s="12"/>
      <c r="L31" s="11"/>
      <c r="M31" s="7"/>
      <c r="N31" s="12"/>
      <c r="O31" s="11"/>
      <c r="P31" s="7"/>
      <c r="Q31" s="12"/>
      <c r="R31" s="11"/>
      <c r="ZZ31" s="13"/>
    </row>
    <row r="32" spans="1:702" ht="25.5" customHeight="1" x14ac:dyDescent="0.25">
      <c r="A32" s="14" t="s">
        <v>88</v>
      </c>
      <c r="B32" s="15" t="s">
        <v>89</v>
      </c>
      <c r="C32" s="47"/>
      <c r="D32" s="10"/>
      <c r="E32" s="10"/>
      <c r="F32" s="11"/>
      <c r="G32" s="7"/>
      <c r="H32" s="12"/>
      <c r="I32" s="11"/>
      <c r="J32" s="7"/>
      <c r="K32" s="12"/>
      <c r="L32" s="11"/>
      <c r="M32" s="7"/>
      <c r="N32" s="12"/>
      <c r="O32" s="11"/>
      <c r="P32" s="7"/>
      <c r="Q32" s="12"/>
      <c r="R32" s="11"/>
      <c r="ZY32" s="4" t="s">
        <v>90</v>
      </c>
      <c r="ZZ32" s="13"/>
    </row>
    <row r="33" spans="1:702" ht="25.5" customHeight="1" x14ac:dyDescent="0.25">
      <c r="A33" s="16" t="s">
        <v>91</v>
      </c>
      <c r="B33" s="17" t="s">
        <v>92</v>
      </c>
      <c r="C33" s="48" t="s">
        <v>93</v>
      </c>
      <c r="D33" s="18"/>
      <c r="E33" s="18">
        <v>284.89999999999998</v>
      </c>
      <c r="F33" s="20">
        <f>ROUND(E33*D33,2)</f>
        <v>0</v>
      </c>
      <c r="G33" s="7"/>
      <c r="H33" s="26">
        <v>284.88</v>
      </c>
      <c r="I33" s="20">
        <f>ROUND(H33*D33,2)</f>
        <v>0</v>
      </c>
      <c r="J33" s="7"/>
      <c r="K33" s="26">
        <v>285</v>
      </c>
      <c r="L33" s="20">
        <f>ROUND(K33*D33,2)</f>
        <v>0</v>
      </c>
      <c r="M33" s="7"/>
      <c r="N33" s="26">
        <v>284.79000000000002</v>
      </c>
      <c r="O33" s="20">
        <f>ROUND(N33*D33,2)</f>
        <v>0</v>
      </c>
      <c r="P33" s="7"/>
      <c r="Q33" s="26">
        <f>E33+H33+K33+N33</f>
        <v>1139.57</v>
      </c>
      <c r="R33" s="20">
        <f>F33+I33+L33+O33</f>
        <v>0</v>
      </c>
      <c r="ZY33" s="4" t="s">
        <v>94</v>
      </c>
      <c r="ZZ33" s="13" t="s">
        <v>95</v>
      </c>
    </row>
    <row r="34" spans="1:702" ht="25.5" customHeight="1" x14ac:dyDescent="0.25">
      <c r="A34" s="22" t="s">
        <v>96</v>
      </c>
      <c r="B34" s="23" t="s">
        <v>97</v>
      </c>
      <c r="C34" s="47"/>
      <c r="D34" s="10"/>
      <c r="E34" s="10"/>
      <c r="F34" s="11"/>
      <c r="G34" s="7"/>
      <c r="H34" s="12"/>
      <c r="I34" s="11"/>
      <c r="J34" s="7"/>
      <c r="K34" s="12"/>
      <c r="L34" s="11"/>
      <c r="M34" s="7"/>
      <c r="N34" s="12"/>
      <c r="O34" s="11"/>
      <c r="P34" s="7"/>
      <c r="Q34" s="12"/>
      <c r="R34" s="11"/>
      <c r="ZY34" s="4" t="s">
        <v>98</v>
      </c>
      <c r="ZZ34" s="13"/>
    </row>
    <row r="35" spans="1:702" ht="25.5" customHeight="1" x14ac:dyDescent="0.25">
      <c r="A35" s="16" t="s">
        <v>99</v>
      </c>
      <c r="B35" s="17" t="s">
        <v>100</v>
      </c>
      <c r="C35" s="48" t="s">
        <v>101</v>
      </c>
      <c r="D35" s="18"/>
      <c r="E35" s="18">
        <v>654.59</v>
      </c>
      <c r="F35" s="20">
        <f>ROUND(E35*D35,2)</f>
        <v>0</v>
      </c>
      <c r="G35" s="7"/>
      <c r="H35" s="26">
        <v>653.37</v>
      </c>
      <c r="I35" s="20">
        <f>ROUND(H35*D35,2)</f>
        <v>0</v>
      </c>
      <c r="J35" s="7"/>
      <c r="K35" s="26">
        <v>651.76</v>
      </c>
      <c r="L35" s="20">
        <f>ROUND(K35*D35,2)</f>
        <v>0</v>
      </c>
      <c r="M35" s="7"/>
      <c r="N35" s="26">
        <v>654.04999999999995</v>
      </c>
      <c r="O35" s="20">
        <f>ROUND(N35*D35,2)</f>
        <v>0</v>
      </c>
      <c r="P35" s="7"/>
      <c r="Q35" s="26">
        <f>E35+H35+K35+N35</f>
        <v>2613.77</v>
      </c>
      <c r="R35" s="20">
        <f>F35+I35+L35+O35</f>
        <v>0</v>
      </c>
      <c r="ZY35" s="4" t="s">
        <v>102</v>
      </c>
      <c r="ZZ35" s="13" t="s">
        <v>103</v>
      </c>
    </row>
    <row r="36" spans="1:702" ht="25.5" customHeight="1" x14ac:dyDescent="0.25">
      <c r="A36" s="22" t="s">
        <v>104</v>
      </c>
      <c r="B36" s="23" t="s">
        <v>105</v>
      </c>
      <c r="C36" s="47"/>
      <c r="D36" s="10"/>
      <c r="E36" s="10"/>
      <c r="F36" s="11"/>
      <c r="G36" s="7"/>
      <c r="H36" s="12"/>
      <c r="I36" s="11"/>
      <c r="J36" s="7"/>
      <c r="K36" s="12"/>
      <c r="L36" s="11"/>
      <c r="M36" s="7"/>
      <c r="N36" s="12"/>
      <c r="O36" s="11"/>
      <c r="P36" s="7"/>
      <c r="Q36" s="12"/>
      <c r="R36" s="11"/>
      <c r="ZY36" s="4" t="s">
        <v>106</v>
      </c>
      <c r="ZZ36" s="13"/>
    </row>
    <row r="37" spans="1:702" ht="25.5" customHeight="1" x14ac:dyDescent="0.25">
      <c r="A37" s="16" t="s">
        <v>107</v>
      </c>
      <c r="B37" s="17" t="s">
        <v>108</v>
      </c>
      <c r="C37" s="48" t="s">
        <v>109</v>
      </c>
      <c r="D37" s="18"/>
      <c r="E37" s="18">
        <v>383.52</v>
      </c>
      <c r="F37" s="20">
        <f>ROUND(E37*D37,2)</f>
        <v>0</v>
      </c>
      <c r="G37" s="7"/>
      <c r="H37" s="26">
        <v>383.56</v>
      </c>
      <c r="I37" s="20">
        <f>ROUND(H37*D37,2)</f>
        <v>0</v>
      </c>
      <c r="J37" s="7"/>
      <c r="K37" s="26">
        <v>383.56</v>
      </c>
      <c r="L37" s="20">
        <f>ROUND(K37*D37,2)</f>
        <v>0</v>
      </c>
      <c r="M37" s="7"/>
      <c r="N37" s="26">
        <v>383.56</v>
      </c>
      <c r="O37" s="20">
        <f>ROUND(N37*D37,2)</f>
        <v>0</v>
      </c>
      <c r="P37" s="7"/>
      <c r="Q37" s="26">
        <f>E37+H37+K37+N37</f>
        <v>1534.1999999999998</v>
      </c>
      <c r="R37" s="20">
        <f>F37+I37+L37+O37</f>
        <v>0</v>
      </c>
      <c r="ZY37" s="4" t="s">
        <v>110</v>
      </c>
      <c r="ZZ37" s="13" t="s">
        <v>111</v>
      </c>
    </row>
    <row r="38" spans="1:702" ht="25.5" customHeight="1" x14ac:dyDescent="0.25">
      <c r="A38" s="22" t="s">
        <v>112</v>
      </c>
      <c r="B38" s="23" t="s">
        <v>113</v>
      </c>
      <c r="C38" s="47"/>
      <c r="D38" s="10"/>
      <c r="E38" s="10"/>
      <c r="F38" s="11"/>
      <c r="G38" s="7"/>
      <c r="H38" s="12"/>
      <c r="I38" s="11"/>
      <c r="J38" s="7"/>
      <c r="K38" s="12"/>
      <c r="L38" s="11"/>
      <c r="M38" s="7"/>
      <c r="N38" s="12"/>
      <c r="O38" s="11"/>
      <c r="P38" s="7"/>
      <c r="Q38" s="12"/>
      <c r="R38" s="11"/>
      <c r="ZY38" s="4" t="s">
        <v>114</v>
      </c>
      <c r="ZZ38" s="13"/>
    </row>
    <row r="39" spans="1:702" ht="25.5" customHeight="1" x14ac:dyDescent="0.25">
      <c r="A39" s="16" t="s">
        <v>115</v>
      </c>
      <c r="B39" s="17" t="s">
        <v>116</v>
      </c>
      <c r="C39" s="48" t="s">
        <v>117</v>
      </c>
      <c r="D39" s="18"/>
      <c r="E39" s="18">
        <v>452.8</v>
      </c>
      <c r="F39" s="20">
        <f>ROUND(E39*D39,2)</f>
        <v>0</v>
      </c>
      <c r="G39" s="7"/>
      <c r="H39" s="26">
        <v>452.8</v>
      </c>
      <c r="I39" s="20">
        <f>ROUND(H39*D39,2)</f>
        <v>0</v>
      </c>
      <c r="J39" s="7"/>
      <c r="K39" s="26">
        <v>452.8</v>
      </c>
      <c r="L39" s="20">
        <f>ROUND(K39*D39,2)</f>
        <v>0</v>
      </c>
      <c r="M39" s="7"/>
      <c r="N39" s="26">
        <v>452.8</v>
      </c>
      <c r="O39" s="20">
        <f>ROUND(N39*D39,2)</f>
        <v>0</v>
      </c>
      <c r="P39" s="7"/>
      <c r="Q39" s="26">
        <f>E39+H39+K39+N39</f>
        <v>1811.2</v>
      </c>
      <c r="R39" s="20">
        <f>F39+I39+L39+O39</f>
        <v>0</v>
      </c>
      <c r="ZY39" s="4" t="s">
        <v>118</v>
      </c>
      <c r="ZZ39" s="13" t="s">
        <v>119</v>
      </c>
    </row>
    <row r="40" spans="1:702" ht="25.5" customHeight="1" x14ac:dyDescent="0.25">
      <c r="A40" s="16" t="s">
        <v>120</v>
      </c>
      <c r="B40" s="17" t="s">
        <v>121</v>
      </c>
      <c r="C40" s="48" t="s">
        <v>122</v>
      </c>
      <c r="D40" s="18"/>
      <c r="E40" s="18">
        <v>87.72</v>
      </c>
      <c r="F40" s="20">
        <f>ROUND(E40*D40,2)</f>
        <v>0</v>
      </c>
      <c r="G40" s="7"/>
      <c r="H40" s="26">
        <v>87.72</v>
      </c>
      <c r="I40" s="20">
        <f>ROUND(H40*D40,2)</f>
        <v>0</v>
      </c>
      <c r="J40" s="7"/>
      <c r="K40" s="26">
        <v>87.72</v>
      </c>
      <c r="L40" s="20">
        <f>ROUND(K40*D40,2)</f>
        <v>0</v>
      </c>
      <c r="M40" s="7"/>
      <c r="N40" s="26">
        <v>87.72</v>
      </c>
      <c r="O40" s="20">
        <f>ROUND(N40*D40,2)</f>
        <v>0</v>
      </c>
      <c r="P40" s="7"/>
      <c r="Q40" s="26">
        <f>E40+H40+K40+N40</f>
        <v>350.88</v>
      </c>
      <c r="R40" s="20">
        <f>F40+I40+L40+O40</f>
        <v>0</v>
      </c>
      <c r="ZY40" s="4" t="s">
        <v>123</v>
      </c>
      <c r="ZZ40" s="13" t="s">
        <v>124</v>
      </c>
    </row>
    <row r="41" spans="1:702" ht="25.5" customHeight="1" x14ac:dyDescent="0.25">
      <c r="A41" s="22" t="s">
        <v>125</v>
      </c>
      <c r="B41" s="23" t="s">
        <v>126</v>
      </c>
      <c r="C41" s="47"/>
      <c r="D41" s="10"/>
      <c r="E41" s="10"/>
      <c r="F41" s="11"/>
      <c r="G41" s="7"/>
      <c r="H41" s="12"/>
      <c r="I41" s="11"/>
      <c r="J41" s="7"/>
      <c r="K41" s="12"/>
      <c r="L41" s="11"/>
      <c r="M41" s="7"/>
      <c r="N41" s="12"/>
      <c r="O41" s="11"/>
      <c r="P41" s="7"/>
      <c r="Q41" s="12"/>
      <c r="R41" s="11"/>
      <c r="ZY41" s="4" t="s">
        <v>127</v>
      </c>
      <c r="ZZ41" s="13"/>
    </row>
    <row r="42" spans="1:702" ht="25.5" customHeight="1" x14ac:dyDescent="0.25">
      <c r="A42" s="16" t="s">
        <v>128</v>
      </c>
      <c r="B42" s="17" t="s">
        <v>129</v>
      </c>
      <c r="C42" s="48" t="s">
        <v>130</v>
      </c>
      <c r="D42" s="18"/>
      <c r="E42" s="18">
        <v>1</v>
      </c>
      <c r="F42" s="20">
        <f>ROUND(E42*D42,2)</f>
        <v>0</v>
      </c>
      <c r="G42" s="7"/>
      <c r="H42" s="26">
        <v>1</v>
      </c>
      <c r="I42" s="20">
        <f>ROUND(H42*D42,2)</f>
        <v>0</v>
      </c>
      <c r="J42" s="7"/>
      <c r="K42" s="26">
        <v>1</v>
      </c>
      <c r="L42" s="20">
        <f>ROUND(K42*D42,2)</f>
        <v>0</v>
      </c>
      <c r="M42" s="7"/>
      <c r="N42" s="26">
        <v>1</v>
      </c>
      <c r="O42" s="20">
        <f>ROUND(N42*D42,2)</f>
        <v>0</v>
      </c>
      <c r="P42" s="7"/>
      <c r="Q42" s="26">
        <f>E42+H42+K42+N42</f>
        <v>4</v>
      </c>
      <c r="R42" s="20">
        <f>F42+I42+L42+O42</f>
        <v>0</v>
      </c>
      <c r="ZY42" s="4" t="s">
        <v>131</v>
      </c>
      <c r="ZZ42" s="13" t="s">
        <v>132</v>
      </c>
    </row>
    <row r="43" spans="1:702" ht="25.5" customHeight="1" x14ac:dyDescent="0.25">
      <c r="A43" s="16" t="s">
        <v>133</v>
      </c>
      <c r="B43" s="17" t="s">
        <v>134</v>
      </c>
      <c r="C43" s="48" t="s">
        <v>135</v>
      </c>
      <c r="D43" s="18"/>
      <c r="E43" s="18">
        <v>1</v>
      </c>
      <c r="F43" s="20">
        <f>ROUND(E43*D43,2)</f>
        <v>0</v>
      </c>
      <c r="G43" s="7"/>
      <c r="H43" s="26">
        <v>1</v>
      </c>
      <c r="I43" s="20">
        <f>ROUND(H43*D43,2)</f>
        <v>0</v>
      </c>
      <c r="J43" s="7"/>
      <c r="K43" s="26">
        <v>1</v>
      </c>
      <c r="L43" s="20">
        <f>ROUND(K43*D43,2)</f>
        <v>0</v>
      </c>
      <c r="M43" s="7"/>
      <c r="N43" s="26">
        <v>1</v>
      </c>
      <c r="O43" s="20">
        <f>ROUND(N43*D43,2)</f>
        <v>0</v>
      </c>
      <c r="P43" s="7"/>
      <c r="Q43" s="26">
        <f>E43+H43+K43+N43</f>
        <v>4</v>
      </c>
      <c r="R43" s="20">
        <f>F43+I43+L43+O43</f>
        <v>0</v>
      </c>
      <c r="ZY43" s="4" t="s">
        <v>136</v>
      </c>
      <c r="ZZ43" s="13" t="s">
        <v>137</v>
      </c>
    </row>
    <row r="44" spans="1:702" ht="9" customHeight="1" x14ac:dyDescent="0.25">
      <c r="A44" s="22"/>
      <c r="B44" s="23"/>
      <c r="C44" s="47"/>
      <c r="D44" s="10"/>
      <c r="E44" s="10"/>
      <c r="F44" s="11"/>
      <c r="G44" s="7"/>
      <c r="H44" s="12"/>
      <c r="I44" s="11"/>
      <c r="J44" s="7"/>
      <c r="K44" s="12"/>
      <c r="L44" s="11"/>
      <c r="M44" s="7"/>
      <c r="N44" s="12"/>
      <c r="O44" s="11"/>
      <c r="P44" s="7"/>
      <c r="Q44" s="12"/>
      <c r="R44" s="11"/>
      <c r="ZZ44" s="13"/>
    </row>
    <row r="45" spans="1:702" ht="25.5" customHeight="1" x14ac:dyDescent="0.25">
      <c r="A45" s="51" t="s">
        <v>200</v>
      </c>
      <c r="B45" s="52" t="s">
        <v>198</v>
      </c>
      <c r="C45" s="47"/>
      <c r="D45" s="10"/>
      <c r="E45" s="10"/>
      <c r="F45" s="11"/>
      <c r="G45" s="7"/>
      <c r="H45" s="12"/>
      <c r="I45" s="11"/>
      <c r="J45" s="7"/>
      <c r="K45" s="12"/>
      <c r="L45" s="11"/>
      <c r="M45" s="7"/>
      <c r="N45" s="12"/>
      <c r="O45" s="11"/>
      <c r="P45" s="7"/>
      <c r="Q45" s="12"/>
      <c r="R45" s="11"/>
      <c r="ZZ45" s="13"/>
    </row>
    <row r="46" spans="1:702" ht="25.5" customHeight="1" x14ac:dyDescent="0.25">
      <c r="A46" s="14" t="s">
        <v>138</v>
      </c>
      <c r="B46" s="15" t="s">
        <v>139</v>
      </c>
      <c r="C46" s="47"/>
      <c r="D46" s="10"/>
      <c r="E46" s="10"/>
      <c r="F46" s="11"/>
      <c r="G46" s="7"/>
      <c r="H46" s="12"/>
      <c r="I46" s="11"/>
      <c r="J46" s="7"/>
      <c r="K46" s="12"/>
      <c r="L46" s="11"/>
      <c r="M46" s="7"/>
      <c r="N46" s="12"/>
      <c r="O46" s="11"/>
      <c r="P46" s="7"/>
      <c r="Q46" s="12"/>
      <c r="R46" s="11"/>
      <c r="ZY46" s="4" t="s">
        <v>140</v>
      </c>
      <c r="ZZ46" s="13"/>
    </row>
    <row r="47" spans="1:702" ht="25.5" customHeight="1" x14ac:dyDescent="0.25">
      <c r="A47" s="16" t="s">
        <v>141</v>
      </c>
      <c r="B47" s="17" t="s">
        <v>142</v>
      </c>
      <c r="C47" s="48" t="s">
        <v>143</v>
      </c>
      <c r="D47" s="18"/>
      <c r="E47" s="18"/>
      <c r="F47" s="20">
        <f>ROUND(E47*D47,2)</f>
        <v>0</v>
      </c>
      <c r="G47" s="7"/>
      <c r="H47" s="26"/>
      <c r="I47" s="20">
        <f>ROUND(H47*D47,2)</f>
        <v>0</v>
      </c>
      <c r="J47" s="7"/>
      <c r="K47" s="26"/>
      <c r="L47" s="20">
        <f>ROUND(K47*D47,2)</f>
        <v>0</v>
      </c>
      <c r="M47" s="7"/>
      <c r="N47" s="26">
        <v>4.3</v>
      </c>
      <c r="O47" s="20">
        <f>ROUND(N47*D47,2)</f>
        <v>0</v>
      </c>
      <c r="P47" s="7"/>
      <c r="Q47" s="26">
        <f>E47+H47+K47+N47</f>
        <v>4.3</v>
      </c>
      <c r="R47" s="20">
        <f>F47+I47+L47+O47</f>
        <v>0</v>
      </c>
      <c r="ZY47" s="4" t="s">
        <v>144</v>
      </c>
      <c r="ZZ47" s="13" t="s">
        <v>145</v>
      </c>
    </row>
    <row r="48" spans="1:702" ht="25.5" customHeight="1" x14ac:dyDescent="0.25">
      <c r="A48" s="22" t="s">
        <v>146</v>
      </c>
      <c r="B48" s="23" t="s">
        <v>147</v>
      </c>
      <c r="C48" s="47"/>
      <c r="D48" s="10"/>
      <c r="E48" s="10"/>
      <c r="F48" s="11"/>
      <c r="G48" s="7"/>
      <c r="H48" s="12"/>
      <c r="I48" s="11"/>
      <c r="J48" s="7"/>
      <c r="K48" s="12"/>
      <c r="L48" s="11"/>
      <c r="M48" s="7"/>
      <c r="N48" s="12"/>
      <c r="O48" s="11"/>
      <c r="P48" s="7"/>
      <c r="Q48" s="12"/>
      <c r="R48" s="11"/>
      <c r="ZY48" s="4" t="s">
        <v>148</v>
      </c>
      <c r="ZZ48" s="13"/>
    </row>
    <row r="49" spans="1:702" ht="25.5" customHeight="1" x14ac:dyDescent="0.25">
      <c r="A49" s="16" t="s">
        <v>149</v>
      </c>
      <c r="B49" s="17" t="s">
        <v>150</v>
      </c>
      <c r="C49" s="48" t="s">
        <v>151</v>
      </c>
      <c r="D49" s="18"/>
      <c r="E49" s="18">
        <v>35.94</v>
      </c>
      <c r="F49" s="20">
        <f>ROUND(E49*D49,2)</f>
        <v>0</v>
      </c>
      <c r="G49" s="7"/>
      <c r="H49" s="26">
        <v>62.38</v>
      </c>
      <c r="I49" s="20">
        <f>ROUND(H49*D49,2)</f>
        <v>0</v>
      </c>
      <c r="J49" s="7"/>
      <c r="K49" s="26">
        <v>64.42</v>
      </c>
      <c r="L49" s="20">
        <f>ROUND(K49*D49,2)</f>
        <v>0</v>
      </c>
      <c r="M49" s="7"/>
      <c r="N49" s="26">
        <v>62.53</v>
      </c>
      <c r="O49" s="20">
        <f>ROUND(N49*D49,2)</f>
        <v>0</v>
      </c>
      <c r="P49" s="7"/>
      <c r="Q49" s="26">
        <f>E49+H49+K49+N49</f>
        <v>225.27</v>
      </c>
      <c r="R49" s="20">
        <f>F49+I49+L49+O49</f>
        <v>0</v>
      </c>
      <c r="ZY49" s="4" t="s">
        <v>152</v>
      </c>
      <c r="ZZ49" s="13" t="s">
        <v>153</v>
      </c>
    </row>
    <row r="50" spans="1:702" ht="25.5" customHeight="1" x14ac:dyDescent="0.25">
      <c r="A50" s="16" t="s">
        <v>154</v>
      </c>
      <c r="B50" s="17" t="s">
        <v>155</v>
      </c>
      <c r="C50" s="48" t="s">
        <v>156</v>
      </c>
      <c r="D50" s="18"/>
      <c r="E50" s="18"/>
      <c r="F50" s="20">
        <f>ROUND(E50*D50,2)</f>
        <v>0</v>
      </c>
      <c r="G50" s="7"/>
      <c r="H50" s="26"/>
      <c r="I50" s="20">
        <f>ROUND(H50*D50,2)</f>
        <v>0</v>
      </c>
      <c r="J50" s="7"/>
      <c r="K50" s="26"/>
      <c r="L50" s="20">
        <f>ROUND(K50*D50,2)</f>
        <v>0</v>
      </c>
      <c r="M50" s="7"/>
      <c r="N50" s="26">
        <v>30.77</v>
      </c>
      <c r="O50" s="20">
        <f>ROUND(N50*D50,2)</f>
        <v>0</v>
      </c>
      <c r="P50" s="7"/>
      <c r="Q50" s="26">
        <f>E50+H50+K50+N50</f>
        <v>30.77</v>
      </c>
      <c r="R50" s="20">
        <f>F50+I50+L50+O50</f>
        <v>0</v>
      </c>
      <c r="ZY50" s="4" t="s">
        <v>157</v>
      </c>
      <c r="ZZ50" s="13" t="s">
        <v>158</v>
      </c>
    </row>
    <row r="51" spans="1:702" ht="25.5" customHeight="1" x14ac:dyDescent="0.25">
      <c r="A51" s="22" t="s">
        <v>159</v>
      </c>
      <c r="B51" s="23" t="s">
        <v>160</v>
      </c>
      <c r="C51" s="47"/>
      <c r="D51" s="10"/>
      <c r="E51" s="10"/>
      <c r="F51" s="11"/>
      <c r="G51" s="7"/>
      <c r="H51" s="12"/>
      <c r="I51" s="11"/>
      <c r="J51" s="7"/>
      <c r="K51" s="12"/>
      <c r="L51" s="11"/>
      <c r="M51" s="7"/>
      <c r="N51" s="12"/>
      <c r="O51" s="11"/>
      <c r="P51" s="7"/>
      <c r="Q51" s="12"/>
      <c r="R51" s="11"/>
      <c r="ZY51" s="4" t="s">
        <v>161</v>
      </c>
      <c r="ZZ51" s="13"/>
    </row>
    <row r="52" spans="1:702" ht="25.5" customHeight="1" x14ac:dyDescent="0.25">
      <c r="A52" s="16" t="s">
        <v>162</v>
      </c>
      <c r="B52" s="17" t="s">
        <v>163</v>
      </c>
      <c r="C52" s="48" t="s">
        <v>164</v>
      </c>
      <c r="D52" s="18"/>
      <c r="E52" s="18">
        <v>1</v>
      </c>
      <c r="F52" s="20">
        <f>ROUND(E52*D52,2)</f>
        <v>0</v>
      </c>
      <c r="G52" s="7"/>
      <c r="H52" s="26">
        <v>1</v>
      </c>
      <c r="I52" s="20">
        <f>ROUND(H52*D52,2)</f>
        <v>0</v>
      </c>
      <c r="J52" s="7"/>
      <c r="K52" s="26">
        <v>1</v>
      </c>
      <c r="L52" s="20">
        <f>ROUND(K52*D52,2)</f>
        <v>0</v>
      </c>
      <c r="M52" s="7"/>
      <c r="N52" s="26">
        <v>1</v>
      </c>
      <c r="O52" s="20">
        <f>ROUND(N52*D52,2)</f>
        <v>0</v>
      </c>
      <c r="P52" s="7"/>
      <c r="Q52" s="26">
        <f>E52+H52+K52+N52</f>
        <v>4</v>
      </c>
      <c r="R52" s="20">
        <f>F52+I52+L52+O52</f>
        <v>0</v>
      </c>
      <c r="ZY52" s="4" t="s">
        <v>165</v>
      </c>
      <c r="ZZ52" s="13" t="s">
        <v>166</v>
      </c>
    </row>
    <row r="53" spans="1:702" ht="25.5" customHeight="1" x14ac:dyDescent="0.25">
      <c r="A53" s="16" t="s">
        <v>167</v>
      </c>
      <c r="B53" s="17" t="s">
        <v>168</v>
      </c>
      <c r="C53" s="48" t="s">
        <v>169</v>
      </c>
      <c r="D53" s="18"/>
      <c r="E53" s="18">
        <v>1</v>
      </c>
      <c r="F53" s="20">
        <f>ROUND(E53*D53,2)</f>
        <v>0</v>
      </c>
      <c r="G53" s="7"/>
      <c r="H53" s="26">
        <v>1</v>
      </c>
      <c r="I53" s="20">
        <f>ROUND(H53*D53,2)</f>
        <v>0</v>
      </c>
      <c r="J53" s="7"/>
      <c r="K53" s="26">
        <v>1</v>
      </c>
      <c r="L53" s="20">
        <f>ROUND(K53*D53,2)</f>
        <v>0</v>
      </c>
      <c r="M53" s="7"/>
      <c r="N53" s="26">
        <v>1</v>
      </c>
      <c r="O53" s="20">
        <f>ROUND(N53*D53,2)</f>
        <v>0</v>
      </c>
      <c r="P53" s="7"/>
      <c r="Q53" s="26">
        <f>E53+H53+K53+N53</f>
        <v>4</v>
      </c>
      <c r="R53" s="20">
        <f>F53+I53+L53+O53</f>
        <v>0</v>
      </c>
      <c r="ZY53" s="4" t="s">
        <v>170</v>
      </c>
      <c r="ZZ53" s="13" t="s">
        <v>171</v>
      </c>
    </row>
    <row r="54" spans="1:702" ht="25.5" customHeight="1" x14ac:dyDescent="0.25">
      <c r="A54" s="27"/>
      <c r="B54" s="28"/>
      <c r="C54" s="47"/>
      <c r="D54" s="10"/>
      <c r="E54" s="10"/>
      <c r="F54" s="29"/>
      <c r="G54" s="7"/>
      <c r="H54" s="12"/>
      <c r="I54" s="29"/>
      <c r="J54" s="7"/>
      <c r="K54" s="12"/>
      <c r="L54" s="29"/>
      <c r="M54" s="7"/>
      <c r="N54" s="12"/>
      <c r="O54" s="29"/>
      <c r="P54" s="7"/>
      <c r="Q54" s="12"/>
      <c r="R54" s="29"/>
    </row>
    <row r="55" spans="1:702" ht="25.5" customHeight="1" x14ac:dyDescent="0.25">
      <c r="A55" s="30"/>
      <c r="B55" s="31" t="s">
        <v>172</v>
      </c>
      <c r="C55" s="47"/>
      <c r="D55" s="10"/>
      <c r="E55" s="10"/>
      <c r="F55" s="32">
        <f>SUBTOTAL(109,F32:F54)</f>
        <v>0</v>
      </c>
      <c r="G55" s="33"/>
      <c r="H55" s="12"/>
      <c r="I55" s="32">
        <f>SUBTOTAL(109,I32:I54)</f>
        <v>0</v>
      </c>
      <c r="J55" s="33"/>
      <c r="K55" s="12"/>
      <c r="L55" s="32">
        <f>SUBTOTAL(109,L32:L54)</f>
        <v>0</v>
      </c>
      <c r="M55" s="33"/>
      <c r="N55" s="12"/>
      <c r="O55" s="32">
        <f>SUBTOTAL(109,O32:O54)</f>
        <v>0</v>
      </c>
      <c r="P55" s="33"/>
      <c r="Q55" s="12"/>
      <c r="R55" s="32">
        <f>SUBTOTAL(109,R32:R54)</f>
        <v>0</v>
      </c>
      <c r="S55" s="34"/>
      <c r="ZY55" s="4" t="s">
        <v>173</v>
      </c>
    </row>
    <row r="56" spans="1:702" ht="25.5" customHeight="1" x14ac:dyDescent="0.25">
      <c r="A56" s="35"/>
      <c r="B56" s="36"/>
      <c r="C56" s="47"/>
      <c r="D56" s="10"/>
      <c r="E56" s="10"/>
      <c r="F56" s="37"/>
      <c r="G56" s="7"/>
      <c r="H56" s="12"/>
      <c r="I56" s="37"/>
      <c r="J56" s="7"/>
      <c r="K56" s="12"/>
      <c r="L56" s="37"/>
      <c r="M56" s="7"/>
      <c r="N56" s="12"/>
      <c r="O56" s="37"/>
      <c r="P56" s="7"/>
      <c r="Q56" s="12"/>
      <c r="R56" s="37"/>
    </row>
    <row r="57" spans="1:702" ht="25.5" customHeight="1" x14ac:dyDescent="0.25">
      <c r="A57" s="8" t="s">
        <v>174</v>
      </c>
      <c r="B57" s="9" t="s">
        <v>201</v>
      </c>
      <c r="C57" s="47"/>
      <c r="D57" s="10"/>
      <c r="E57" s="10"/>
      <c r="F57" s="11"/>
      <c r="G57" s="7"/>
      <c r="H57" s="12"/>
      <c r="I57" s="11"/>
      <c r="J57" s="7"/>
      <c r="K57" s="12"/>
      <c r="L57" s="11"/>
      <c r="M57" s="7"/>
      <c r="N57" s="12"/>
      <c r="O57" s="11"/>
      <c r="P57" s="7"/>
      <c r="Q57" s="12"/>
      <c r="R57" s="11"/>
      <c r="ZY57" s="4" t="s">
        <v>175</v>
      </c>
      <c r="ZZ57" s="13"/>
    </row>
    <row r="58" spans="1:702" ht="25.5" customHeight="1" x14ac:dyDescent="0.25">
      <c r="A58" s="14" t="s">
        <v>176</v>
      </c>
      <c r="B58" s="15" t="s">
        <v>177</v>
      </c>
      <c r="C58" s="47"/>
      <c r="D58" s="10"/>
      <c r="E58" s="10"/>
      <c r="F58" s="11"/>
      <c r="G58" s="7"/>
      <c r="H58" s="12"/>
      <c r="I58" s="11"/>
      <c r="J58" s="7"/>
      <c r="K58" s="12"/>
      <c r="L58" s="11"/>
      <c r="M58" s="7"/>
      <c r="N58" s="12"/>
      <c r="O58" s="11"/>
      <c r="P58" s="7"/>
      <c r="Q58" s="12"/>
      <c r="R58" s="11"/>
      <c r="ZY58" s="4" t="s">
        <v>178</v>
      </c>
      <c r="ZZ58" s="13"/>
    </row>
    <row r="59" spans="1:702" ht="25.5" customHeight="1" x14ac:dyDescent="0.25">
      <c r="A59" s="16" t="s">
        <v>179</v>
      </c>
      <c r="B59" s="17" t="s">
        <v>180</v>
      </c>
      <c r="C59" s="48" t="s">
        <v>181</v>
      </c>
      <c r="D59" s="18"/>
      <c r="E59" s="18">
        <v>6.44</v>
      </c>
      <c r="F59" s="20">
        <f>ROUND(E59*D59,2)</f>
        <v>0</v>
      </c>
      <c r="G59" s="7"/>
      <c r="H59" s="26">
        <v>6.44</v>
      </c>
      <c r="I59" s="20">
        <f>ROUND(H59*D59,2)</f>
        <v>0</v>
      </c>
      <c r="J59" s="7"/>
      <c r="K59" s="26">
        <v>6.44</v>
      </c>
      <c r="L59" s="20">
        <f>ROUND(K59*D59,2)</f>
        <v>0</v>
      </c>
      <c r="M59" s="7"/>
      <c r="N59" s="26">
        <v>6.44</v>
      </c>
      <c r="O59" s="20">
        <f>ROUND(N59*D59,2)</f>
        <v>0</v>
      </c>
      <c r="P59" s="7"/>
      <c r="Q59" s="26">
        <f>E59+H59+K59+N59</f>
        <v>25.76</v>
      </c>
      <c r="R59" s="20">
        <f>F59+I59+L59+O59</f>
        <v>0</v>
      </c>
      <c r="ZY59" s="4" t="s">
        <v>182</v>
      </c>
      <c r="ZZ59" s="13" t="s">
        <v>183</v>
      </c>
    </row>
    <row r="60" spans="1:702" ht="25.5" customHeight="1" x14ac:dyDescent="0.25">
      <c r="A60" s="27"/>
      <c r="B60" s="28"/>
      <c r="C60" s="47"/>
      <c r="D60" s="10"/>
      <c r="E60" s="10"/>
      <c r="F60" s="29"/>
      <c r="G60" s="7"/>
      <c r="H60" s="12"/>
      <c r="I60" s="29"/>
      <c r="J60" s="7"/>
      <c r="K60" s="12"/>
      <c r="L60" s="29"/>
      <c r="M60" s="7"/>
      <c r="N60" s="12"/>
      <c r="O60" s="29"/>
      <c r="P60" s="7"/>
      <c r="Q60" s="12"/>
      <c r="R60" s="29"/>
    </row>
    <row r="61" spans="1:702" ht="25.5" customHeight="1" x14ac:dyDescent="0.25">
      <c r="A61" s="30"/>
      <c r="B61" s="31" t="s">
        <v>184</v>
      </c>
      <c r="C61" s="47"/>
      <c r="D61" s="10"/>
      <c r="E61" s="10"/>
      <c r="F61" s="32">
        <f>SUBTOTAL(109,F58:F60)</f>
        <v>0</v>
      </c>
      <c r="G61" s="33"/>
      <c r="H61" s="12"/>
      <c r="I61" s="32">
        <f>SUBTOTAL(109,I58:I60)</f>
        <v>0</v>
      </c>
      <c r="J61" s="33"/>
      <c r="K61" s="12"/>
      <c r="L61" s="32">
        <f>SUBTOTAL(109,L58:L60)</f>
        <v>0</v>
      </c>
      <c r="M61" s="33"/>
      <c r="N61" s="12"/>
      <c r="O61" s="32">
        <f>SUBTOTAL(109,O58:O60)</f>
        <v>0</v>
      </c>
      <c r="P61" s="33"/>
      <c r="Q61" s="12"/>
      <c r="R61" s="32">
        <f>SUBTOTAL(109,R58:R60)</f>
        <v>0</v>
      </c>
      <c r="S61" s="34"/>
      <c r="ZY61" s="4" t="s">
        <v>185</v>
      </c>
    </row>
    <row r="62" spans="1:702" ht="25.5" customHeight="1" x14ac:dyDescent="0.25">
      <c r="A62" s="38"/>
      <c r="B62" s="39"/>
      <c r="C62" s="47"/>
      <c r="D62" s="10"/>
      <c r="E62" s="10"/>
      <c r="F62" s="37"/>
      <c r="G62" s="7"/>
      <c r="H62" s="12"/>
      <c r="I62" s="37"/>
      <c r="J62" s="7"/>
      <c r="K62" s="12"/>
      <c r="L62" s="37"/>
      <c r="M62" s="7"/>
      <c r="N62" s="12"/>
      <c r="O62" s="37"/>
      <c r="P62" s="7"/>
      <c r="Q62" s="12"/>
      <c r="R62" s="37"/>
    </row>
    <row r="63" spans="1:702" ht="25.5" customHeight="1" x14ac:dyDescent="0.25">
      <c r="A63" s="40"/>
      <c r="B63" s="40"/>
      <c r="C63" s="49"/>
      <c r="D63" s="40"/>
      <c r="E63" s="40"/>
      <c r="F63" s="40"/>
      <c r="H63" s="40"/>
      <c r="I63" s="40"/>
      <c r="K63" s="40"/>
      <c r="L63" s="40"/>
      <c r="N63" s="40"/>
      <c r="O63" s="40"/>
      <c r="Q63" s="40"/>
      <c r="R63" s="40"/>
    </row>
    <row r="64" spans="1:702" ht="25.5" customHeight="1" x14ac:dyDescent="0.25">
      <c r="B64" s="41" t="s">
        <v>186</v>
      </c>
      <c r="F64" s="42">
        <f>SUBTOTAL(109,F4:F62)</f>
        <v>0</v>
      </c>
      <c r="I64" s="42">
        <f>SUBTOTAL(109,I4:I62)</f>
        <v>0</v>
      </c>
      <c r="L64" s="42">
        <f>SUBTOTAL(109,L4:L62)</f>
        <v>0</v>
      </c>
      <c r="O64" s="42">
        <f>SUBTOTAL(109,O4:O62)</f>
        <v>0</v>
      </c>
      <c r="R64" s="42">
        <f>SUBTOTAL(109,R4:R62)</f>
        <v>0</v>
      </c>
      <c r="ZY64" s="4" t="s">
        <v>187</v>
      </c>
    </row>
    <row r="65" spans="1:701" ht="25.5" customHeight="1" x14ac:dyDescent="0.25">
      <c r="A65" s="43">
        <v>5.5</v>
      </c>
      <c r="B65" s="41" t="str">
        <f>CONCATENATE("Montant TVA (",A65,"%)")</f>
        <v>Montant TVA (5,5%)</v>
      </c>
      <c r="F65" s="42">
        <f>(F37*$A$65)/100</f>
        <v>0</v>
      </c>
      <c r="I65" s="42">
        <f>(I37*$A$65)/100</f>
        <v>0</v>
      </c>
      <c r="L65" s="42">
        <f>(L37*$A$65)/100</f>
        <v>0</v>
      </c>
      <c r="O65" s="42">
        <f>(O37*$A$65)/100</f>
        <v>0</v>
      </c>
      <c r="R65" s="42">
        <f>(R37*$A$65)/100</f>
        <v>0</v>
      </c>
      <c r="ZY65" s="4" t="s">
        <v>188</v>
      </c>
    </row>
    <row r="66" spans="1:701" ht="25.5" customHeight="1" x14ac:dyDescent="0.25">
      <c r="A66" s="43">
        <v>10</v>
      </c>
      <c r="B66" s="41" t="str">
        <f>CONCATENATE("Montant TVA (",A66,"%)")</f>
        <v>Montant TVA (10%)</v>
      </c>
      <c r="F66" s="42">
        <f>((SUM(F33:F36,F38:F43)+SUM(F7:F20)+F59)*$A$66)/100</f>
        <v>0</v>
      </c>
      <c r="I66" s="42">
        <f>((SUM(I33:I36,I38:I43)+SUM(I7:I19)+I59)*$A$66)/100</f>
        <v>0</v>
      </c>
      <c r="L66" s="42">
        <f>((SUM(L33:L36,L38:L43)+SUM(L7:L19)+L59)*$A$66)/100</f>
        <v>0</v>
      </c>
      <c r="O66" s="42">
        <f>((SUM(O33:O36,O38:O43)+SUM(O7:O19)+O59)*$A$66)/100</f>
        <v>0</v>
      </c>
      <c r="R66" s="42">
        <f>((SUM(R33:R36,R38:R43)+SUM(R7:R19)+R59)*$A$66)/100</f>
        <v>0</v>
      </c>
      <c r="ZY66" s="4" t="s">
        <v>188</v>
      </c>
    </row>
    <row r="67" spans="1:701" ht="25.5" customHeight="1" x14ac:dyDescent="0.25">
      <c r="A67" s="43">
        <v>20</v>
      </c>
      <c r="B67" s="41" t="str">
        <f>CONCATENATE("Montant TVA (",A67,"%)")</f>
        <v>Montant TVA (20%)</v>
      </c>
      <c r="F67" s="42">
        <f>((SUM(F46:F54)+SUM(F22:F25))*$A$67)/100</f>
        <v>0</v>
      </c>
      <c r="I67" s="42">
        <f>((SUM(I46:I54)+SUM(I22:I25))*$A$67)/100</f>
        <v>0</v>
      </c>
      <c r="L67" s="42">
        <f>((SUM(L46:L54)+SUM(L22:L25))*$A$67)/100</f>
        <v>0</v>
      </c>
      <c r="O67" s="42">
        <f>((SUM(O46:O54)+SUM(O22:O25))*$A$67)/100</f>
        <v>0</v>
      </c>
      <c r="R67" s="42">
        <f>((SUM(R46:R54)+SUM(R22:R25))*$A$67)/100</f>
        <v>0</v>
      </c>
      <c r="ZY67" s="4" t="s">
        <v>188</v>
      </c>
    </row>
    <row r="68" spans="1:701" ht="25.5" customHeight="1" x14ac:dyDescent="0.25">
      <c r="B68" s="41" t="s">
        <v>189</v>
      </c>
      <c r="F68" s="42">
        <f>F64+F67+F65+F66</f>
        <v>0</v>
      </c>
      <c r="I68" s="42">
        <f>I64+I67+I65+I66</f>
        <v>0</v>
      </c>
      <c r="L68" s="42">
        <f>L64+L67+L65+L66</f>
        <v>0</v>
      </c>
      <c r="O68" s="42">
        <f>O64+O67+O65+O66</f>
        <v>0</v>
      </c>
      <c r="R68" s="42">
        <f>R64+R67+R65+R66</f>
        <v>0</v>
      </c>
      <c r="ZY68" s="4" t="s">
        <v>190</v>
      </c>
    </row>
    <row r="69" spans="1:701" ht="25.5" customHeight="1" x14ac:dyDescent="0.25">
      <c r="F69" s="42"/>
      <c r="I69" s="42"/>
      <c r="L69" s="42"/>
      <c r="O69" s="42"/>
      <c r="R69" s="42"/>
    </row>
    <row r="70" spans="1:701" ht="25.5" customHeight="1" x14ac:dyDescent="0.25">
      <c r="F70" s="42"/>
      <c r="I70" s="42"/>
      <c r="L70" s="42"/>
      <c r="O70" s="42"/>
      <c r="R70" s="42"/>
    </row>
  </sheetData>
  <mergeCells count="6">
    <mergeCell ref="A1:R1"/>
    <mergeCell ref="E2:F2"/>
    <mergeCell ref="H2:I2"/>
    <mergeCell ref="K2:L2"/>
    <mergeCell ref="N2:O2"/>
    <mergeCell ref="Q2:R2"/>
  </mergeCells>
  <phoneticPr fontId="13" type="noConversion"/>
  <printOptions horizontalCentered="1"/>
  <pageMargins left="0.06" right="0.06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N°06bi Page de garde</vt:lpstr>
      <vt:lpstr>Lot N°06bi COMPLEMENT MENUISER</vt:lpstr>
      <vt:lpstr>'Lot N°06bi COMPLEMENT MENUISER'!Impression_des_titres</vt:lpstr>
      <vt:lpstr>'Lot N°06bi COMPLEMENT MENUISER'!Zone_d_impression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</dc:creator>
  <cp:lastModifiedBy>Marc LYSZCZKOWICZ</cp:lastModifiedBy>
  <dcterms:created xsi:type="dcterms:W3CDTF">2024-11-13T10:41:45Z</dcterms:created>
  <dcterms:modified xsi:type="dcterms:W3CDTF">2025-01-16T17:49:36Z</dcterms:modified>
</cp:coreProperties>
</file>