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T2e réseau\CNRS ORLEANS\D24_30-CNRS LPC2E - Modernisation Eclairage\02 ECRITURES GT2E\4 DCE\"/>
    </mc:Choice>
  </mc:AlternateContent>
  <xr:revisionPtr revIDLastSave="0" documentId="13_ncr:1_{A3AA72A9-9505-457D-873E-3BD924369757}" xr6:coauthVersionLast="47" xr6:coauthVersionMax="47" xr10:uidLastSave="{00000000-0000-0000-0000-000000000000}"/>
  <bookViews>
    <workbookView xWindow="28680" yWindow="-120" windowWidth="29040" windowHeight="15720" xr2:uid="{D334EE9D-2D64-4A7F-847B-A487FEA9CAE7}"/>
  </bookViews>
  <sheets>
    <sheet name="CNRS-ECL_LPC2E-DPGF_DCE" sheetId="1" r:id="rId1"/>
  </sheets>
  <externalReferences>
    <externalReference r:id="rId2"/>
    <externalReference r:id="rId3"/>
  </externalReferences>
  <definedNames>
    <definedName name="_xlnm._FilterDatabase" localSheetId="0" hidden="1">'CNRS-ECL_LPC2E-DPGF_DCE'!$A$3:$G$3</definedName>
    <definedName name="_Key1" localSheetId="0" hidden="1">[1]fdc_d!#REF!</definedName>
    <definedName name="_Key1" hidden="1">[1]fdc_d!#REF!</definedName>
    <definedName name="_Key2" localSheetId="0" hidden="1">[1]fdc_d!#REF!</definedName>
    <definedName name="_Key2" hidden="1">[1]fdc_d!#REF!</definedName>
    <definedName name="_Order1" hidden="1">0</definedName>
    <definedName name="_Order2" hidden="1">255</definedName>
    <definedName name="_Regression_Out" localSheetId="0" hidden="1">[1]the!#REF!</definedName>
    <definedName name="_Regression_Out" hidden="1">[1]the!#REF!</definedName>
    <definedName name="_Regression_X" localSheetId="0" hidden="1">[1]the!#REF!</definedName>
    <definedName name="_Regression_X" hidden="1">[1]the!#REF!</definedName>
    <definedName name="_Regression_Y" localSheetId="0" hidden="1">[1]the!#REF!</definedName>
    <definedName name="_Regression_Y" hidden="1">[1]the!#REF!</definedName>
    <definedName name="_Sort" localSheetId="0" hidden="1">[1]fdc_d!#REF!</definedName>
    <definedName name="_Sort" hidden="1">[1]fdc_d!#REF!</definedName>
    <definedName name="_stv1">'[2]Calcul variantes'!$I$18</definedName>
    <definedName name="_stv10">'[2]Calcul variantes'!$I$208</definedName>
    <definedName name="_stv11">'[2]Calcul variantes'!$I$217</definedName>
    <definedName name="_stv12">'[2]Calcul variantes'!$I$226</definedName>
    <definedName name="_stv13">'[2]Calcul variantes'!$I$235</definedName>
    <definedName name="_stv14">'[2]Calcul variantes'!$I$245</definedName>
    <definedName name="_stv2">'[2]Calcul variantes'!$I$48</definedName>
    <definedName name="_stv3">'[2]Calcul variantes'!$I$109</definedName>
    <definedName name="_stv4" localSheetId="0">'[2]Calcul variantes'!#REF!</definedName>
    <definedName name="_stv4">'[2]Calcul variantes'!#REF!</definedName>
    <definedName name="_stv5" localSheetId="0">'[2]Calcul variantes'!#REF!</definedName>
    <definedName name="_stv5">'[2]Calcul variantes'!#REF!</definedName>
    <definedName name="_stv6">'[2]Calcul variantes'!$I$122</definedName>
    <definedName name="_stv7">'[2]Calcul variantes'!$I$176</definedName>
    <definedName name="_stv8">'[2]Calcul variantes'!$I$191</definedName>
    <definedName name="_stv9">'[2]Calcul variantes'!$I$199</definedName>
    <definedName name="date">#REF!</definedName>
    <definedName name="DEVIS" localSheetId="0">'CNRS-ECL_LPC2E-DPGF_DCE'!$A$4:$G$87</definedName>
    <definedName name="DEVIS">'[2]Devis indD'!$C$39:$R$280</definedName>
    <definedName name="FOE" localSheetId="0">'CNRS-ECL_LPC2E-DPGF_DCE'!#REF!</definedName>
    <definedName name="FOE">'[2]Devis indD'!$L$35</definedName>
    <definedName name="_xlnm.Print_Titles" localSheetId="0">'CNRS-ECL_LPC2E-DPGF_DCE'!$1:$3</definedName>
    <definedName name="ind">#REF!</definedName>
    <definedName name="MOE" localSheetId="0">'CNRS-ECL_LPC2E-DPGF_DCE'!#REF!</definedName>
    <definedName name="MOE">'[2]Devis indD'!$M$35</definedName>
    <definedName name="nb_de_plateaux_équipés" localSheetId="0">'CNRS-ECL_LPC2E-DPGF_DCE'!#REF!</definedName>
    <definedName name="nb_de_plateaux_équipés">'[2]Devis indD'!$E$482</definedName>
    <definedName name="phase">#REF!</definedName>
    <definedName name="projet">#REF!</definedName>
    <definedName name="redact">#REF!</definedName>
    <definedName name="TimerID1" hidden="1">17626</definedName>
    <definedName name="VDT" localSheetId="0">'CNRS-ECL_LPC2E-DPGF_DCE'!#REF!</definedName>
    <definedName name="VDT">'[2]Devis indD'!$Q$35</definedName>
    <definedName name="VE" localSheetId="0">'CNRS-ECL_LPC2E-DPGF_DCE'!#REF!</definedName>
    <definedName name="VE">'[2]Devis indD'!$T$36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6" i="1" l="1"/>
  <c r="G356" i="1" s="1"/>
  <c r="G352" i="1"/>
  <c r="F344" i="1"/>
  <c r="G344" i="1" s="1"/>
  <c r="G343" i="1"/>
  <c r="G342" i="1"/>
  <c r="G341" i="1"/>
  <c r="G340" i="1"/>
  <c r="G339" i="1"/>
  <c r="G336" i="1"/>
  <c r="G335" i="1"/>
  <c r="G334" i="1"/>
  <c r="G333" i="1"/>
  <c r="G332" i="1"/>
  <c r="G331" i="1"/>
  <c r="G330" i="1"/>
  <c r="G329" i="1"/>
  <c r="G328" i="1"/>
  <c r="G327" i="1"/>
  <c r="G326" i="1"/>
  <c r="G338" i="1" s="1"/>
  <c r="G325" i="1"/>
  <c r="G324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23" i="1" s="1"/>
  <c r="G304" i="1"/>
  <c r="G303" i="1"/>
  <c r="G301" i="1"/>
  <c r="G300" i="1"/>
  <c r="G299" i="1"/>
  <c r="G298" i="1"/>
  <c r="G297" i="1"/>
  <c r="G296" i="1"/>
  <c r="G302" i="1" s="1"/>
  <c r="G295" i="1"/>
  <c r="G294" i="1"/>
  <c r="G293" i="1"/>
  <c r="G292" i="1"/>
  <c r="G291" i="1"/>
  <c r="G290" i="1"/>
  <c r="G289" i="1"/>
  <c r="G288" i="1"/>
  <c r="G287" i="1"/>
  <c r="G286" i="1"/>
  <c r="G285" i="1"/>
  <c r="G283" i="1"/>
  <c r="G282" i="1"/>
  <c r="G281" i="1"/>
  <c r="G284" i="1" s="1"/>
  <c r="G280" i="1"/>
  <c r="G278" i="1"/>
  <c r="G279" i="1" s="1"/>
  <c r="G276" i="1"/>
  <c r="G275" i="1"/>
  <c r="G273" i="1"/>
  <c r="G272" i="1"/>
  <c r="G274" i="1" s="1"/>
  <c r="G271" i="1"/>
  <c r="G270" i="1"/>
  <c r="G268" i="1"/>
  <c r="G267" i="1"/>
  <c r="G266" i="1"/>
  <c r="F265" i="1"/>
  <c r="G265" i="1" s="1"/>
  <c r="F258" i="1"/>
  <c r="G258" i="1" s="1"/>
  <c r="F257" i="1"/>
  <c r="G256" i="1"/>
  <c r="F256" i="1"/>
  <c r="G255" i="1"/>
  <c r="G254" i="1"/>
  <c r="G257" i="1" s="1"/>
  <c r="G253" i="1"/>
  <c r="G250" i="1"/>
  <c r="G249" i="1"/>
  <c r="G248" i="1"/>
  <c r="G247" i="1"/>
  <c r="G246" i="1"/>
  <c r="G245" i="1"/>
  <c r="G252" i="1" s="1"/>
  <c r="G244" i="1"/>
  <c r="G243" i="1"/>
  <c r="G242" i="1"/>
  <c r="G241" i="1"/>
  <c r="G240" i="1"/>
  <c r="G239" i="1"/>
  <c r="G238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37" i="1" s="1"/>
  <c r="G217" i="1"/>
  <c r="G215" i="1"/>
  <c r="G214" i="1"/>
  <c r="G213" i="1"/>
  <c r="G216" i="1" s="1"/>
  <c r="G212" i="1"/>
  <c r="G211" i="1"/>
  <c r="G210" i="1"/>
  <c r="G209" i="1"/>
  <c r="G207" i="1"/>
  <c r="G206" i="1"/>
  <c r="G205" i="1"/>
  <c r="G204" i="1"/>
  <c r="G203" i="1"/>
  <c r="G202" i="1"/>
  <c r="G201" i="1"/>
  <c r="G200" i="1"/>
  <c r="G208" i="1" s="1"/>
  <c r="G199" i="1"/>
  <c r="G197" i="1"/>
  <c r="G198" i="1" s="1"/>
  <c r="G196" i="1"/>
  <c r="G195" i="1"/>
  <c r="G194" i="1"/>
  <c r="G192" i="1"/>
  <c r="G193" i="1" s="1"/>
  <c r="G190" i="1"/>
  <c r="G189" i="1"/>
  <c r="G187" i="1"/>
  <c r="G186" i="1"/>
  <c r="G185" i="1"/>
  <c r="G188" i="1" s="1"/>
  <c r="G184" i="1"/>
  <c r="G182" i="1"/>
  <c r="G181" i="1"/>
  <c r="G180" i="1"/>
  <c r="F179" i="1"/>
  <c r="G179" i="1" s="1"/>
  <c r="F172" i="1"/>
  <c r="G172" i="1" s="1"/>
  <c r="G170" i="1"/>
  <c r="G169" i="1"/>
  <c r="G168" i="1"/>
  <c r="G171" i="1" s="1"/>
  <c r="G167" i="1"/>
  <c r="G164" i="1"/>
  <c r="G163" i="1"/>
  <c r="G162" i="1"/>
  <c r="G166" i="1" s="1"/>
  <c r="G161" i="1"/>
  <c r="G160" i="1"/>
  <c r="G159" i="1"/>
  <c r="G158" i="1"/>
  <c r="G157" i="1"/>
  <c r="G156" i="1"/>
  <c r="G155" i="1"/>
  <c r="G154" i="1"/>
  <c r="G153" i="1"/>
  <c r="G152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51" i="1" s="1"/>
  <c r="G131" i="1"/>
  <c r="G130" i="1"/>
  <c r="G129" i="1"/>
  <c r="G128" i="1"/>
  <c r="G127" i="1"/>
  <c r="G126" i="1"/>
  <c r="G125" i="1"/>
  <c r="G124" i="1"/>
  <c r="G123" i="1"/>
  <c r="G121" i="1"/>
  <c r="G120" i="1"/>
  <c r="G119" i="1"/>
  <c r="G118" i="1"/>
  <c r="G117" i="1"/>
  <c r="G116" i="1"/>
  <c r="G115" i="1"/>
  <c r="G114" i="1"/>
  <c r="G122" i="1" s="1"/>
  <c r="G113" i="1"/>
  <c r="G111" i="1"/>
  <c r="G110" i="1"/>
  <c r="G109" i="1"/>
  <c r="G112" i="1" s="1"/>
  <c r="G108" i="1"/>
  <c r="G106" i="1"/>
  <c r="G104" i="1"/>
  <c r="G107" i="1" s="1"/>
  <c r="G103" i="1"/>
  <c r="G101" i="1"/>
  <c r="G100" i="1"/>
  <c r="G99" i="1"/>
  <c r="G102" i="1" s="1"/>
  <c r="G98" i="1"/>
  <c r="G96" i="1"/>
  <c r="G95" i="1"/>
  <c r="G94" i="1"/>
  <c r="F93" i="1"/>
  <c r="G93" i="1" s="1"/>
  <c r="F86" i="1"/>
  <c r="G86" i="1" s="1"/>
  <c r="F85" i="1"/>
  <c r="G84" i="1"/>
  <c r="G83" i="1"/>
  <c r="G82" i="1"/>
  <c r="G85" i="1" s="1"/>
  <c r="G81" i="1"/>
  <c r="G78" i="1"/>
  <c r="G77" i="1"/>
  <c r="G76" i="1"/>
  <c r="G75" i="1"/>
  <c r="G74" i="1"/>
  <c r="G73" i="1"/>
  <c r="G72" i="1"/>
  <c r="G71" i="1"/>
  <c r="G70" i="1"/>
  <c r="G69" i="1"/>
  <c r="G68" i="1"/>
  <c r="G67" i="1"/>
  <c r="G80" i="1" s="1"/>
  <c r="G66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65" i="1" s="1"/>
  <c r="G47" i="1"/>
  <c r="G46" i="1"/>
  <c r="G45" i="1"/>
  <c r="G43" i="1"/>
  <c r="G42" i="1"/>
  <c r="G41" i="1"/>
  <c r="G40" i="1"/>
  <c r="G39" i="1"/>
  <c r="G38" i="1"/>
  <c r="G44" i="1" s="1"/>
  <c r="G37" i="1"/>
  <c r="G35" i="1"/>
  <c r="G34" i="1"/>
  <c r="G33" i="1"/>
  <c r="G32" i="1"/>
  <c r="G36" i="1" s="1"/>
  <c r="G31" i="1"/>
  <c r="G30" i="1"/>
  <c r="G29" i="1"/>
  <c r="G28" i="1"/>
  <c r="G27" i="1"/>
  <c r="G25" i="1"/>
  <c r="G24" i="1"/>
  <c r="G23" i="1"/>
  <c r="G26" i="1" s="1"/>
  <c r="G22" i="1"/>
  <c r="G20" i="1"/>
  <c r="G18" i="1"/>
  <c r="G21" i="1" s="1"/>
  <c r="G17" i="1"/>
  <c r="G15" i="1"/>
  <c r="G16" i="1" s="1"/>
  <c r="G14" i="1"/>
  <c r="G13" i="1"/>
  <c r="G12" i="1"/>
  <c r="G10" i="1"/>
  <c r="G9" i="1"/>
  <c r="G8" i="1"/>
  <c r="G7" i="1"/>
  <c r="G11" i="1" s="1"/>
  <c r="G183" i="1" l="1"/>
  <c r="G259" i="1"/>
  <c r="G97" i="1"/>
  <c r="G173" i="1"/>
  <c r="G269" i="1"/>
  <c r="G345" i="1" s="1"/>
  <c r="G87" i="1"/>
  <c r="G346" i="1" l="1"/>
  <c r="G347" i="1" s="1"/>
  <c r="G355" i="1"/>
  <c r="G351" i="1"/>
  <c r="G88" i="1"/>
  <c r="G89" i="1" s="1"/>
  <c r="G174" i="1"/>
  <c r="G175" i="1" s="1"/>
  <c r="G353" i="1"/>
  <c r="G354" i="1"/>
  <c r="G260" i="1"/>
  <c r="G261" i="1" s="1"/>
  <c r="G357" i="1" l="1"/>
  <c r="G358" i="1" l="1"/>
  <c r="G359" i="1" s="1"/>
</calcChain>
</file>

<file path=xl/sharedStrings.xml><?xml version="1.0" encoding="utf-8"?>
<sst xmlns="http://schemas.openxmlformats.org/spreadsheetml/2006/main" count="475" uniqueCount="88">
  <si>
    <t>CNRS LPC2E - Modernisation Eclairage</t>
  </si>
  <si>
    <t>ENTREPRISE</t>
  </si>
  <si>
    <t>DPGF LOT ELECTRICITE - Phase DCE</t>
  </si>
  <si>
    <t>Date offre</t>
  </si>
  <si>
    <t>Désignation des articles</t>
  </si>
  <si>
    <t>Unité</t>
  </si>
  <si>
    <t>Quantités</t>
  </si>
  <si>
    <t>P.U.  H.T.</t>
  </si>
  <si>
    <t>TOTAL HT</t>
  </si>
  <si>
    <t>TRANCHE FERME - R+2 / TOITURE</t>
  </si>
  <si>
    <t>1 Dossier d'études</t>
  </si>
  <si>
    <t/>
  </si>
  <si>
    <t>Etudes et schémas</t>
  </si>
  <si>
    <t>ens</t>
  </si>
  <si>
    <t>Réalisations des plans d'éxecution</t>
  </si>
  <si>
    <t>Total du poste 1</t>
  </si>
  <si>
    <t>2 Installation de chantier</t>
  </si>
  <si>
    <t>A préciser</t>
  </si>
  <si>
    <t>3 Réseau de terre</t>
  </si>
  <si>
    <t>Existant</t>
  </si>
  <si>
    <t>PM</t>
  </si>
  <si>
    <t>Total du poste 2</t>
  </si>
  <si>
    <t>4 Origine de l'installation</t>
  </si>
  <si>
    <t>Total du poste 3</t>
  </si>
  <si>
    <t>5 Tableaux électriques</t>
  </si>
  <si>
    <t>TGBT</t>
  </si>
  <si>
    <t>TD-A-R</t>
  </si>
  <si>
    <t>TD-E-R</t>
  </si>
  <si>
    <t>TD-L-R</t>
  </si>
  <si>
    <t>TD-L-1</t>
  </si>
  <si>
    <t>TD-L-2</t>
  </si>
  <si>
    <t>Total du poste 4</t>
  </si>
  <si>
    <t>5 Distribution principale et secondaire</t>
  </si>
  <si>
    <t>Chemins de câbles CFO existants</t>
  </si>
  <si>
    <t>Moulures / IRL</t>
  </si>
  <si>
    <t>ml</t>
  </si>
  <si>
    <t>Accessoires de câblage</t>
  </si>
  <si>
    <t>Divers à préciser</t>
  </si>
  <si>
    <t>Total du poste 5</t>
  </si>
  <si>
    <t>6 Luminaires</t>
  </si>
  <si>
    <t>Dépose et évacuation des luminaires existants</t>
  </si>
  <si>
    <t>Luminaire de type A1 Encastré LED 600x600 UGR&lt;16 DALI</t>
  </si>
  <si>
    <t>u</t>
  </si>
  <si>
    <t>Luminaire de type A2 Encastré LED 600x600 UGR&lt;16 ON/OFF</t>
  </si>
  <si>
    <t>Luminaire de type B Downlight LED circulations</t>
  </si>
  <si>
    <t>Luminaire de type C1 Etanche LED 5000lm</t>
  </si>
  <si>
    <t>Luminaire de type C2 Etanche LED 2800lm</t>
  </si>
  <si>
    <t>Luminaire de type D1 Hublot LED asymétrique HF</t>
  </si>
  <si>
    <t>Luminaire de type D2 Hublot LED symétrique HF</t>
  </si>
  <si>
    <t>Luminaire de type E Suspension déco</t>
  </si>
  <si>
    <t>Luminaire de type F Spot LED Sanitaires bureaux</t>
  </si>
  <si>
    <t>Luminaire de type G Encastré LED 1200x300 UGR&lt;16 ON/OFF</t>
  </si>
  <si>
    <t>Luminaire de type H Encastré LED 600x600 UGR&lt;19 DALI Déco</t>
  </si>
  <si>
    <t>Luminaire de type J Projecteur déco sailli orientable ON/OFF</t>
  </si>
  <si>
    <t>Luminaire de type K Etanche LED ATEX</t>
  </si>
  <si>
    <t>Luminaire de type L Réglette LED</t>
  </si>
  <si>
    <t>Reprise câblage des luminaires intérieurs sur circuits existants</t>
  </si>
  <si>
    <t>Total du poste 6</t>
  </si>
  <si>
    <t>7 Appareillage</t>
  </si>
  <si>
    <t>Dépose et évacuation des appareillages non conservés</t>
  </si>
  <si>
    <t>Inter SA et VV type 1</t>
  </si>
  <si>
    <t>Bouton Poussoir type 1</t>
  </si>
  <si>
    <t>Obturateurs type 1</t>
  </si>
  <si>
    <t>Inter SA et VV Etanche type 2</t>
  </si>
  <si>
    <t>Détecteurs de mouvement type 3 - circulation encastré</t>
  </si>
  <si>
    <t>Détecteurs de présence DALI type 4 - bureaux encastré</t>
  </si>
  <si>
    <t>Détecteurs de mouvement type 5 - locaux/escaliers saillie</t>
  </si>
  <si>
    <t xml:space="preserve">Télécommande réglage détecteurs - 2 par type </t>
  </si>
  <si>
    <t>câblage des appareillages sur les circuits existants</t>
  </si>
  <si>
    <t>Total du poste 7</t>
  </si>
  <si>
    <t>8 Éclairage de sécurité</t>
  </si>
  <si>
    <t>Vérification/Reprise de câblage</t>
  </si>
  <si>
    <t>Total du poste 8</t>
  </si>
  <si>
    <t>TOTAL GENERAL HORS TAXES TRANCHE FERME</t>
  </si>
  <si>
    <t>TVA 20%</t>
  </si>
  <si>
    <t>TOTAL TTC</t>
  </si>
  <si>
    <t>TRANCHE OPTIONNELLE N°1 - R+1</t>
  </si>
  <si>
    <t>TOTAL GENERAL HORS TAXES TO N°1</t>
  </si>
  <si>
    <t>TRANCHE OPTIONNELLE N°2 - RDC</t>
  </si>
  <si>
    <t>TOTAL GENERAL HORS TAXES TO N°2</t>
  </si>
  <si>
    <t>TRANCHE OPTIONNELLE N°3 - SSOL</t>
  </si>
  <si>
    <t>TOTAL GENERAL HORS TAXES TO N°3</t>
  </si>
  <si>
    <t>RECAP</t>
  </si>
  <si>
    <t>TOTAL TRANCHE FERME - R+2 / TOITURE</t>
  </si>
  <si>
    <t>TOTAL TRANCHE OPTIONNELLE N°1 - R+1</t>
  </si>
  <si>
    <t>TOTAL TRANCHE OPTIONNELLE N°2 - RDC</t>
  </si>
  <si>
    <t>TOTAL TRANCHE OPTIONNELLE N°3 - SSOL</t>
  </si>
  <si>
    <t>TOTAL GENERAL HORS TAXES TF+TO N°1 + TO N°2+ TO N°3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</si>
</sst>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 €&quot;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65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14" fontId="4" fillId="0" borderId="9" xfId="1" applyNumberFormat="1" applyFont="1" applyBorder="1" applyAlignment="1">
      <alignment horizontal="center" vertical="center"/>
    </xf>
    <xf numFmtId="14" fontId="4" fillId="0" borderId="10" xfId="1" applyNumberFormat="1" applyFont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2" xfId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1" fontId="5" fillId="0" borderId="13" xfId="1" applyNumberFormat="1" applyFont="1" applyBorder="1" applyAlignment="1">
      <alignment horizontal="center" vertical="center"/>
    </xf>
    <xf numFmtId="4" fontId="1" fillId="0" borderId="13" xfId="1" applyNumberFormat="1" applyBorder="1" applyAlignment="1">
      <alignment horizontal="center" vertical="center"/>
    </xf>
    <xf numFmtId="164" fontId="6" fillId="0" borderId="14" xfId="1" applyNumberFormat="1" applyFont="1" applyBorder="1" applyAlignment="1">
      <alignment horizontal="center" vertical="center"/>
    </xf>
    <xf numFmtId="0" fontId="1" fillId="0" borderId="15" xfId="1" applyBorder="1" applyAlignment="1">
      <alignment horizontal="left" vertical="center"/>
    </xf>
    <xf numFmtId="0" fontId="1" fillId="0" borderId="0" xfId="0" applyFont="1"/>
    <xf numFmtId="1" fontId="1" fillId="0" borderId="16" xfId="1" applyNumberFormat="1" applyBorder="1" applyAlignment="1">
      <alignment vertical="center"/>
    </xf>
    <xf numFmtId="1" fontId="1" fillId="0" borderId="16" xfId="1" applyNumberFormat="1" applyBorder="1" applyAlignment="1">
      <alignment horizontal="center" vertical="center"/>
    </xf>
    <xf numFmtId="0" fontId="1" fillId="0" borderId="17" xfId="1" applyBorder="1" applyAlignment="1" applyProtection="1">
      <alignment horizontal="center" vertical="center"/>
      <protection locked="0"/>
    </xf>
    <xf numFmtId="4" fontId="1" fillId="0" borderId="18" xfId="1" applyNumberFormat="1" applyBorder="1" applyAlignment="1" applyProtection="1">
      <alignment horizontal="center" vertical="center"/>
      <protection locked="0"/>
    </xf>
    <xf numFmtId="164" fontId="1" fillId="0" borderId="19" xfId="1" applyNumberFormat="1" applyBorder="1" applyAlignment="1">
      <alignment horizontal="right" vertical="center"/>
    </xf>
    <xf numFmtId="0" fontId="6" fillId="0" borderId="20" xfId="1" applyFont="1" applyBorder="1" applyAlignment="1">
      <alignment horizontal="left" vertical="center"/>
    </xf>
    <xf numFmtId="0" fontId="6" fillId="0" borderId="21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16" fontId="7" fillId="0" borderId="15" xfId="0" applyNumberFormat="1" applyFont="1" applyBorder="1" applyAlignment="1">
      <alignment horizontal="left"/>
    </xf>
    <xf numFmtId="0" fontId="8" fillId="0" borderId="15" xfId="0" applyFont="1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9" fillId="0" borderId="23" xfId="0" applyFont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9" fillId="0" borderId="25" xfId="0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26" xfId="1" applyBorder="1" applyAlignment="1" applyProtection="1">
      <alignment horizontal="center" vertical="center"/>
      <protection locked="0"/>
    </xf>
    <xf numFmtId="4" fontId="1" fillId="0" borderId="9" xfId="1" applyNumberFormat="1" applyBorder="1" applyAlignment="1" applyProtection="1">
      <alignment horizontal="center" vertical="center"/>
      <protection locked="0"/>
    </xf>
    <xf numFmtId="164" fontId="1" fillId="0" borderId="26" xfId="1" applyNumberFormat="1" applyBorder="1" applyAlignment="1">
      <alignment horizontal="right" vertical="center"/>
    </xf>
    <xf numFmtId="0" fontId="9" fillId="0" borderId="15" xfId="0" applyFont="1" applyBorder="1"/>
    <xf numFmtId="0" fontId="9" fillId="0" borderId="0" xfId="0" applyFont="1"/>
    <xf numFmtId="0" fontId="0" fillId="0" borderId="15" xfId="0" applyBorder="1"/>
    <xf numFmtId="4" fontId="7" fillId="0" borderId="16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5" xfId="0" applyFont="1" applyBorder="1"/>
    <xf numFmtId="0" fontId="0" fillId="0" borderId="0" xfId="0" applyAlignment="1">
      <alignment horizontal="left"/>
    </xf>
    <xf numFmtId="0" fontId="10" fillId="0" borderId="0" xfId="0" applyFont="1"/>
    <xf numFmtId="1" fontId="1" fillId="0" borderId="0" xfId="1" applyNumberFormat="1" applyAlignment="1">
      <alignment vertical="center"/>
    </xf>
    <xf numFmtId="1" fontId="11" fillId="2" borderId="1" xfId="1" applyNumberFormat="1" applyFont="1" applyFill="1" applyBorder="1" applyAlignment="1">
      <alignment horizontal="left" vertical="center"/>
    </xf>
    <xf numFmtId="1" fontId="11" fillId="2" borderId="2" xfId="1" applyNumberFormat="1" applyFont="1" applyFill="1" applyBorder="1" applyAlignment="1">
      <alignment horizontal="right" vertical="center"/>
    </xf>
    <xf numFmtId="164" fontId="11" fillId="2" borderId="27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horizontal="left" vertical="center"/>
    </xf>
    <xf numFmtId="1" fontId="12" fillId="2" borderId="15" xfId="1" applyNumberFormat="1" applyFont="1" applyFill="1" applyBorder="1" applyAlignment="1">
      <alignment horizontal="right" vertical="center"/>
    </xf>
    <xf numFmtId="1" fontId="12" fillId="2" borderId="0" xfId="1" applyNumberFormat="1" applyFont="1" applyFill="1" applyAlignment="1">
      <alignment horizontal="right" vertical="center"/>
    </xf>
    <xf numFmtId="164" fontId="12" fillId="2" borderId="28" xfId="1" applyNumberFormat="1" applyFont="1" applyFill="1" applyBorder="1" applyAlignment="1">
      <alignment horizontal="right" vertical="center"/>
    </xf>
    <xf numFmtId="1" fontId="12" fillId="2" borderId="29" xfId="1" applyNumberFormat="1" applyFont="1" applyFill="1" applyBorder="1" applyAlignment="1">
      <alignment horizontal="right" vertical="center"/>
    </xf>
    <xf numFmtId="1" fontId="12" fillId="2" borderId="30" xfId="1" applyNumberFormat="1" applyFont="1" applyFill="1" applyBorder="1" applyAlignment="1">
      <alignment horizontal="right" vertical="center"/>
    </xf>
    <xf numFmtId="164" fontId="12" fillId="2" borderId="31" xfId="1" applyNumberFormat="1" applyFont="1" applyFill="1" applyBorder="1" applyAlignment="1">
      <alignment horizontal="right" vertical="center"/>
    </xf>
    <xf numFmtId="3" fontId="1" fillId="0" borderId="17" xfId="1" applyNumberFormat="1" applyBorder="1" applyAlignment="1" applyProtection="1">
      <alignment horizontal="center" vertical="center"/>
      <protection locked="0"/>
    </xf>
    <xf numFmtId="0" fontId="5" fillId="0" borderId="15" xfId="0" applyFont="1" applyBorder="1"/>
    <xf numFmtId="1" fontId="1" fillId="0" borderId="0" xfId="1" applyNumberFormat="1" applyAlignment="1">
      <alignment horizontal="left" vertical="center"/>
    </xf>
    <xf numFmtId="0" fontId="1" fillId="0" borderId="0" xfId="1" applyAlignment="1" applyProtection="1">
      <alignment horizontal="center" vertical="center"/>
      <protection locked="0"/>
    </xf>
    <xf numFmtId="4" fontId="1" fillId="0" borderId="0" xfId="1" applyNumberFormat="1" applyAlignment="1" applyProtection="1">
      <alignment horizontal="center" vertical="center"/>
      <protection locked="0"/>
    </xf>
    <xf numFmtId="164" fontId="1" fillId="0" borderId="0" xfId="1" applyNumberFormat="1" applyAlignment="1">
      <alignment horizontal="right" vertical="center"/>
    </xf>
  </cellXfs>
  <cellStyles count="2">
    <cellStyle name="Normal" xfId="0" builtinId="0"/>
    <cellStyle name="Normal_Base devis dec2004" xfId="1" xr:uid="{8604F58B-1B64-4D9B-8D91-4C17A224FB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Technique\EDP\amigo%20050831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GT2e%20r&#233;seau\CNRS%20ORLEANS\D24_30-CNRS%20LPC2E%20-%20Modernisation%20Eclairage\02%20ECRITURES%20GT2E\4%20DCE\D24_30-CNRS_ECL_LPCEE-GT2E_DCE0-241203-ESTIM_ELEC%20en%20cours.xlsx" TargetMode="External"/><Relationship Id="rId1" Type="http://schemas.openxmlformats.org/officeDocument/2006/relationships/externalLinkPath" Target="D24_30-CNRS_ECL_LPCEE-GT2E_DCE0-241203-ESTIM_ELEC%20en%20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reur"/>
      <sheetName val="description"/>
      <sheetName val="intro"/>
      <sheetName val="risques"/>
      <sheetName val="ratio"/>
      <sheetName val="recap"/>
      <sheetName val="detail"/>
      <sheetName val="quanti"/>
      <sheetName val="sho"/>
      <sheetName val="p_unit"/>
      <sheetName val="the"/>
      <sheetName val="planning"/>
      <sheetName val="fdc"/>
      <sheetName val="fdc_d"/>
      <sheetName val="grues"/>
      <sheetName val="coff"/>
      <sheetName val="coff_d"/>
      <sheetName val="mth"/>
      <sheetName val="T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NRS-ECL_LPC2E-DPGF_DCE"/>
      <sheetName val="CNRS-ECL_LPC2E-PROind0"/>
      <sheetName val="AVP EIFFAGE ind0 (2)"/>
      <sheetName val="APD EIFFAGE ind0"/>
      <sheetName val="AVP EIFFAGE ind0"/>
      <sheetName val="Baie info"/>
      <sheetName val="Bordereau Conforme"/>
      <sheetName val="Devis Conforme indE - invest+dv"/>
      <sheetName val="Bordereau Conforme-invest+DV"/>
      <sheetName val="Devis indD"/>
      <sheetName val="Ratio"/>
      <sheetName val="Quantitatif"/>
      <sheetName val="Points GTC"/>
      <sheetName val="Comparatif budget ECL"/>
      <sheetName val="Bordereau indC"/>
      <sheetName val="Ancienne version Devis"/>
      <sheetName val="Quantitatif Stores"/>
      <sheetName val="Récapitulatif"/>
      <sheetName val="Variantes"/>
      <sheetName val="Calcul variantes"/>
      <sheetName val="Bilan de puissance"/>
      <sheetName val="Analyse FIT"/>
      <sheetName val="Synthèse ratio"/>
      <sheetName val="Fiches Eco-vari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5">
          <cell r="L35">
            <v>1.05</v>
          </cell>
          <cell r="M35">
            <v>25</v>
          </cell>
          <cell r="Q35">
            <v>1.0249999999999999</v>
          </cell>
        </row>
        <row r="36">
          <cell r="T36">
            <v>1</v>
          </cell>
        </row>
        <row r="39">
          <cell r="D39" t="str">
            <v/>
          </cell>
          <cell r="F39" t="str">
            <v/>
          </cell>
          <cell r="H39">
            <v>0</v>
          </cell>
          <cell r="I39">
            <v>0</v>
          </cell>
          <cell r="L39">
            <v>0</v>
          </cell>
          <cell r="M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D40" t="str">
            <v>LOCAUX TECHNIQUES ELEC ESTIMES</v>
          </cell>
          <cell r="R40">
            <v>0</v>
          </cell>
        </row>
        <row r="41">
          <cell r="R41">
            <v>0</v>
          </cell>
        </row>
        <row r="42">
          <cell r="D42" t="str">
            <v xml:space="preserve"> - Local comptage RDC (1 RDC H1/H2)</v>
          </cell>
          <cell r="E42" t="str">
            <v>3x5m</v>
          </cell>
          <cell r="F42" t="str">
            <v>u</v>
          </cell>
          <cell r="G42">
            <v>2</v>
          </cell>
          <cell r="R42">
            <v>0</v>
          </cell>
        </row>
        <row r="43"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D44" t="str">
            <v xml:space="preserve"> - Gaines techniques par cage d'escalier d'accès preneur</v>
          </cell>
          <cell r="F44" t="str">
            <v>u</v>
          </cell>
          <cell r="G44">
            <v>2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D45" t="str">
            <v xml:space="preserve"> x GT Derivation indiv CFO (2 H2 + 1 H1)</v>
          </cell>
          <cell r="E45" t="str">
            <v>0,4m x 0,4m int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D46" t="str">
            <v xml:space="preserve"> x GT RDC Op Fibre (2 H2 + 1 H1)</v>
          </cell>
          <cell r="E46" t="str">
            <v>0,7m x 0,4m int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D47" t="str">
            <v xml:space="preserve"> x GT FT (et Op Fibre étages) (2 H2 + 1 H1)</v>
          </cell>
          <cell r="E47" t="str">
            <v>0,4m x 0,4m int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D48" t="str">
            <v xml:space="preserve"> x GT Elec SG (2H2 + 1 H1)</v>
          </cell>
          <cell r="F48" t="str">
            <v/>
          </cell>
          <cell r="H48">
            <v>0</v>
          </cell>
          <cell r="I48">
            <v>0</v>
          </cell>
          <cell r="L48">
            <v>0</v>
          </cell>
          <cell r="M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D49" t="str">
            <v xml:space="preserve"> x RDC</v>
          </cell>
          <cell r="E49" t="str">
            <v>0,7m x 0,4m int</v>
          </cell>
          <cell r="F49" t="str">
            <v/>
          </cell>
          <cell r="H49">
            <v>0</v>
          </cell>
          <cell r="I49">
            <v>0</v>
          </cell>
          <cell r="L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D50" t="str">
            <v xml:space="preserve"> x ETAGES</v>
          </cell>
          <cell r="E50" t="str">
            <v>0,4m x 0,4m int</v>
          </cell>
          <cell r="F50" t="str">
            <v/>
          </cell>
          <cell r="H50">
            <v>0</v>
          </cell>
          <cell r="I50">
            <v>0</v>
          </cell>
          <cell r="L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</row>
        <row r="52">
          <cell r="D52" t="str">
            <v xml:space="preserve"> - Locaux techniques Par plateau Preneur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D53" t="str">
            <v xml:space="preserve"> x Courants Forts</v>
          </cell>
          <cell r="E53" t="str">
            <v>1m²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</row>
        <row r="54">
          <cell r="D54" t="str">
            <v xml:space="preserve"> x Courants Faibles</v>
          </cell>
          <cell r="E54" t="str">
            <v>1m²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O55">
            <v>0</v>
          </cell>
          <cell r="P55">
            <v>0</v>
          </cell>
          <cell r="Q55">
            <v>0</v>
          </cell>
          <cell r="R55">
            <v>0</v>
          </cell>
        </row>
        <row r="56">
          <cell r="D56" t="str">
            <v>ESQUISSE BILAN PUISSANCE</v>
          </cell>
          <cell r="F56" t="str">
            <v/>
          </cell>
          <cell r="H56">
            <v>0</v>
          </cell>
          <cell r="I56">
            <v>0</v>
          </cell>
          <cell r="L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D58" t="str">
            <v xml:space="preserve">bâtiment H1 : </v>
          </cell>
          <cell r="E58" t="str">
            <v>m²</v>
          </cell>
          <cell r="F58" t="str">
            <v>W/m²</v>
          </cell>
          <cell r="G58">
            <v>232</v>
          </cell>
          <cell r="H58">
            <v>0</v>
          </cell>
          <cell r="I58">
            <v>0</v>
          </cell>
          <cell r="L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D59" t="str">
            <v>- Niveau Parking</v>
          </cell>
          <cell r="E59">
            <v>700</v>
          </cell>
          <cell r="F59">
            <v>20</v>
          </cell>
          <cell r="G59">
            <v>14</v>
          </cell>
          <cell r="H59">
            <v>0</v>
          </cell>
          <cell r="I59">
            <v>0</v>
          </cell>
          <cell r="L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D60" t="str">
            <v>- 8 plateaux bureaux</v>
          </cell>
          <cell r="E60">
            <v>2446</v>
          </cell>
          <cell r="F60">
            <v>50</v>
          </cell>
          <cell r="G60">
            <v>122.3</v>
          </cell>
          <cell r="H60">
            <v>0</v>
          </cell>
          <cell r="I60">
            <v>0</v>
          </cell>
          <cell r="L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D61" t="str">
            <v>- Communs</v>
          </cell>
          <cell r="F61" t="str">
            <v/>
          </cell>
          <cell r="H61">
            <v>0</v>
          </cell>
          <cell r="I61">
            <v>0</v>
          </cell>
          <cell r="L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D62" t="str">
            <v xml:space="preserve"> x Paliers intérieurs (hors escaliers)</v>
          </cell>
          <cell r="E62">
            <v>177</v>
          </cell>
          <cell r="F62">
            <v>20</v>
          </cell>
          <cell r="G62">
            <v>3.54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D63" t="str">
            <v xml:space="preserve"> x Circulations/paliers extérieurs</v>
          </cell>
          <cell r="E63">
            <v>190</v>
          </cell>
          <cell r="F63">
            <v>20</v>
          </cell>
          <cell r="G63">
            <v>3.8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D64" t="str">
            <v xml:space="preserve"> x PAC Chauffage/Froid toute surface (COP 3)</v>
          </cell>
          <cell r="E64">
            <v>2623</v>
          </cell>
          <cell r="F64">
            <v>33.333333333333336</v>
          </cell>
          <cell r="G64">
            <v>87.433333333333337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D65" t="str">
            <v/>
          </cell>
          <cell r="F65" t="str">
            <v/>
          </cell>
          <cell r="H65">
            <v>0</v>
          </cell>
          <cell r="I65">
            <v>0</v>
          </cell>
          <cell r="L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D66" t="str">
            <v/>
          </cell>
          <cell r="F66" t="str">
            <v/>
          </cell>
          <cell r="H66">
            <v>0</v>
          </cell>
          <cell r="I66">
            <v>0</v>
          </cell>
          <cell r="L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D67" t="str">
            <v>CHOIX DES LUMINAIRES</v>
          </cell>
          <cell r="F67" t="str">
            <v/>
          </cell>
          <cell r="H67">
            <v>0</v>
          </cell>
          <cell r="I67">
            <v>0</v>
          </cell>
          <cell r="L67">
            <v>0</v>
          </cell>
          <cell r="M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F68" t="str">
            <v/>
          </cell>
          <cell r="H68">
            <v>0</v>
          </cell>
          <cell r="I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</row>
        <row r="69">
          <cell r="D69" t="str">
            <v>Eclairage plateau bureaux 200lux par encastrés 3x14W HF</v>
          </cell>
          <cell r="F69">
            <v>0.12</v>
          </cell>
          <cell r="G69">
            <v>1</v>
          </cell>
          <cell r="H69">
            <v>103.86324999999999</v>
          </cell>
          <cell r="L69">
            <v>84.6</v>
          </cell>
          <cell r="M69">
            <v>0.5</v>
          </cell>
          <cell r="O69">
            <v>88.83</v>
          </cell>
          <cell r="P69">
            <v>12.5</v>
          </cell>
          <cell r="Q69">
            <v>101.33</v>
          </cell>
          <cell r="R69">
            <v>0</v>
          </cell>
        </row>
        <row r="70">
          <cell r="D70" t="str">
            <v xml:space="preserve"> - 200lux par Encastrés EPSILON BADEN 3x14W HF</v>
          </cell>
          <cell r="F70">
            <v>0.12</v>
          </cell>
          <cell r="H70">
            <v>0</v>
          </cell>
          <cell r="L70">
            <v>84.6</v>
          </cell>
          <cell r="M70">
            <v>0.5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</row>
        <row r="71">
          <cell r="D71" t="str">
            <v xml:space="preserve"> - 200lux par Encastrés PHI TBS460 3x14W HFP C8-VH</v>
          </cell>
          <cell r="F71">
            <v>0.08</v>
          </cell>
          <cell r="H71">
            <v>0</v>
          </cell>
          <cell r="L71">
            <v>192.6</v>
          </cell>
          <cell r="M71">
            <v>0.5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D72" t="str">
            <v>Eclairage plateau bureaux 350lux par encastrés 3x14W HF</v>
          </cell>
          <cell r="F72">
            <v>0.19</v>
          </cell>
          <cell r="G72">
            <v>1</v>
          </cell>
          <cell r="H72">
            <v>103.86324999999999</v>
          </cell>
          <cell r="L72">
            <v>84.6</v>
          </cell>
          <cell r="M72">
            <v>0.5</v>
          </cell>
          <cell r="O72">
            <v>88.83</v>
          </cell>
          <cell r="P72">
            <v>12.5</v>
          </cell>
          <cell r="Q72">
            <v>101.33</v>
          </cell>
          <cell r="R72">
            <v>0</v>
          </cell>
        </row>
        <row r="73">
          <cell r="D73" t="str">
            <v xml:space="preserve"> - 300lux par Encastrés EPSILON BADEN 3x14W HF</v>
          </cell>
          <cell r="F73">
            <v>0.19</v>
          </cell>
          <cell r="G73">
            <v>1</v>
          </cell>
          <cell r="H73">
            <v>103.86324999999999</v>
          </cell>
          <cell r="L73">
            <v>84.6</v>
          </cell>
          <cell r="M73">
            <v>0.5</v>
          </cell>
          <cell r="O73">
            <v>88.83</v>
          </cell>
          <cell r="P73">
            <v>12.5</v>
          </cell>
          <cell r="Q73">
            <v>101.33</v>
          </cell>
          <cell r="R73">
            <v>0</v>
          </cell>
        </row>
        <row r="74">
          <cell r="D74" t="str">
            <v xml:space="preserve"> - 300lux par Encastrés PHI TBS460 3x14W HFP C8-VH</v>
          </cell>
          <cell r="F74">
            <v>0.14000000000000001</v>
          </cell>
          <cell r="G74">
            <v>1</v>
          </cell>
          <cell r="H74">
            <v>220.09824999999998</v>
          </cell>
          <cell r="L74">
            <v>192.6</v>
          </cell>
          <cell r="M74">
            <v>0.5</v>
          </cell>
          <cell r="O74">
            <v>202.23</v>
          </cell>
          <cell r="P74">
            <v>12.5</v>
          </cell>
          <cell r="Q74">
            <v>214.73</v>
          </cell>
          <cell r="R74">
            <v>0</v>
          </cell>
        </row>
        <row r="75">
          <cell r="D75" t="str">
            <v>Eclairage plateau bureaux 500lux par encastrés 3x14W HF</v>
          </cell>
          <cell r="F75">
            <v>0.28999999999999998</v>
          </cell>
          <cell r="G75">
            <v>1</v>
          </cell>
          <cell r="H75">
            <v>103.86324999999999</v>
          </cell>
          <cell r="L75">
            <v>84.6</v>
          </cell>
          <cell r="M75">
            <v>0.5</v>
          </cell>
          <cell r="O75">
            <v>88.83</v>
          </cell>
          <cell r="P75">
            <v>12.5</v>
          </cell>
          <cell r="Q75">
            <v>101.33</v>
          </cell>
          <cell r="R75">
            <v>0</v>
          </cell>
        </row>
        <row r="76">
          <cell r="D76" t="str">
            <v xml:space="preserve"> - 500lux par Encastrés EPSILON BADEN 3x14W HF</v>
          </cell>
          <cell r="F76">
            <v>0.28999999999999998</v>
          </cell>
          <cell r="G76">
            <v>1</v>
          </cell>
          <cell r="H76">
            <v>103.86324999999999</v>
          </cell>
          <cell r="L76">
            <v>84.6</v>
          </cell>
          <cell r="M76">
            <v>0.5</v>
          </cell>
          <cell r="O76">
            <v>88.83</v>
          </cell>
          <cell r="P76">
            <v>12.5</v>
          </cell>
          <cell r="Q76">
            <v>101.33</v>
          </cell>
          <cell r="R76">
            <v>0</v>
          </cell>
        </row>
        <row r="77">
          <cell r="D77" t="str">
            <v xml:space="preserve"> - 500lux par Encastrés PHI TBS460 3x14W HFP C8-VH</v>
          </cell>
          <cell r="F77">
            <v>0.21</v>
          </cell>
          <cell r="G77">
            <v>1</v>
          </cell>
          <cell r="H77">
            <v>220.09824999999998</v>
          </cell>
          <cell r="L77">
            <v>192.6</v>
          </cell>
          <cell r="M77">
            <v>0.5</v>
          </cell>
          <cell r="O77">
            <v>202.23</v>
          </cell>
          <cell r="P77">
            <v>12.5</v>
          </cell>
          <cell r="Q77">
            <v>214.73</v>
          </cell>
          <cell r="R77">
            <v>0</v>
          </cell>
        </row>
        <row r="78">
          <cell r="D78" t="str">
            <v>Eclairage Sanitaires par spots LED encastrés 9W</v>
          </cell>
          <cell r="F78">
            <v>16</v>
          </cell>
          <cell r="G78">
            <v>1</v>
          </cell>
          <cell r="H78">
            <v>76.095999999999989</v>
          </cell>
          <cell r="L78">
            <v>58.8</v>
          </cell>
          <cell r="M78">
            <v>0.5</v>
          </cell>
          <cell r="O78">
            <v>61.74</v>
          </cell>
          <cell r="P78">
            <v>12.5</v>
          </cell>
          <cell r="Q78">
            <v>74.240000000000009</v>
          </cell>
          <cell r="R78">
            <v>0</v>
          </cell>
        </row>
        <row r="79">
          <cell r="D79" t="str">
            <v>Eclairage hall par Luminaires déco</v>
          </cell>
          <cell r="F79">
            <v>0.12</v>
          </cell>
          <cell r="G79">
            <v>1</v>
          </cell>
          <cell r="H79">
            <v>174.24999999999997</v>
          </cell>
          <cell r="L79">
            <v>150</v>
          </cell>
          <cell r="M79">
            <v>0.5</v>
          </cell>
          <cell r="O79">
            <v>157.5</v>
          </cell>
          <cell r="P79">
            <v>12.5</v>
          </cell>
          <cell r="Q79">
            <v>170</v>
          </cell>
          <cell r="R79">
            <v>0</v>
          </cell>
        </row>
        <row r="80">
          <cell r="D80" t="str">
            <v>Eclairage circulations intérieures</v>
          </cell>
          <cell r="H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D81" t="str">
            <v xml:space="preserve"> - 100lux par encastrés LED MEGA II 20W</v>
          </cell>
          <cell r="F81">
            <v>0.25</v>
          </cell>
          <cell r="G81">
            <v>1</v>
          </cell>
          <cell r="H81">
            <v>140.67099999999999</v>
          </cell>
          <cell r="L81">
            <v>118.8</v>
          </cell>
          <cell r="M81">
            <v>0.5</v>
          </cell>
          <cell r="O81">
            <v>124.74</v>
          </cell>
          <cell r="P81">
            <v>12.5</v>
          </cell>
          <cell r="Q81">
            <v>137.24</v>
          </cell>
          <cell r="R81">
            <v>0</v>
          </cell>
        </row>
        <row r="82">
          <cell r="D82" t="str">
            <v xml:space="preserve"> - 100lux par encastrés 1x26W</v>
          </cell>
          <cell r="F82">
            <v>0.25</v>
          </cell>
          <cell r="G82">
            <v>1</v>
          </cell>
          <cell r="H82">
            <v>61.028499999999994</v>
          </cell>
          <cell r="L82">
            <v>44.8</v>
          </cell>
          <cell r="M82">
            <v>0.5</v>
          </cell>
          <cell r="O82">
            <v>47.04</v>
          </cell>
          <cell r="P82">
            <v>12.5</v>
          </cell>
          <cell r="Q82">
            <v>59.54</v>
          </cell>
          <cell r="R82">
            <v>0</v>
          </cell>
        </row>
        <row r="83">
          <cell r="D83" t="str">
            <v xml:space="preserve"> - 100lux par encastrés LED MEGA II 20W</v>
          </cell>
          <cell r="F83">
            <v>0.25</v>
          </cell>
          <cell r="G83">
            <v>1</v>
          </cell>
          <cell r="H83">
            <v>140.67099999999999</v>
          </cell>
          <cell r="L83">
            <v>118.8</v>
          </cell>
          <cell r="M83">
            <v>0.5</v>
          </cell>
          <cell r="O83">
            <v>124.74</v>
          </cell>
          <cell r="P83">
            <v>12.5</v>
          </cell>
          <cell r="Q83">
            <v>137.24</v>
          </cell>
          <cell r="R83">
            <v>0</v>
          </cell>
        </row>
        <row r="84">
          <cell r="D84" t="str">
            <v>Eclairage paliers intérieurs</v>
          </cell>
          <cell r="H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D85" t="str">
            <v xml:space="preserve"> - 100lux par encastrés LED MEGA II 20W</v>
          </cell>
          <cell r="F85">
            <v>0.15</v>
          </cell>
          <cell r="G85">
            <v>1</v>
          </cell>
          <cell r="H85">
            <v>140.67099999999999</v>
          </cell>
          <cell r="L85">
            <v>118.8</v>
          </cell>
          <cell r="M85">
            <v>0.5</v>
          </cell>
          <cell r="O85">
            <v>124.74</v>
          </cell>
          <cell r="P85">
            <v>12.5</v>
          </cell>
          <cell r="Q85">
            <v>137.24</v>
          </cell>
          <cell r="R85">
            <v>0</v>
          </cell>
        </row>
        <row r="86">
          <cell r="D86" t="str">
            <v>Eclairage escaliers intérieurs</v>
          </cell>
          <cell r="H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D87" t="str">
            <v xml:space="preserve"> - 150lux par appliques EPSILON CHIBA 2x26W</v>
          </cell>
          <cell r="F87">
            <v>2</v>
          </cell>
          <cell r="G87">
            <v>1</v>
          </cell>
          <cell r="H87">
            <v>116.13249999999999</v>
          </cell>
          <cell r="L87">
            <v>96</v>
          </cell>
          <cell r="M87">
            <v>0.5</v>
          </cell>
          <cell r="O87">
            <v>100.8</v>
          </cell>
          <cell r="P87">
            <v>12.5</v>
          </cell>
          <cell r="Q87">
            <v>113.3</v>
          </cell>
          <cell r="R87">
            <v>0</v>
          </cell>
        </row>
        <row r="88">
          <cell r="D88" t="str">
            <v>Eclairage LT</v>
          </cell>
          <cell r="H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D89" t="str">
            <v xml:space="preserve"> - 300lux par Etanches 2x28W</v>
          </cell>
          <cell r="F89">
            <v>0.2</v>
          </cell>
          <cell r="G89">
            <v>1</v>
          </cell>
          <cell r="H89">
            <v>65.763999999999996</v>
          </cell>
          <cell r="L89">
            <v>49.199999999999996</v>
          </cell>
          <cell r="M89">
            <v>0.5</v>
          </cell>
          <cell r="O89">
            <v>51.66</v>
          </cell>
          <cell r="P89">
            <v>12.5</v>
          </cell>
          <cell r="Q89">
            <v>64.16</v>
          </cell>
          <cell r="R89">
            <v>0</v>
          </cell>
        </row>
        <row r="90">
          <cell r="D90" t="str">
            <v>Eclairage escaliers extérieurs</v>
          </cell>
          <cell r="H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D91" t="str">
            <v xml:space="preserve"> - 150lux par tubulaire étanches GAL ATLANTIDE 1x54W</v>
          </cell>
          <cell r="F91">
            <v>3</v>
          </cell>
          <cell r="G91">
            <v>1</v>
          </cell>
          <cell r="H91">
            <v>174.24999999999997</v>
          </cell>
          <cell r="L91">
            <v>150</v>
          </cell>
          <cell r="M91">
            <v>0.5</v>
          </cell>
          <cell r="O91">
            <v>157.5</v>
          </cell>
          <cell r="P91">
            <v>12.5</v>
          </cell>
          <cell r="Q91">
            <v>170</v>
          </cell>
          <cell r="R91">
            <v>0</v>
          </cell>
        </row>
        <row r="92">
          <cell r="D92" t="str">
            <v>Eclairage extérieur en applique</v>
          </cell>
          <cell r="F92" t="str">
            <v/>
          </cell>
          <cell r="G92">
            <v>1</v>
          </cell>
          <cell r="H92">
            <v>174.24999999999997</v>
          </cell>
          <cell r="L92">
            <v>150</v>
          </cell>
          <cell r="M92">
            <v>0.5</v>
          </cell>
          <cell r="O92">
            <v>157.5</v>
          </cell>
          <cell r="P92">
            <v>12.5</v>
          </cell>
          <cell r="Q92">
            <v>170</v>
          </cell>
          <cell r="R92">
            <v>0</v>
          </cell>
        </row>
        <row r="93">
          <cell r="D93" t="str">
            <v/>
          </cell>
          <cell r="F93" t="str">
            <v/>
          </cell>
          <cell r="H93">
            <v>0</v>
          </cell>
          <cell r="I93">
            <v>0</v>
          </cell>
          <cell r="L93">
            <v>0</v>
          </cell>
          <cell r="M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D94" t="str">
            <v/>
          </cell>
          <cell r="F94" t="str">
            <v/>
          </cell>
          <cell r="H94">
            <v>0</v>
          </cell>
          <cell r="I94">
            <v>0</v>
          </cell>
          <cell r="L94">
            <v>0</v>
          </cell>
          <cell r="M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D95" t="str">
            <v/>
          </cell>
          <cell r="F95" t="str">
            <v/>
          </cell>
          <cell r="H95">
            <v>0</v>
          </cell>
          <cell r="I95">
            <v>0</v>
          </cell>
          <cell r="L95">
            <v>0</v>
          </cell>
          <cell r="M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D96" t="str">
            <v>ESTIMATION CFO-CFA bât H1</v>
          </cell>
          <cell r="E96" t="str">
            <v xml:space="preserve">Ratio m²SdP *  </v>
          </cell>
          <cell r="F96">
            <v>2318</v>
          </cell>
          <cell r="G96" t="e">
            <v>#N/A</v>
          </cell>
          <cell r="H96" t="e">
            <v>#N/A</v>
          </cell>
          <cell r="I96" t="e">
            <v>#N/A</v>
          </cell>
          <cell r="L96">
            <v>0</v>
          </cell>
          <cell r="M96">
            <v>0</v>
          </cell>
          <cell r="O96" t="e">
            <v>#N/A</v>
          </cell>
          <cell r="P96" t="e">
            <v>#N/A</v>
          </cell>
          <cell r="Q96" t="e">
            <v>#N/A</v>
          </cell>
          <cell r="R96">
            <v>0</v>
          </cell>
        </row>
        <row r="97">
          <cell r="O97">
            <v>0</v>
          </cell>
          <cell r="P97">
            <v>0</v>
          </cell>
          <cell r="Q97">
            <v>0</v>
          </cell>
        </row>
        <row r="98">
          <cell r="D98" t="str">
            <v>Surfaces UTILES</v>
          </cell>
          <cell r="F98" t="str">
            <v/>
          </cell>
          <cell r="H98">
            <v>0</v>
          </cell>
          <cell r="I98">
            <v>0</v>
          </cell>
          <cell r="L98">
            <v>0</v>
          </cell>
          <cell r="M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D99" t="str">
            <v xml:space="preserve"> x R+3 + attique avec Parking en RDC</v>
          </cell>
          <cell r="F99" t="str">
            <v/>
          </cell>
          <cell r="H99">
            <v>0</v>
          </cell>
          <cell r="I99">
            <v>0</v>
          </cell>
          <cell r="L99">
            <v>0</v>
          </cell>
          <cell r="M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D100" t="str">
            <v xml:space="preserve"> x SHON 2446m² / SDP 2362m² / SU 2259m² (hors niveauu PK)</v>
          </cell>
          <cell r="F100" t="str">
            <v/>
          </cell>
          <cell r="H100">
            <v>0</v>
          </cell>
          <cell r="I100">
            <v>0</v>
          </cell>
          <cell r="L100">
            <v>0</v>
          </cell>
          <cell r="M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D101" t="str">
            <v xml:space="preserve"> x Surfaces par niveaux (4u)</v>
          </cell>
          <cell r="F101" t="str">
            <v>m²</v>
          </cell>
          <cell r="G101">
            <v>532</v>
          </cell>
          <cell r="H101">
            <v>0</v>
          </cell>
          <cell r="I101">
            <v>0</v>
          </cell>
          <cell r="L101">
            <v>0</v>
          </cell>
          <cell r="M101">
            <v>0</v>
          </cell>
          <cell r="O101">
            <v>0</v>
          </cell>
          <cell r="P101">
            <v>0</v>
          </cell>
          <cell r="Q101">
            <v>0</v>
          </cell>
          <cell r="R101" t="e">
            <v>#N/A</v>
          </cell>
        </row>
        <row r="102">
          <cell r="D102" t="str">
            <v xml:space="preserve"> &gt; Surface libre Bureaux</v>
          </cell>
          <cell r="F102" t="str">
            <v>m²</v>
          </cell>
          <cell r="G102">
            <v>464</v>
          </cell>
          <cell r="H102">
            <v>0</v>
          </cell>
          <cell r="I102">
            <v>0</v>
          </cell>
          <cell r="L102">
            <v>0</v>
          </cell>
          <cell r="M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</row>
        <row r="103">
          <cell r="D103" t="str">
            <v xml:space="preserve"> &gt; Surface circulations plateaux</v>
          </cell>
          <cell r="E103">
            <v>1.4</v>
          </cell>
          <cell r="F103" t="str">
            <v>m²</v>
          </cell>
          <cell r="G103">
            <v>42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</row>
        <row r="104">
          <cell r="D104" t="str">
            <v xml:space="preserve"> &gt; Surface sanitaires par plateau</v>
          </cell>
          <cell r="E104">
            <v>13</v>
          </cell>
          <cell r="F104" t="str">
            <v>m²</v>
          </cell>
          <cell r="G104">
            <v>26</v>
          </cell>
          <cell r="H104">
            <v>0</v>
          </cell>
          <cell r="I104">
            <v>0</v>
          </cell>
          <cell r="L104">
            <v>0</v>
          </cell>
          <cell r="M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D105" t="str">
            <v xml:space="preserve"> &gt; nb accès plateau</v>
          </cell>
          <cell r="F105" t="str">
            <v>u</v>
          </cell>
          <cell r="G105">
            <v>2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</row>
        <row r="106">
          <cell r="D106" t="str">
            <v xml:space="preserve"> x Surface communs</v>
          </cell>
          <cell r="F106" t="str">
            <v>m²</v>
          </cell>
          <cell r="G106">
            <v>350</v>
          </cell>
          <cell r="H106">
            <v>0</v>
          </cell>
          <cell r="I106">
            <v>0</v>
          </cell>
          <cell r="L106">
            <v>0</v>
          </cell>
          <cell r="M106">
            <v>0</v>
          </cell>
          <cell r="O106">
            <v>0</v>
          </cell>
          <cell r="P106">
            <v>0</v>
          </cell>
          <cell r="Q106">
            <v>0</v>
          </cell>
          <cell r="R106" t="e">
            <v>#N/A</v>
          </cell>
        </row>
        <row r="107">
          <cell r="D107" t="str">
            <v>&gt; Surface totale hall</v>
          </cell>
          <cell r="E107">
            <v>70</v>
          </cell>
          <cell r="O107">
            <v>0</v>
          </cell>
          <cell r="P107">
            <v>0</v>
          </cell>
          <cell r="Q107">
            <v>0</v>
          </cell>
          <cell r="R107" t="e">
            <v>#N/A</v>
          </cell>
        </row>
        <row r="108">
          <cell r="D108" t="str">
            <v>&gt; Surface totale paliers intérieurs</v>
          </cell>
          <cell r="E108">
            <v>120</v>
          </cell>
          <cell r="F108" t="str">
            <v/>
          </cell>
          <cell r="H108">
            <v>0</v>
          </cell>
          <cell r="I108">
            <v>0</v>
          </cell>
          <cell r="L108">
            <v>0</v>
          </cell>
          <cell r="M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D109" t="str">
            <v>&gt; Surface totale paliers extérieurs</v>
          </cell>
          <cell r="E109">
            <v>200</v>
          </cell>
          <cell r="F109" t="str">
            <v/>
          </cell>
          <cell r="H109">
            <v>0</v>
          </cell>
          <cell r="I109">
            <v>0</v>
          </cell>
          <cell r="L109">
            <v>0</v>
          </cell>
          <cell r="M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</row>
        <row r="110">
          <cell r="D110" t="str">
            <v>&gt; Escaliers intérieurs - niveaux</v>
          </cell>
          <cell r="E110">
            <v>5</v>
          </cell>
          <cell r="F110" t="str">
            <v/>
          </cell>
          <cell r="H110">
            <v>0</v>
          </cell>
          <cell r="I110">
            <v>0</v>
          </cell>
          <cell r="L110">
            <v>0</v>
          </cell>
          <cell r="M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D111" t="str">
            <v>&gt; Escaliers extérieurs - niveaux</v>
          </cell>
          <cell r="E111">
            <v>5</v>
          </cell>
          <cell r="F111" t="str">
            <v/>
          </cell>
          <cell r="H111">
            <v>0</v>
          </cell>
          <cell r="I111">
            <v>0</v>
          </cell>
          <cell r="L111">
            <v>0</v>
          </cell>
          <cell r="M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</row>
        <row r="112">
          <cell r="D112" t="str">
            <v>&gt; Nb Preneurs</v>
          </cell>
          <cell r="E112">
            <v>8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</row>
        <row r="113">
          <cell r="D113" t="str">
            <v>&gt; Locaux Techniques</v>
          </cell>
          <cell r="F113" t="str">
            <v/>
          </cell>
          <cell r="H113">
            <v>0</v>
          </cell>
          <cell r="I113">
            <v>0</v>
          </cell>
          <cell r="L113">
            <v>0</v>
          </cell>
          <cell r="M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</row>
        <row r="114">
          <cell r="D114" t="str">
            <v xml:space="preserve"> - local Velo</v>
          </cell>
          <cell r="E114">
            <v>45</v>
          </cell>
          <cell r="F114" t="str">
            <v/>
          </cell>
          <cell r="H114">
            <v>0</v>
          </cell>
          <cell r="I114">
            <v>0</v>
          </cell>
          <cell r="L114">
            <v>0</v>
          </cell>
          <cell r="M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</row>
        <row r="115">
          <cell r="D115" t="str">
            <v xml:space="preserve"> - local poubelle</v>
          </cell>
          <cell r="E115">
            <v>20</v>
          </cell>
          <cell r="F115" t="str">
            <v/>
          </cell>
          <cell r="H115">
            <v>0</v>
          </cell>
          <cell r="I115">
            <v>0</v>
          </cell>
          <cell r="L115">
            <v>0</v>
          </cell>
          <cell r="M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D116" t="str">
            <v xml:space="preserve"> - local comptage</v>
          </cell>
          <cell r="E116">
            <v>15</v>
          </cell>
          <cell r="F116" t="str">
            <v/>
          </cell>
          <cell r="H116">
            <v>0</v>
          </cell>
          <cell r="I116">
            <v>0</v>
          </cell>
          <cell r="L116">
            <v>0</v>
          </cell>
          <cell r="M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</row>
        <row r="117">
          <cell r="D117" t="str">
            <v xml:space="preserve"> - local TGBT Commun + GTC</v>
          </cell>
          <cell r="E117">
            <v>10</v>
          </cell>
          <cell r="F117" t="str">
            <v/>
          </cell>
          <cell r="H117">
            <v>0</v>
          </cell>
          <cell r="I117">
            <v>0</v>
          </cell>
          <cell r="L117">
            <v>0</v>
          </cell>
          <cell r="M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</row>
        <row r="118">
          <cell r="D118" t="str">
            <v/>
          </cell>
          <cell r="F118" t="str">
            <v/>
          </cell>
          <cell r="H118">
            <v>0</v>
          </cell>
          <cell r="I118">
            <v>0</v>
          </cell>
          <cell r="L118">
            <v>0</v>
          </cell>
          <cell r="M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D119" t="str">
            <v/>
          </cell>
          <cell r="F119" t="str">
            <v/>
          </cell>
          <cell r="H119">
            <v>0</v>
          </cell>
          <cell r="I119">
            <v>0</v>
          </cell>
          <cell r="L119">
            <v>0</v>
          </cell>
          <cell r="M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</row>
        <row r="120">
          <cell r="D120" t="str">
            <v>Plateaux Bureaux/Sanitaires</v>
          </cell>
          <cell r="E120" t="str">
            <v>m² SU</v>
          </cell>
          <cell r="F120">
            <v>2128</v>
          </cell>
          <cell r="G120" t="e">
            <v>#N/A</v>
          </cell>
          <cell r="H120" t="e">
            <v>#N/A</v>
          </cell>
          <cell r="I120" t="e">
            <v>#N/A</v>
          </cell>
          <cell r="L120">
            <v>0</v>
          </cell>
          <cell r="M120">
            <v>0</v>
          </cell>
          <cell r="O120" t="e">
            <v>#N/A</v>
          </cell>
          <cell r="P120" t="e">
            <v>#N/A</v>
          </cell>
          <cell r="Q120" t="e">
            <v>#N/A</v>
          </cell>
          <cell r="R120">
            <v>0</v>
          </cell>
        </row>
        <row r="121">
          <cell r="D121" t="str">
            <v/>
          </cell>
          <cell r="F121" t="str">
            <v/>
          </cell>
          <cell r="H121">
            <v>0</v>
          </cell>
          <cell r="I121">
            <v>0</v>
          </cell>
          <cell r="L121">
            <v>0</v>
          </cell>
          <cell r="M121">
            <v>0</v>
          </cell>
          <cell r="O121">
            <v>0</v>
          </cell>
          <cell r="P121">
            <v>0</v>
          </cell>
          <cell r="Q121">
            <v>0</v>
          </cell>
          <cell r="R121" t="e">
            <v>#N/A</v>
          </cell>
        </row>
        <row r="122">
          <cell r="D122" t="str">
            <v>Comptage Tarif Bleu 36kVA dans local comptage</v>
          </cell>
          <cell r="F122" t="str">
            <v>ens</v>
          </cell>
          <cell r="G122">
            <v>2</v>
          </cell>
          <cell r="H122">
            <v>629.32949999999994</v>
          </cell>
          <cell r="L122">
            <v>408.55</v>
          </cell>
          <cell r="M122">
            <v>7.4</v>
          </cell>
          <cell r="O122">
            <v>857.96</v>
          </cell>
          <cell r="P122">
            <v>370</v>
          </cell>
          <cell r="Q122">
            <v>1227.96</v>
          </cell>
          <cell r="R122" t="e">
            <v>#N/A</v>
          </cell>
        </row>
        <row r="123">
          <cell r="D123" t="str">
            <v>Fourniture et pose d'un pied de colonne 200A équipé</v>
          </cell>
          <cell r="H123">
            <v>0</v>
          </cell>
          <cell r="I123">
            <v>0</v>
          </cell>
          <cell r="J123">
            <v>1</v>
          </cell>
          <cell r="L123">
            <v>212.86</v>
          </cell>
          <cell r="M123">
            <v>5.4</v>
          </cell>
          <cell r="O123">
            <v>0</v>
          </cell>
          <cell r="P123">
            <v>0</v>
          </cell>
          <cell r="Q123">
            <v>0</v>
          </cell>
          <cell r="R123" t="e">
            <v>#N/A</v>
          </cell>
        </row>
        <row r="124">
          <cell r="D124" t="str">
            <v>Panneau de contrôle MAEC 371076 équipé DB tetra 30-60A diff 500mA</v>
          </cell>
          <cell r="H124">
            <v>0</v>
          </cell>
          <cell r="I124">
            <v>0</v>
          </cell>
          <cell r="J124">
            <v>1</v>
          </cell>
          <cell r="L124">
            <v>195.69</v>
          </cell>
          <cell r="M124">
            <v>2</v>
          </cell>
          <cell r="O124">
            <v>0</v>
          </cell>
          <cell r="P124">
            <v>0</v>
          </cell>
          <cell r="Q124">
            <v>0</v>
          </cell>
          <cell r="R124" t="e">
            <v>#N/A</v>
          </cell>
        </row>
        <row r="125">
          <cell r="D125" t="str">
            <v/>
          </cell>
          <cell r="F125" t="str">
            <v/>
          </cell>
          <cell r="H125">
            <v>0</v>
          </cell>
          <cell r="I125">
            <v>0</v>
          </cell>
          <cell r="L125">
            <v>0</v>
          </cell>
          <cell r="M125">
            <v>0</v>
          </cell>
          <cell r="O125">
            <v>0</v>
          </cell>
          <cell r="P125">
            <v>0</v>
          </cell>
          <cell r="Q125">
            <v>0</v>
          </cell>
          <cell r="R125" t="e">
            <v>#N/A</v>
          </cell>
        </row>
        <row r="126">
          <cell r="D126" t="str">
            <v>armoire électrique de plateau 36kVA - place dispo pour équipt futur</v>
          </cell>
          <cell r="F126" t="str">
            <v>u</v>
          </cell>
          <cell r="G126">
            <v>2</v>
          </cell>
          <cell r="H126">
            <v>1954.45975</v>
          </cell>
          <cell r="J126">
            <v>0.5</v>
          </cell>
          <cell r="L126">
            <v>3061.5</v>
          </cell>
          <cell r="M126">
            <v>23.96</v>
          </cell>
          <cell r="O126">
            <v>3214.5800000000004</v>
          </cell>
          <cell r="P126">
            <v>599</v>
          </cell>
          <cell r="Q126">
            <v>3813.5800000000004</v>
          </cell>
          <cell r="R126" t="e">
            <v>#N/A</v>
          </cell>
        </row>
        <row r="127">
          <cell r="D127" t="str">
            <v>Ratio Labege 2400m²/3 niveaux =&gt; 800m²/niveau</v>
          </cell>
          <cell r="F127" t="str">
            <v/>
          </cell>
          <cell r="H127">
            <v>0</v>
          </cell>
          <cell r="I127">
            <v>0</v>
          </cell>
          <cell r="J127">
            <v>0.66500000000000004</v>
          </cell>
          <cell r="L127">
            <v>3100</v>
          </cell>
          <cell r="M127">
            <v>24</v>
          </cell>
          <cell r="O127">
            <v>0</v>
          </cell>
          <cell r="P127">
            <v>0</v>
          </cell>
          <cell r="Q127">
            <v>0</v>
          </cell>
          <cell r="R127" t="e">
            <v>#N/A</v>
          </cell>
        </row>
        <row r="128">
          <cell r="D128" t="str">
            <v>Plus value comptage RT2012</v>
          </cell>
          <cell r="F128" t="str">
            <v/>
          </cell>
          <cell r="H128">
            <v>0</v>
          </cell>
          <cell r="I128">
            <v>0</v>
          </cell>
          <cell r="J128">
            <v>1</v>
          </cell>
          <cell r="L128">
            <v>1000</v>
          </cell>
          <cell r="M128">
            <v>8</v>
          </cell>
          <cell r="O128">
            <v>0</v>
          </cell>
          <cell r="P128">
            <v>0</v>
          </cell>
          <cell r="Q128">
            <v>0</v>
          </cell>
          <cell r="R128" t="e">
            <v>#N/A</v>
          </cell>
        </row>
        <row r="129">
          <cell r="D129" t="str">
            <v>Alimentation depuis local comptage</v>
          </cell>
          <cell r="F129" t="str">
            <v>ens</v>
          </cell>
          <cell r="G129">
            <v>2</v>
          </cell>
          <cell r="H129">
            <v>346.70624999999995</v>
          </cell>
          <cell r="J129">
            <v>15</v>
          </cell>
          <cell r="L129">
            <v>14.445</v>
          </cell>
          <cell r="M129">
            <v>0.29499999999999998</v>
          </cell>
          <cell r="O129">
            <v>455.1</v>
          </cell>
          <cell r="P129">
            <v>221.4</v>
          </cell>
          <cell r="Q129">
            <v>676.5</v>
          </cell>
          <cell r="R129" t="e">
            <v>#N/A</v>
          </cell>
        </row>
        <row r="130">
          <cell r="D130" t="str">
            <v>Câble U1000 R02V 5g16</v>
          </cell>
          <cell r="H130">
            <v>0</v>
          </cell>
          <cell r="J130">
            <v>1</v>
          </cell>
          <cell r="L130">
            <v>7.92</v>
          </cell>
          <cell r="M130">
            <v>7.0000000000000007E-2</v>
          </cell>
          <cell r="O130">
            <v>0</v>
          </cell>
          <cell r="P130">
            <v>0</v>
          </cell>
          <cell r="Q130">
            <v>0</v>
          </cell>
          <cell r="R130" t="e">
            <v>#N/A</v>
          </cell>
        </row>
        <row r="131">
          <cell r="D131" t="str">
            <v>CABLE DE TELEREPORT  NON ARME 2P0,6</v>
          </cell>
          <cell r="H131">
            <v>0</v>
          </cell>
          <cell r="I131">
            <v>0</v>
          </cell>
          <cell r="J131">
            <v>1</v>
          </cell>
          <cell r="L131">
            <v>0.32</v>
          </cell>
          <cell r="M131">
            <v>0.05</v>
          </cell>
          <cell r="O131">
            <v>0</v>
          </cell>
          <cell r="P131">
            <v>0</v>
          </cell>
          <cell r="Q131">
            <v>0</v>
          </cell>
          <cell r="R131" t="e">
            <v>#N/A</v>
          </cell>
        </row>
        <row r="132">
          <cell r="D132" t="str">
            <v>Chemin de câbles Dalle 200X50 EZ</v>
          </cell>
          <cell r="H132">
            <v>0</v>
          </cell>
          <cell r="J132">
            <v>0.5</v>
          </cell>
          <cell r="L132">
            <v>12.41</v>
          </cell>
          <cell r="M132">
            <v>0.35</v>
          </cell>
          <cell r="O132">
            <v>0</v>
          </cell>
          <cell r="P132">
            <v>0</v>
          </cell>
          <cell r="Q132">
            <v>0</v>
          </cell>
          <cell r="R132" t="e">
            <v>#N/A</v>
          </cell>
        </row>
        <row r="133">
          <cell r="D133" t="str">
            <v/>
          </cell>
          <cell r="F133" t="str">
            <v/>
          </cell>
          <cell r="H133">
            <v>0</v>
          </cell>
          <cell r="I133">
            <v>0</v>
          </cell>
          <cell r="L133">
            <v>0</v>
          </cell>
          <cell r="M133">
            <v>0</v>
          </cell>
          <cell r="O133">
            <v>0</v>
          </cell>
          <cell r="P133">
            <v>0</v>
          </cell>
          <cell r="Q133">
            <v>0</v>
          </cell>
          <cell r="R133" t="e">
            <v>#N/A</v>
          </cell>
        </row>
        <row r="134">
          <cell r="D134" t="str">
            <v>Eclairage plateau bureaux 200lux</v>
          </cell>
          <cell r="F134" t="str">
            <v>u</v>
          </cell>
          <cell r="G134">
            <v>61</v>
          </cell>
          <cell r="H134">
            <v>103.86324999999999</v>
          </cell>
          <cell r="K134">
            <v>0</v>
          </cell>
          <cell r="L134">
            <v>84.6</v>
          </cell>
          <cell r="M134">
            <v>0.5</v>
          </cell>
          <cell r="O134">
            <v>5418.63</v>
          </cell>
          <cell r="P134">
            <v>762.5</v>
          </cell>
          <cell r="Q134">
            <v>6181.13</v>
          </cell>
          <cell r="R134" t="e">
            <v>#N/A</v>
          </cell>
        </row>
        <row r="135">
          <cell r="D135" t="str">
            <v>Eclairage circulations (inclus plateau)</v>
          </cell>
          <cell r="F135" t="str">
            <v>SO</v>
          </cell>
          <cell r="H135">
            <v>0</v>
          </cell>
          <cell r="L135">
            <v>0</v>
          </cell>
          <cell r="M135">
            <v>0</v>
          </cell>
          <cell r="O135">
            <v>0</v>
          </cell>
          <cell r="P135">
            <v>0</v>
          </cell>
          <cell r="Q135">
            <v>0</v>
          </cell>
          <cell r="R135" t="e">
            <v>#N/A</v>
          </cell>
        </row>
        <row r="136">
          <cell r="D136" t="str">
            <v>Eclairage Sanitaires</v>
          </cell>
          <cell r="F136" t="str">
            <v>u</v>
          </cell>
          <cell r="G136">
            <v>32</v>
          </cell>
          <cell r="H136">
            <v>76.095999999999989</v>
          </cell>
          <cell r="K136">
            <v>0</v>
          </cell>
          <cell r="L136">
            <v>58.8</v>
          </cell>
          <cell r="M136">
            <v>0.5</v>
          </cell>
          <cell r="O136">
            <v>1975.68</v>
          </cell>
          <cell r="P136">
            <v>400</v>
          </cell>
          <cell r="Q136">
            <v>2375.6800000000003</v>
          </cell>
          <cell r="R136" t="e">
            <v>#N/A</v>
          </cell>
        </row>
        <row r="137">
          <cell r="D137" t="str">
            <v>Commandes d'éclairage par BP entrée plateau (1/100m²+1 circul)/accés</v>
          </cell>
          <cell r="F137" t="str">
            <v>u</v>
          </cell>
          <cell r="G137">
            <v>12</v>
          </cell>
          <cell r="H137">
            <v>21.96575</v>
          </cell>
          <cell r="L137">
            <v>8.5</v>
          </cell>
          <cell r="M137">
            <v>0.5</v>
          </cell>
          <cell r="O137">
            <v>107.16</v>
          </cell>
          <cell r="P137">
            <v>150</v>
          </cell>
          <cell r="Q137">
            <v>257.15999999999997</v>
          </cell>
          <cell r="R137" t="e">
            <v>#N/A</v>
          </cell>
        </row>
        <row r="138">
          <cell r="D138" t="e">
            <v>#N/A</v>
          </cell>
          <cell r="F138" t="e">
            <v>#N/A</v>
          </cell>
          <cell r="G138">
            <v>8</v>
          </cell>
          <cell r="H138" t="e">
            <v>#N/A</v>
          </cell>
          <cell r="L138" t="e">
            <v>#N/A</v>
          </cell>
          <cell r="M138" t="e">
            <v>#N/A</v>
          </cell>
          <cell r="O138" t="e">
            <v>#N/A</v>
          </cell>
          <cell r="P138" t="e">
            <v>#N/A</v>
          </cell>
          <cell r="Q138" t="e">
            <v>#N/A</v>
          </cell>
          <cell r="R138" t="e">
            <v>#N/A</v>
          </cell>
        </row>
        <row r="139">
          <cell r="D139" t="str">
            <v/>
          </cell>
          <cell r="F139" t="str">
            <v/>
          </cell>
          <cell r="H139">
            <v>0</v>
          </cell>
          <cell r="I139">
            <v>0</v>
          </cell>
          <cell r="L139">
            <v>0</v>
          </cell>
          <cell r="M139">
            <v>0</v>
          </cell>
          <cell r="O139">
            <v>0</v>
          </cell>
          <cell r="P139">
            <v>0</v>
          </cell>
          <cell r="Q139">
            <v>0</v>
          </cell>
          <cell r="R139" t="e">
            <v>#N/A</v>
          </cell>
        </row>
        <row r="140">
          <cell r="D140" t="str">
            <v>Prises de service (1 pour 50m²)</v>
          </cell>
          <cell r="F140" t="str">
            <v>u</v>
          </cell>
          <cell r="G140">
            <v>10</v>
          </cell>
          <cell r="H140">
            <v>17.865750000000002</v>
          </cell>
          <cell r="L140">
            <v>4.6900000000000004</v>
          </cell>
          <cell r="M140">
            <v>0.5</v>
          </cell>
          <cell r="O140">
            <v>49.3</v>
          </cell>
          <cell r="P140">
            <v>125</v>
          </cell>
          <cell r="Q140">
            <v>174.3</v>
          </cell>
          <cell r="R140" t="e">
            <v>#N/A</v>
          </cell>
        </row>
        <row r="141">
          <cell r="D141" t="str">
            <v>Postes de travail comprenant 2PCN+1PCO+2RJ45 (1 pour 13m²)</v>
          </cell>
          <cell r="F141" t="str">
            <v>SO</v>
          </cell>
          <cell r="H141">
            <v>0</v>
          </cell>
          <cell r="L141">
            <v>0</v>
          </cell>
          <cell r="M141">
            <v>0</v>
          </cell>
          <cell r="O141">
            <v>0</v>
          </cell>
          <cell r="P141">
            <v>0</v>
          </cell>
          <cell r="Q141">
            <v>0</v>
          </cell>
          <cell r="R141" t="e">
            <v>#N/A</v>
          </cell>
        </row>
        <row r="142">
          <cell r="D142" t="str">
            <v>Prise LEGRAND type Mosaïc 2P+T 16A</v>
          </cell>
          <cell r="F142" t="str">
            <v>u</v>
          </cell>
          <cell r="H142">
            <v>0</v>
          </cell>
          <cell r="L142">
            <v>4.6900000000000004</v>
          </cell>
          <cell r="M142">
            <v>0.5</v>
          </cell>
          <cell r="O142">
            <v>0</v>
          </cell>
          <cell r="P142">
            <v>0</v>
          </cell>
          <cell r="Q142">
            <v>0</v>
          </cell>
          <cell r="R142" t="e">
            <v>#N/A</v>
          </cell>
        </row>
        <row r="143">
          <cell r="D143" t="str">
            <v>Prise LEGRAND type Mosaïc 2P+T 16A DETROMPEE</v>
          </cell>
          <cell r="F143" t="str">
            <v>u</v>
          </cell>
          <cell r="H143">
            <v>0</v>
          </cell>
          <cell r="L143">
            <v>9.75</v>
          </cell>
          <cell r="M143">
            <v>0.5</v>
          </cell>
          <cell r="O143">
            <v>0</v>
          </cell>
          <cell r="P143">
            <v>0</v>
          </cell>
          <cell r="Q143">
            <v>0</v>
          </cell>
          <cell r="R143" t="e">
            <v>#N/A</v>
          </cell>
        </row>
        <row r="144">
          <cell r="D144" t="str">
            <v>Prise RJ45 Cat6 LEGRAND type MosaÏc</v>
          </cell>
          <cell r="F144" t="str">
            <v>u</v>
          </cell>
          <cell r="H144">
            <v>0</v>
          </cell>
          <cell r="L144">
            <v>11.25</v>
          </cell>
          <cell r="M144">
            <v>0.5</v>
          </cell>
          <cell r="O144">
            <v>0</v>
          </cell>
          <cell r="P144">
            <v>0</v>
          </cell>
          <cell r="Q144">
            <v>0</v>
          </cell>
          <cell r="R144" t="e">
            <v>#N/A</v>
          </cell>
        </row>
        <row r="145">
          <cell r="D145" t="str">
            <v/>
          </cell>
          <cell r="F145" t="str">
            <v/>
          </cell>
          <cell r="H145">
            <v>0</v>
          </cell>
          <cell r="I145">
            <v>0</v>
          </cell>
          <cell r="L145">
            <v>0</v>
          </cell>
          <cell r="M145">
            <v>0</v>
          </cell>
          <cell r="O145">
            <v>0</v>
          </cell>
          <cell r="P145">
            <v>0</v>
          </cell>
          <cell r="Q145">
            <v>0</v>
          </cell>
          <cell r="R145" t="e">
            <v>#N/A</v>
          </cell>
        </row>
        <row r="146">
          <cell r="D146" t="str">
            <v>B.A.E.S 60lm IP43 SATI non permanent 1H ref LEG62525</v>
          </cell>
          <cell r="F146" t="str">
            <v>u</v>
          </cell>
          <cell r="G146">
            <v>4</v>
          </cell>
          <cell r="H146">
            <v>81.692499999999995</v>
          </cell>
          <cell r="L146">
            <v>64</v>
          </cell>
          <cell r="M146">
            <v>0.5</v>
          </cell>
          <cell r="O146">
            <v>268.8</v>
          </cell>
          <cell r="P146">
            <v>50</v>
          </cell>
          <cell r="Q146">
            <v>318.8</v>
          </cell>
          <cell r="R146" t="e">
            <v>#N/A</v>
          </cell>
        </row>
        <row r="147">
          <cell r="D147" t="str">
            <v>Bloc autonome BRIO 400F A 380 lm SATI KAUFFEL</v>
          </cell>
          <cell r="F147" t="str">
            <v>u</v>
          </cell>
          <cell r="G147">
            <v>10</v>
          </cell>
          <cell r="H147">
            <v>104.69349999999999</v>
          </cell>
          <cell r="L147">
            <v>85.37</v>
          </cell>
          <cell r="M147">
            <v>0.5</v>
          </cell>
          <cell r="O147">
            <v>896.4</v>
          </cell>
          <cell r="P147">
            <v>125</v>
          </cell>
          <cell r="Q147">
            <v>1021.4</v>
          </cell>
          <cell r="R147" t="e">
            <v>#N/A</v>
          </cell>
        </row>
        <row r="148">
          <cell r="D148" t="str">
            <v/>
          </cell>
          <cell r="F148" t="str">
            <v/>
          </cell>
          <cell r="H148">
            <v>0</v>
          </cell>
          <cell r="I148">
            <v>0</v>
          </cell>
          <cell r="L148">
            <v>0</v>
          </cell>
          <cell r="M148">
            <v>0</v>
          </cell>
          <cell r="O148">
            <v>0</v>
          </cell>
          <cell r="P148">
            <v>0</v>
          </cell>
          <cell r="Q148">
            <v>0</v>
          </cell>
          <cell r="R148" t="e">
            <v>#N/A</v>
          </cell>
        </row>
        <row r="149">
          <cell r="D149" t="str">
            <v>Goulotte DLP périphérique (+ 1 remontée/10m)</v>
          </cell>
          <cell r="F149" t="str">
            <v>ml</v>
          </cell>
          <cell r="G149">
            <v>137</v>
          </cell>
          <cell r="H149">
            <v>27.931249999999999</v>
          </cell>
          <cell r="L149">
            <v>20</v>
          </cell>
          <cell r="M149">
            <v>0.25</v>
          </cell>
          <cell r="O149">
            <v>2877</v>
          </cell>
          <cell r="P149">
            <v>856.25</v>
          </cell>
          <cell r="Q149">
            <v>3733.25</v>
          </cell>
          <cell r="R149" t="e">
            <v>#N/A</v>
          </cell>
        </row>
        <row r="150">
          <cell r="D150" t="str">
            <v>Colonne de distribution centrale</v>
          </cell>
          <cell r="F150" t="str">
            <v>SO</v>
          </cell>
          <cell r="H150">
            <v>0</v>
          </cell>
          <cell r="L150">
            <v>264.88</v>
          </cell>
          <cell r="M150">
            <v>1</v>
          </cell>
          <cell r="O150">
            <v>0</v>
          </cell>
          <cell r="P150">
            <v>0</v>
          </cell>
          <cell r="Q150">
            <v>0</v>
          </cell>
          <cell r="R150" t="e">
            <v>#N/A</v>
          </cell>
        </row>
        <row r="151">
          <cell r="D151" t="str">
            <v>Chemin de câbles CFO (circulation+jonction descentes DLP)</v>
          </cell>
          <cell r="F151" t="str">
            <v>ml</v>
          </cell>
          <cell r="G151">
            <v>95</v>
          </cell>
          <cell r="H151">
            <v>22.33475</v>
          </cell>
          <cell r="L151">
            <v>12.41</v>
          </cell>
          <cell r="M151">
            <v>0.35</v>
          </cell>
          <cell r="O151">
            <v>1238.8</v>
          </cell>
          <cell r="P151">
            <v>831.25</v>
          </cell>
          <cell r="Q151">
            <v>2070.0500000000002</v>
          </cell>
          <cell r="R151" t="e">
            <v>#N/A</v>
          </cell>
        </row>
        <row r="152">
          <cell r="D152" t="str">
            <v>Chemin de câbles CFA</v>
          </cell>
          <cell r="F152" t="str">
            <v>ml</v>
          </cell>
          <cell r="G152">
            <v>95</v>
          </cell>
          <cell r="H152">
            <v>22.33475</v>
          </cell>
          <cell r="L152">
            <v>12.41</v>
          </cell>
          <cell r="M152">
            <v>0.35</v>
          </cell>
          <cell r="O152">
            <v>1238.8</v>
          </cell>
          <cell r="P152">
            <v>831.25</v>
          </cell>
          <cell r="Q152">
            <v>2070.0500000000002</v>
          </cell>
          <cell r="R152" t="e">
            <v>#N/A</v>
          </cell>
        </row>
        <row r="153">
          <cell r="D153" t="str">
            <v/>
          </cell>
          <cell r="F153" t="str">
            <v/>
          </cell>
          <cell r="H153">
            <v>0</v>
          </cell>
          <cell r="I153">
            <v>0</v>
          </cell>
          <cell r="L153">
            <v>0</v>
          </cell>
          <cell r="M153">
            <v>0</v>
          </cell>
          <cell r="O153">
            <v>0</v>
          </cell>
          <cell r="P153">
            <v>0</v>
          </cell>
          <cell r="Q153">
            <v>0</v>
          </cell>
          <cell r="R153" t="e">
            <v>#N/A</v>
          </cell>
        </row>
        <row r="154">
          <cell r="D154" t="str">
            <v>Câblage des courants forts</v>
          </cell>
          <cell r="F154" t="str">
            <v>ens</v>
          </cell>
          <cell r="G154">
            <v>1</v>
          </cell>
          <cell r="H154">
            <v>3015.058</v>
          </cell>
          <cell r="L154">
            <v>944.30000000000007</v>
          </cell>
          <cell r="M154">
            <v>78</v>
          </cell>
          <cell r="O154">
            <v>991.52</v>
          </cell>
          <cell r="P154">
            <v>1950</v>
          </cell>
          <cell r="Q154">
            <v>2941.52</v>
          </cell>
          <cell r="R154" t="e">
            <v>#N/A</v>
          </cell>
        </row>
        <row r="155">
          <cell r="D155" t="str">
            <v>CABLAGE  LUMINAIRE SAILLIE</v>
          </cell>
          <cell r="H155">
            <v>0</v>
          </cell>
          <cell r="J155">
            <v>93</v>
          </cell>
          <cell r="L155">
            <v>5.2</v>
          </cell>
          <cell r="M155">
            <v>0.5</v>
          </cell>
          <cell r="O155">
            <v>0</v>
          </cell>
          <cell r="P155">
            <v>0</v>
          </cell>
          <cell r="Q155">
            <v>0</v>
          </cell>
          <cell r="R155" t="e">
            <v>#N/A</v>
          </cell>
        </row>
        <row r="156">
          <cell r="D156" t="str">
            <v>CABLAGE INTER SAILLIE</v>
          </cell>
          <cell r="H156">
            <v>0</v>
          </cell>
          <cell r="J156">
            <v>20</v>
          </cell>
          <cell r="L156">
            <v>5.2</v>
          </cell>
          <cell r="M156">
            <v>0.5</v>
          </cell>
          <cell r="O156">
            <v>0</v>
          </cell>
          <cell r="P156">
            <v>0</v>
          </cell>
          <cell r="Q156">
            <v>0</v>
          </cell>
          <cell r="R156" t="e">
            <v>#N/A</v>
          </cell>
        </row>
        <row r="157">
          <cell r="D157" t="str">
            <v>CABLAGE PRISE SAILLIE</v>
          </cell>
          <cell r="H157">
            <v>0</v>
          </cell>
          <cell r="J157">
            <v>10</v>
          </cell>
          <cell r="L157">
            <v>12.15</v>
          </cell>
          <cell r="M157">
            <v>0.75</v>
          </cell>
          <cell r="O157">
            <v>0</v>
          </cell>
          <cell r="P157">
            <v>0</v>
          </cell>
          <cell r="Q157">
            <v>0</v>
          </cell>
          <cell r="R157" t="e">
            <v>#N/A</v>
          </cell>
        </row>
        <row r="158">
          <cell r="D158" t="str">
            <v>CABLAGE ECLAIRAGE DE SECOURS</v>
          </cell>
          <cell r="H158">
            <v>0</v>
          </cell>
          <cell r="J158">
            <v>14</v>
          </cell>
          <cell r="L158">
            <v>16.8</v>
          </cell>
          <cell r="M158">
            <v>1</v>
          </cell>
          <cell r="O158">
            <v>0</v>
          </cell>
          <cell r="P158">
            <v>0</v>
          </cell>
          <cell r="Q158">
            <v>0</v>
          </cell>
          <cell r="R158" t="e">
            <v>#N/A</v>
          </cell>
        </row>
        <row r="159">
          <cell r="D159" t="str">
            <v>Sèche mains</v>
          </cell>
          <cell r="F159" t="str">
            <v>SO</v>
          </cell>
          <cell r="H159">
            <v>0</v>
          </cell>
          <cell r="L159">
            <v>400</v>
          </cell>
          <cell r="M159">
            <v>0.5</v>
          </cell>
          <cell r="O159">
            <v>0</v>
          </cell>
          <cell r="P159">
            <v>0</v>
          </cell>
          <cell r="Q159">
            <v>0</v>
          </cell>
          <cell r="R159" t="e">
            <v>#N/A</v>
          </cell>
        </row>
        <row r="160">
          <cell r="D160" t="str">
            <v/>
          </cell>
          <cell r="F160" t="str">
            <v/>
          </cell>
          <cell r="H160">
            <v>0</v>
          </cell>
          <cell r="I160">
            <v>0</v>
          </cell>
          <cell r="L160">
            <v>0</v>
          </cell>
          <cell r="M160">
            <v>0</v>
          </cell>
          <cell r="O160">
            <v>0</v>
          </cell>
          <cell r="P160">
            <v>0</v>
          </cell>
          <cell r="Q160">
            <v>0</v>
          </cell>
          <cell r="R160" t="e">
            <v>#N/A</v>
          </cell>
        </row>
        <row r="161">
          <cell r="D161" t="str">
            <v>Adduction FT/Fibre :</v>
          </cell>
          <cell r="F161" t="str">
            <v>SO</v>
          </cell>
          <cell r="H161">
            <v>0</v>
          </cell>
          <cell r="L161">
            <v>0</v>
          </cell>
          <cell r="M161">
            <v>0</v>
          </cell>
          <cell r="O161">
            <v>0</v>
          </cell>
          <cell r="P161">
            <v>0</v>
          </cell>
          <cell r="Q161">
            <v>0</v>
          </cell>
          <cell r="R161" t="e">
            <v>#N/A</v>
          </cell>
        </row>
        <row r="162">
          <cell r="D162" t="str">
            <v xml:space="preserve"> - fourreaux 42/45 : 3 FT + 5 FO vers Gaines Techniques</v>
          </cell>
          <cell r="F162" t="str">
            <v>ens</v>
          </cell>
          <cell r="G162">
            <v>1</v>
          </cell>
          <cell r="H162">
            <v>227.13999999999996</v>
          </cell>
          <cell r="J162">
            <v>80</v>
          </cell>
          <cell r="L162">
            <v>0.25</v>
          </cell>
          <cell r="M162">
            <v>0.1</v>
          </cell>
          <cell r="O162">
            <v>21.6</v>
          </cell>
          <cell r="P162">
            <v>200</v>
          </cell>
          <cell r="Q162">
            <v>221.6</v>
          </cell>
          <cell r="R162" t="e">
            <v>#N/A</v>
          </cell>
        </row>
        <row r="163">
          <cell r="D163" t="str">
            <v xml:space="preserve"> - fourreaux 42/45 : GT vers 4 preneurs</v>
          </cell>
          <cell r="F163" t="str">
            <v>ens</v>
          </cell>
          <cell r="G163">
            <v>1</v>
          </cell>
          <cell r="H163">
            <v>170.35499999999996</v>
          </cell>
          <cell r="J163">
            <v>60</v>
          </cell>
          <cell r="L163">
            <v>0.25</v>
          </cell>
          <cell r="M163">
            <v>0.1</v>
          </cell>
          <cell r="O163">
            <v>16.200000000000003</v>
          </cell>
          <cell r="P163">
            <v>150</v>
          </cell>
          <cell r="Q163">
            <v>166.2</v>
          </cell>
          <cell r="R163" t="e">
            <v>#N/A</v>
          </cell>
        </row>
        <row r="164">
          <cell r="D164" t="str">
            <v/>
          </cell>
          <cell r="F164" t="str">
            <v/>
          </cell>
          <cell r="H164">
            <v>0</v>
          </cell>
          <cell r="I164">
            <v>0</v>
          </cell>
          <cell r="L164">
            <v>0</v>
          </cell>
          <cell r="M164">
            <v>0</v>
          </cell>
          <cell r="O164">
            <v>0</v>
          </cell>
          <cell r="P164">
            <v>0</v>
          </cell>
          <cell r="Q164">
            <v>0</v>
          </cell>
          <cell r="R164" t="e">
            <v>#N/A</v>
          </cell>
        </row>
        <row r="165">
          <cell r="D165" t="str">
            <v>NOTA :</v>
          </cell>
          <cell r="F165" t="str">
            <v/>
          </cell>
          <cell r="H165">
            <v>0</v>
          </cell>
          <cell r="I165">
            <v>0</v>
          </cell>
          <cell r="L165">
            <v>0</v>
          </cell>
          <cell r="M165">
            <v>0</v>
          </cell>
          <cell r="O165">
            <v>0</v>
          </cell>
          <cell r="P165">
            <v>0</v>
          </cell>
          <cell r="Q165">
            <v>0</v>
          </cell>
          <cell r="R165" t="e">
            <v>#N/A</v>
          </cell>
        </row>
        <row r="166">
          <cell r="D166" t="str">
            <v>Attique estimé -20% de surface/niveau courant (env500m²)</v>
          </cell>
          <cell r="F166" t="str">
            <v/>
          </cell>
          <cell r="H166">
            <v>0</v>
          </cell>
          <cell r="I166">
            <v>0</v>
          </cell>
          <cell r="L166">
            <v>0</v>
          </cell>
          <cell r="M166">
            <v>0</v>
          </cell>
          <cell r="O166">
            <v>0</v>
          </cell>
          <cell r="P166">
            <v>0</v>
          </cell>
          <cell r="Q166">
            <v>0</v>
          </cell>
          <cell r="R166" t="e">
            <v>#N/A</v>
          </cell>
        </row>
        <row r="167">
          <cell r="D167" t="str">
            <v/>
          </cell>
          <cell r="F167" t="str">
            <v/>
          </cell>
          <cell r="H167">
            <v>0</v>
          </cell>
          <cell r="I167">
            <v>0</v>
          </cell>
          <cell r="L167">
            <v>0</v>
          </cell>
          <cell r="M167">
            <v>0</v>
          </cell>
          <cell r="O167">
            <v>0</v>
          </cell>
          <cell r="P167">
            <v>0</v>
          </cell>
          <cell r="Q167">
            <v>0</v>
          </cell>
          <cell r="R167" t="e">
            <v>#N/A</v>
          </cell>
        </row>
        <row r="168">
          <cell r="E168" t="str">
            <v>Sous-Total Plateaux de bureaux</v>
          </cell>
          <cell r="F168" t="str">
            <v>ens</v>
          </cell>
          <cell r="G168">
            <v>4</v>
          </cell>
          <cell r="H168" t="e">
            <v>#N/A</v>
          </cell>
          <cell r="I168" t="e">
            <v>#N/A</v>
          </cell>
          <cell r="L168">
            <v>0</v>
          </cell>
          <cell r="M168">
            <v>0</v>
          </cell>
          <cell r="O168">
            <v>0</v>
          </cell>
          <cell r="P168">
            <v>0</v>
          </cell>
          <cell r="Q168">
            <v>0</v>
          </cell>
          <cell r="R168" t="e">
            <v>#N/A</v>
          </cell>
        </row>
        <row r="169">
          <cell r="D169" t="str">
            <v/>
          </cell>
          <cell r="F169" t="str">
            <v/>
          </cell>
          <cell r="I169">
            <v>0</v>
          </cell>
          <cell r="L169">
            <v>0</v>
          </cell>
          <cell r="M169">
            <v>0</v>
          </cell>
          <cell r="O169">
            <v>0</v>
          </cell>
          <cell r="P169">
            <v>0</v>
          </cell>
          <cell r="Q169">
            <v>0</v>
          </cell>
          <cell r="R169" t="e">
            <v>#N/A</v>
          </cell>
        </row>
        <row r="170">
          <cell r="D170" t="str">
            <v/>
          </cell>
          <cell r="F170" t="str">
            <v/>
          </cell>
          <cell r="H170">
            <v>0</v>
          </cell>
          <cell r="I170">
            <v>0</v>
          </cell>
          <cell r="L170">
            <v>0</v>
          </cell>
          <cell r="M170">
            <v>0</v>
          </cell>
          <cell r="O170">
            <v>0</v>
          </cell>
          <cell r="P170">
            <v>0</v>
          </cell>
          <cell r="Q170">
            <v>0</v>
          </cell>
          <cell r="R170" t="e">
            <v>#N/A</v>
          </cell>
        </row>
        <row r="171">
          <cell r="D171" t="str">
            <v>Communs (ratio hors surf paliers Ext)</v>
          </cell>
          <cell r="E171" t="str">
            <v>m² SU</v>
          </cell>
          <cell r="F171">
            <v>190</v>
          </cell>
          <cell r="G171" t="e">
            <v>#N/A</v>
          </cell>
          <cell r="H171" t="e">
            <v>#N/A</v>
          </cell>
          <cell r="L171">
            <v>0</v>
          </cell>
          <cell r="M171">
            <v>0</v>
          </cell>
          <cell r="O171" t="e">
            <v>#N/A</v>
          </cell>
          <cell r="P171" t="e">
            <v>#N/A</v>
          </cell>
          <cell r="Q171" t="e">
            <v>#N/A</v>
          </cell>
          <cell r="R171" t="e">
            <v>#N/A</v>
          </cell>
        </row>
        <row r="172">
          <cell r="D172" t="str">
            <v/>
          </cell>
          <cell r="F172" t="str">
            <v/>
          </cell>
          <cell r="H172">
            <v>0</v>
          </cell>
          <cell r="I172">
            <v>0</v>
          </cell>
          <cell r="L172">
            <v>0</v>
          </cell>
          <cell r="M172">
            <v>0</v>
          </cell>
          <cell r="O172">
            <v>0</v>
          </cell>
          <cell r="P172">
            <v>0</v>
          </cell>
          <cell r="Q172">
            <v>0</v>
          </cell>
          <cell r="R172" t="e">
            <v>#N/A</v>
          </cell>
        </row>
        <row r="173">
          <cell r="D173" t="str">
            <v>Comptage TJ et TGBT SG compris liaison</v>
          </cell>
          <cell r="F173" t="str">
            <v>ens</v>
          </cell>
          <cell r="G173">
            <v>1</v>
          </cell>
          <cell r="H173">
            <v>3358.2689999999998</v>
          </cell>
          <cell r="I173">
            <v>3358.2689999999998</v>
          </cell>
          <cell r="L173">
            <v>2316.77</v>
          </cell>
          <cell r="M173">
            <v>33.75</v>
          </cell>
          <cell r="O173">
            <v>2432.61</v>
          </cell>
          <cell r="P173">
            <v>843.75</v>
          </cell>
          <cell r="Q173">
            <v>3276.36</v>
          </cell>
          <cell r="R173" t="e">
            <v>#N/A</v>
          </cell>
        </row>
        <row r="174">
          <cell r="D174" t="str">
            <v>coffret de coupure extérieure avec socle + embase téléreport MAEC 443178</v>
          </cell>
          <cell r="H174">
            <v>0</v>
          </cell>
          <cell r="I174">
            <v>0</v>
          </cell>
          <cell r="J174">
            <v>1</v>
          </cell>
          <cell r="L174">
            <v>206.62</v>
          </cell>
          <cell r="M174">
            <v>2</v>
          </cell>
          <cell r="O174">
            <v>0</v>
          </cell>
          <cell r="P174">
            <v>0</v>
          </cell>
          <cell r="Q174">
            <v>0</v>
          </cell>
          <cell r="R174" t="e">
            <v>#N/A</v>
          </cell>
        </row>
        <row r="175">
          <cell r="D175" t="str">
            <v>panneau de comptage MAEC 277210</v>
          </cell>
          <cell r="H175">
            <v>0</v>
          </cell>
          <cell r="I175">
            <v>0</v>
          </cell>
          <cell r="J175">
            <v>1</v>
          </cell>
          <cell r="M175">
            <v>2</v>
          </cell>
          <cell r="O175">
            <v>0</v>
          </cell>
          <cell r="P175">
            <v>0</v>
          </cell>
          <cell r="Q175">
            <v>0</v>
          </cell>
          <cell r="R175" t="e">
            <v>#N/A</v>
          </cell>
        </row>
        <row r="176">
          <cell r="D176" t="str">
            <v>Câble U1000 AR02V 1x240</v>
          </cell>
          <cell r="H176">
            <v>0</v>
          </cell>
          <cell r="I176">
            <v>0</v>
          </cell>
          <cell r="J176">
            <v>140</v>
          </cell>
          <cell r="L176">
            <v>2.93</v>
          </cell>
          <cell r="M176">
            <v>0.12</v>
          </cell>
          <cell r="O176">
            <v>0</v>
          </cell>
          <cell r="P176">
            <v>0</v>
          </cell>
          <cell r="Q176">
            <v>0</v>
          </cell>
          <cell r="R176" t="e">
            <v>#N/A</v>
          </cell>
        </row>
        <row r="177">
          <cell r="D177" t="str">
            <v>Liaison Telereport non armé 2p0,6</v>
          </cell>
          <cell r="H177">
            <v>0</v>
          </cell>
          <cell r="I177">
            <v>0</v>
          </cell>
          <cell r="J177">
            <v>35</v>
          </cell>
          <cell r="L177">
            <v>0.69</v>
          </cell>
          <cell r="M177">
            <v>0.05</v>
          </cell>
          <cell r="O177">
            <v>0</v>
          </cell>
          <cell r="P177">
            <v>0</v>
          </cell>
          <cell r="Q177">
            <v>0</v>
          </cell>
          <cell r="R177" t="e">
            <v>#N/A</v>
          </cell>
        </row>
        <row r="178">
          <cell r="D178" t="str">
            <v>Liaison Comptage / DB Câble U1000 AR02V 1x240</v>
          </cell>
          <cell r="H178">
            <v>0</v>
          </cell>
          <cell r="I178">
            <v>0</v>
          </cell>
          <cell r="J178">
            <v>60</v>
          </cell>
          <cell r="L178">
            <v>2.93</v>
          </cell>
          <cell r="M178">
            <v>0.12</v>
          </cell>
          <cell r="O178">
            <v>0</v>
          </cell>
          <cell r="P178">
            <v>0</v>
          </cell>
          <cell r="Q178">
            <v>0</v>
          </cell>
          <cell r="R178" t="e">
            <v>#N/A</v>
          </cell>
        </row>
        <row r="179">
          <cell r="D179" t="str">
            <v>Disjoncteur branchement + coupure visible 400A + coffret XL</v>
          </cell>
          <cell r="H179">
            <v>0</v>
          </cell>
          <cell r="I179">
            <v>0</v>
          </cell>
          <cell r="J179">
            <v>1</v>
          </cell>
          <cell r="L179">
            <v>1500</v>
          </cell>
          <cell r="M179">
            <v>4</v>
          </cell>
          <cell r="O179">
            <v>0</v>
          </cell>
          <cell r="P179">
            <v>0</v>
          </cell>
          <cell r="Q179">
            <v>0</v>
          </cell>
          <cell r="R179" t="e">
            <v>#N/A</v>
          </cell>
        </row>
        <row r="180">
          <cell r="D180" t="str">
            <v>TGBT Services Généraux</v>
          </cell>
          <cell r="F180" t="str">
            <v>ens</v>
          </cell>
          <cell r="G180">
            <v>1</v>
          </cell>
          <cell r="H180">
            <v>2460</v>
          </cell>
          <cell r="I180">
            <v>2460</v>
          </cell>
          <cell r="L180">
            <v>2000</v>
          </cell>
          <cell r="M180">
            <v>12</v>
          </cell>
          <cell r="O180">
            <v>2100</v>
          </cell>
          <cell r="P180">
            <v>300</v>
          </cell>
          <cell r="Q180">
            <v>2400</v>
          </cell>
          <cell r="R180" t="e">
            <v>#N/A</v>
          </cell>
        </row>
        <row r="181">
          <cell r="D181" t="str">
            <v>Mise à la terre &amp; liaisons equipotentielles</v>
          </cell>
          <cell r="F181" t="str">
            <v>ens</v>
          </cell>
          <cell r="G181">
            <v>1</v>
          </cell>
          <cell r="H181">
            <v>3279.9999999999995</v>
          </cell>
          <cell r="I181">
            <v>3279.9999999999995</v>
          </cell>
          <cell r="L181">
            <v>1000</v>
          </cell>
          <cell r="M181">
            <v>86</v>
          </cell>
          <cell r="O181">
            <v>1050</v>
          </cell>
          <cell r="P181">
            <v>2150</v>
          </cell>
          <cell r="Q181">
            <v>3200</v>
          </cell>
          <cell r="R181" t="e">
            <v>#N/A</v>
          </cell>
        </row>
        <row r="182">
          <cell r="D182" t="str">
            <v xml:space="preserve">Prix Labege </v>
          </cell>
          <cell r="F182" t="str">
            <v/>
          </cell>
          <cell r="H182">
            <v>0</v>
          </cell>
          <cell r="I182">
            <v>0</v>
          </cell>
          <cell r="O182">
            <v>0</v>
          </cell>
          <cell r="P182">
            <v>0</v>
          </cell>
          <cell r="Q182">
            <v>0</v>
          </cell>
          <cell r="R182" t="e">
            <v>#N/A</v>
          </cell>
        </row>
        <row r="183">
          <cell r="D183" t="str">
            <v/>
          </cell>
          <cell r="F183" t="str">
            <v/>
          </cell>
          <cell r="H183">
            <v>0</v>
          </cell>
          <cell r="I183">
            <v>0</v>
          </cell>
          <cell r="L183">
            <v>0</v>
          </cell>
          <cell r="M183">
            <v>0</v>
          </cell>
          <cell r="O183">
            <v>0</v>
          </cell>
          <cell r="P183">
            <v>0</v>
          </cell>
          <cell r="Q183">
            <v>0</v>
          </cell>
          <cell r="R183" t="e">
            <v>#N/A</v>
          </cell>
        </row>
        <row r="184">
          <cell r="D184" t="str">
            <v>Eclairage hall</v>
          </cell>
          <cell r="F184" t="str">
            <v>u</v>
          </cell>
          <cell r="G184">
            <v>13</v>
          </cell>
          <cell r="H184">
            <v>174.24999999999997</v>
          </cell>
          <cell r="I184">
            <v>2265.2499999999995</v>
          </cell>
          <cell r="K184">
            <v>0</v>
          </cell>
          <cell r="L184">
            <v>150</v>
          </cell>
          <cell r="M184">
            <v>0.5</v>
          </cell>
          <cell r="O184">
            <v>2047.5</v>
          </cell>
          <cell r="P184">
            <v>162.5</v>
          </cell>
          <cell r="Q184">
            <v>2210</v>
          </cell>
          <cell r="R184" t="e">
            <v>#N/A</v>
          </cell>
        </row>
        <row r="185">
          <cell r="D185" t="str">
            <v>Eclairage paliers intérieurs</v>
          </cell>
          <cell r="F185" t="str">
            <v>u</v>
          </cell>
          <cell r="G185">
            <v>23</v>
          </cell>
          <cell r="H185">
            <v>140.67099999999999</v>
          </cell>
          <cell r="I185">
            <v>3235.433</v>
          </cell>
          <cell r="K185">
            <v>0</v>
          </cell>
          <cell r="L185">
            <v>118.8</v>
          </cell>
          <cell r="M185">
            <v>0.5</v>
          </cell>
          <cell r="O185">
            <v>2869.02</v>
          </cell>
          <cell r="P185">
            <v>287.5</v>
          </cell>
          <cell r="Q185">
            <v>3156.52</v>
          </cell>
          <cell r="R185" t="e">
            <v>#N/A</v>
          </cell>
        </row>
        <row r="186">
          <cell r="D186" t="str">
            <v>Eclairage escaliers intérieurs</v>
          </cell>
          <cell r="F186" t="str">
            <v>u</v>
          </cell>
          <cell r="G186">
            <v>11</v>
          </cell>
          <cell r="H186">
            <v>116.13249999999999</v>
          </cell>
          <cell r="I186">
            <v>1277.4575</v>
          </cell>
          <cell r="K186">
            <v>0</v>
          </cell>
          <cell r="L186">
            <v>96</v>
          </cell>
          <cell r="M186">
            <v>0.5</v>
          </cell>
          <cell r="O186">
            <v>1108.8</v>
          </cell>
          <cell r="P186">
            <v>137.5</v>
          </cell>
          <cell r="Q186">
            <v>1246.3</v>
          </cell>
          <cell r="R186" t="e">
            <v>#N/A</v>
          </cell>
        </row>
        <row r="187">
          <cell r="D187" t="str">
            <v>Eclairage LT</v>
          </cell>
          <cell r="F187" t="str">
            <v>u</v>
          </cell>
          <cell r="G187">
            <v>18</v>
          </cell>
          <cell r="H187">
            <v>65.763999999999996</v>
          </cell>
          <cell r="I187">
            <v>1183.752</v>
          </cell>
          <cell r="K187">
            <v>0</v>
          </cell>
          <cell r="L187">
            <v>49.199999999999996</v>
          </cell>
          <cell r="M187">
            <v>0.5</v>
          </cell>
          <cell r="O187">
            <v>929.87999999999988</v>
          </cell>
          <cell r="P187">
            <v>225</v>
          </cell>
          <cell r="Q187">
            <v>1154.8799999999999</v>
          </cell>
          <cell r="R187" t="e">
            <v>#N/A</v>
          </cell>
        </row>
        <row r="188">
          <cell r="D188" t="str">
            <v>Eclairage escaliers extérieurs</v>
          </cell>
          <cell r="F188" t="str">
            <v>u</v>
          </cell>
          <cell r="G188">
            <v>16</v>
          </cell>
          <cell r="H188">
            <v>174.24999999999997</v>
          </cell>
          <cell r="I188">
            <v>2787.9999999999995</v>
          </cell>
          <cell r="K188">
            <v>0</v>
          </cell>
          <cell r="L188">
            <v>150</v>
          </cell>
          <cell r="M188">
            <v>0.5</v>
          </cell>
          <cell r="O188">
            <v>2520</v>
          </cell>
          <cell r="P188">
            <v>200</v>
          </cell>
          <cell r="Q188">
            <v>2720</v>
          </cell>
          <cell r="R188" t="e">
            <v>#N/A</v>
          </cell>
        </row>
        <row r="189">
          <cell r="D189" t="str">
            <v>Eclairage extérieur en applique</v>
          </cell>
          <cell r="F189" t="str">
            <v>u</v>
          </cell>
          <cell r="G189">
            <v>10</v>
          </cell>
          <cell r="H189">
            <v>174.24999999999997</v>
          </cell>
          <cell r="I189">
            <v>1742.4999999999998</v>
          </cell>
          <cell r="K189">
            <v>0</v>
          </cell>
          <cell r="L189">
            <v>150</v>
          </cell>
          <cell r="M189">
            <v>0.5</v>
          </cell>
          <cell r="O189">
            <v>1575</v>
          </cell>
          <cell r="P189">
            <v>125</v>
          </cell>
          <cell r="Q189">
            <v>1700</v>
          </cell>
          <cell r="R189" t="e">
            <v>#N/A</v>
          </cell>
        </row>
        <row r="190">
          <cell r="D190" t="e">
            <v>#N/A</v>
          </cell>
          <cell r="F190" t="e">
            <v>#N/A</v>
          </cell>
          <cell r="G190">
            <v>25</v>
          </cell>
          <cell r="H190" t="e">
            <v>#N/A</v>
          </cell>
          <cell r="I190" t="e">
            <v>#N/A</v>
          </cell>
          <cell r="L190" t="e">
            <v>#N/A</v>
          </cell>
          <cell r="M190" t="e">
            <v>#N/A</v>
          </cell>
          <cell r="O190" t="e">
            <v>#N/A</v>
          </cell>
          <cell r="P190" t="e">
            <v>#N/A</v>
          </cell>
          <cell r="Q190" t="e">
            <v>#N/A</v>
          </cell>
          <cell r="R190" t="e">
            <v>#N/A</v>
          </cell>
        </row>
        <row r="191">
          <cell r="D191" t="str">
            <v/>
          </cell>
          <cell r="F191" t="str">
            <v/>
          </cell>
          <cell r="H191">
            <v>0</v>
          </cell>
          <cell r="I191">
            <v>0</v>
          </cell>
          <cell r="L191">
            <v>0</v>
          </cell>
          <cell r="M191">
            <v>0</v>
          </cell>
          <cell r="O191">
            <v>0</v>
          </cell>
          <cell r="P191">
            <v>0</v>
          </cell>
          <cell r="Q191">
            <v>0</v>
          </cell>
          <cell r="R191" t="e">
            <v>#N/A</v>
          </cell>
        </row>
        <row r="192">
          <cell r="D192" t="str">
            <v>Prises de service (1 pour 50m²)</v>
          </cell>
          <cell r="F192" t="str">
            <v>u</v>
          </cell>
          <cell r="G192">
            <v>8</v>
          </cell>
          <cell r="H192">
            <v>17.865750000000002</v>
          </cell>
          <cell r="I192">
            <v>142.92600000000002</v>
          </cell>
          <cell r="L192">
            <v>4.6900000000000004</v>
          </cell>
          <cell r="M192">
            <v>0.5</v>
          </cell>
          <cell r="O192">
            <v>39.44</v>
          </cell>
          <cell r="P192">
            <v>100</v>
          </cell>
          <cell r="Q192">
            <v>139.44</v>
          </cell>
          <cell r="R192" t="e">
            <v>#N/A</v>
          </cell>
        </row>
        <row r="193">
          <cell r="D193" t="str">
            <v/>
          </cell>
          <cell r="F193" t="str">
            <v/>
          </cell>
          <cell r="H193">
            <v>0</v>
          </cell>
          <cell r="I193">
            <v>0</v>
          </cell>
          <cell r="L193">
            <v>0</v>
          </cell>
          <cell r="M193">
            <v>0</v>
          </cell>
          <cell r="O193">
            <v>0</v>
          </cell>
          <cell r="P193">
            <v>0</v>
          </cell>
          <cell r="Q193">
            <v>0</v>
          </cell>
          <cell r="R193" t="e">
            <v>#N/A</v>
          </cell>
        </row>
        <row r="194">
          <cell r="D194" t="str">
            <v>Bloc autonome BRIO 60F A 55lm SATI KAUFFEL</v>
          </cell>
          <cell r="F194" t="str">
            <v>u</v>
          </cell>
          <cell r="G194">
            <v>15</v>
          </cell>
          <cell r="H194">
            <v>52.561999999999998</v>
          </cell>
          <cell r="I194">
            <v>788.43</v>
          </cell>
          <cell r="L194">
            <v>36.93</v>
          </cell>
          <cell r="M194">
            <v>0.5</v>
          </cell>
          <cell r="O194">
            <v>581.70000000000005</v>
          </cell>
          <cell r="P194">
            <v>187.5</v>
          </cell>
          <cell r="Q194">
            <v>769.2</v>
          </cell>
          <cell r="R194" t="e">
            <v>#N/A</v>
          </cell>
        </row>
        <row r="195">
          <cell r="D195" t="str">
            <v>Bloc autonome BRIO ET 60F A 55lm SATI KAUFFEL</v>
          </cell>
          <cell r="F195" t="str">
            <v>u</v>
          </cell>
          <cell r="G195">
            <v>15</v>
          </cell>
          <cell r="H195">
            <v>63.068249999999999</v>
          </cell>
          <cell r="I195">
            <v>946.02374999999995</v>
          </cell>
          <cell r="L195">
            <v>46.69</v>
          </cell>
          <cell r="M195">
            <v>0.5</v>
          </cell>
          <cell r="O195">
            <v>735.45</v>
          </cell>
          <cell r="P195">
            <v>187.5</v>
          </cell>
          <cell r="Q195">
            <v>922.95</v>
          </cell>
          <cell r="R195" t="e">
            <v>#N/A</v>
          </cell>
        </row>
        <row r="196">
          <cell r="D196" t="str">
            <v>Bloc autonome BRIO 400F A 380 lm SATI KAUFFEL</v>
          </cell>
          <cell r="F196" t="str">
            <v>SO</v>
          </cell>
          <cell r="H196">
            <v>0</v>
          </cell>
          <cell r="I196">
            <v>0</v>
          </cell>
          <cell r="L196">
            <v>85.37</v>
          </cell>
          <cell r="M196">
            <v>0.5</v>
          </cell>
          <cell r="O196">
            <v>0</v>
          </cell>
          <cell r="P196">
            <v>0</v>
          </cell>
          <cell r="Q196">
            <v>0</v>
          </cell>
          <cell r="R196" t="e">
            <v>#N/A</v>
          </cell>
        </row>
        <row r="197">
          <cell r="D197" t="str">
            <v>Bloc portatif type EDF ref LEG60895</v>
          </cell>
          <cell r="F197" t="str">
            <v>u</v>
          </cell>
          <cell r="G197">
            <v>1</v>
          </cell>
          <cell r="H197">
            <v>401.33875</v>
          </cell>
          <cell r="I197">
            <v>401.33875</v>
          </cell>
          <cell r="L197">
            <v>361</v>
          </cell>
          <cell r="M197">
            <v>0.5</v>
          </cell>
          <cell r="O197">
            <v>379.05</v>
          </cell>
          <cell r="P197">
            <v>12.5</v>
          </cell>
          <cell r="Q197">
            <v>391.55</v>
          </cell>
          <cell r="R197" t="e">
            <v>#N/A</v>
          </cell>
        </row>
        <row r="198">
          <cell r="D198" t="str">
            <v/>
          </cell>
          <cell r="F198" t="str">
            <v/>
          </cell>
          <cell r="H198">
            <v>0</v>
          </cell>
          <cell r="I198">
            <v>0</v>
          </cell>
          <cell r="L198">
            <v>0</v>
          </cell>
          <cell r="M198">
            <v>0</v>
          </cell>
          <cell r="O198">
            <v>0</v>
          </cell>
          <cell r="P198">
            <v>0</v>
          </cell>
          <cell r="Q198">
            <v>0</v>
          </cell>
          <cell r="R198" t="e">
            <v>#N/A</v>
          </cell>
        </row>
        <row r="199">
          <cell r="D199" t="str">
            <v>Chemin de câbles CFO</v>
          </cell>
          <cell r="F199" t="str">
            <v>ml</v>
          </cell>
          <cell r="G199">
            <v>50</v>
          </cell>
          <cell r="H199">
            <v>22.33475</v>
          </cell>
          <cell r="I199">
            <v>1116.7375</v>
          </cell>
          <cell r="L199">
            <v>12.41</v>
          </cell>
          <cell r="M199">
            <v>0.35</v>
          </cell>
          <cell r="O199">
            <v>652</v>
          </cell>
          <cell r="P199">
            <v>437.5</v>
          </cell>
          <cell r="Q199">
            <v>1089.5</v>
          </cell>
          <cell r="R199" t="e">
            <v>#N/A</v>
          </cell>
        </row>
        <row r="200">
          <cell r="D200" t="str">
            <v>Chemin de câbles CFA</v>
          </cell>
          <cell r="F200" t="str">
            <v>ml</v>
          </cell>
          <cell r="G200">
            <v>50</v>
          </cell>
          <cell r="H200">
            <v>22.33475</v>
          </cell>
          <cell r="I200">
            <v>1116.7375</v>
          </cell>
          <cell r="L200">
            <v>12.41</v>
          </cell>
          <cell r="M200">
            <v>0.35</v>
          </cell>
          <cell r="O200">
            <v>652</v>
          </cell>
          <cell r="P200">
            <v>437.5</v>
          </cell>
          <cell r="Q200">
            <v>1089.5</v>
          </cell>
          <cell r="R200" t="e">
            <v>#N/A</v>
          </cell>
        </row>
        <row r="201">
          <cell r="D201" t="str">
            <v/>
          </cell>
          <cell r="F201" t="str">
            <v/>
          </cell>
          <cell r="H201">
            <v>0</v>
          </cell>
          <cell r="I201">
            <v>0</v>
          </cell>
          <cell r="L201">
            <v>0</v>
          </cell>
          <cell r="M201">
            <v>0</v>
          </cell>
          <cell r="O201">
            <v>0</v>
          </cell>
          <cell r="P201">
            <v>0</v>
          </cell>
          <cell r="Q201">
            <v>0</v>
          </cell>
          <cell r="R201" t="e">
            <v>#N/A</v>
          </cell>
        </row>
        <row r="202">
          <cell r="D202" t="str">
            <v>Câblage des courants forts</v>
          </cell>
          <cell r="F202" t="str">
            <v>ens</v>
          </cell>
          <cell r="G202">
            <v>1</v>
          </cell>
          <cell r="H202">
            <v>3748.6914999999999</v>
          </cell>
          <cell r="I202">
            <v>3748.6914999999999</v>
          </cell>
          <cell r="L202">
            <v>1221.2000000000003</v>
          </cell>
          <cell r="M202">
            <v>95</v>
          </cell>
          <cell r="O202">
            <v>1282.26</v>
          </cell>
          <cell r="P202">
            <v>2375</v>
          </cell>
          <cell r="Q202">
            <v>3657.26</v>
          </cell>
          <cell r="R202" t="e">
            <v>#N/A</v>
          </cell>
        </row>
        <row r="203">
          <cell r="D203" t="str">
            <v>CABLAGE  LUMINAIRE SAILLIE</v>
          </cell>
          <cell r="H203">
            <v>0</v>
          </cell>
          <cell r="I203">
            <v>0</v>
          </cell>
          <cell r="J203">
            <v>91</v>
          </cell>
          <cell r="L203">
            <v>5.2</v>
          </cell>
          <cell r="M203">
            <v>0.5</v>
          </cell>
          <cell r="O203">
            <v>0</v>
          </cell>
          <cell r="P203">
            <v>0</v>
          </cell>
          <cell r="Q203">
            <v>0</v>
          </cell>
          <cell r="R203" t="e">
            <v>#N/A</v>
          </cell>
        </row>
        <row r="204">
          <cell r="D204" t="str">
            <v>CABLAGE INTER SAILLIE</v>
          </cell>
          <cell r="H204">
            <v>0</v>
          </cell>
          <cell r="I204">
            <v>0</v>
          </cell>
          <cell r="J204">
            <v>25</v>
          </cell>
          <cell r="L204">
            <v>5.2</v>
          </cell>
          <cell r="M204">
            <v>0.5</v>
          </cell>
          <cell r="O204">
            <v>0</v>
          </cell>
          <cell r="P204">
            <v>0</v>
          </cell>
          <cell r="Q204">
            <v>0</v>
          </cell>
          <cell r="R204" t="e">
            <v>#N/A</v>
          </cell>
        </row>
        <row r="205">
          <cell r="D205" t="str">
            <v>CABLAGE PRISE SAILLIE</v>
          </cell>
          <cell r="H205">
            <v>0</v>
          </cell>
          <cell r="I205">
            <v>0</v>
          </cell>
          <cell r="J205">
            <v>8</v>
          </cell>
          <cell r="L205">
            <v>12.15</v>
          </cell>
          <cell r="M205">
            <v>0.75</v>
          </cell>
          <cell r="O205">
            <v>0</v>
          </cell>
          <cell r="P205">
            <v>0</v>
          </cell>
          <cell r="Q205">
            <v>0</v>
          </cell>
          <cell r="R205" t="e">
            <v>#N/A</v>
          </cell>
        </row>
        <row r="206">
          <cell r="D206" t="str">
            <v>CABLAGE ECLAIRAGE DE SECOURS</v>
          </cell>
          <cell r="H206">
            <v>0</v>
          </cell>
          <cell r="I206">
            <v>0</v>
          </cell>
          <cell r="J206">
            <v>31</v>
          </cell>
          <cell r="L206">
            <v>16.8</v>
          </cell>
          <cell r="M206">
            <v>1</v>
          </cell>
          <cell r="O206">
            <v>0</v>
          </cell>
          <cell r="P206">
            <v>0</v>
          </cell>
          <cell r="Q206">
            <v>0</v>
          </cell>
          <cell r="R206" t="e">
            <v>#N/A</v>
          </cell>
        </row>
        <row r="207">
          <cell r="D207" t="str">
            <v>Alimentations diverses</v>
          </cell>
          <cell r="F207" t="str">
            <v/>
          </cell>
          <cell r="H207">
            <v>0</v>
          </cell>
          <cell r="I207">
            <v>0</v>
          </cell>
          <cell r="L207">
            <v>0</v>
          </cell>
          <cell r="M207">
            <v>0</v>
          </cell>
          <cell r="O207">
            <v>0</v>
          </cell>
          <cell r="P207">
            <v>0</v>
          </cell>
          <cell r="Q207">
            <v>0</v>
          </cell>
          <cell r="R207" t="e">
            <v>#N/A</v>
          </cell>
        </row>
        <row r="208">
          <cell r="D208" t="str">
            <v xml:space="preserve"> - PAC air/eau</v>
          </cell>
          <cell r="F208" t="str">
            <v>U</v>
          </cell>
          <cell r="G208">
            <v>2</v>
          </cell>
          <cell r="H208">
            <v>774.07999999999981</v>
          </cell>
          <cell r="I208">
            <v>1548.1599999999996</v>
          </cell>
          <cell r="J208">
            <v>40</v>
          </cell>
          <cell r="L208">
            <v>15.6</v>
          </cell>
          <cell r="M208">
            <v>0.1</v>
          </cell>
          <cell r="O208">
            <v>1310.3999999999999</v>
          </cell>
          <cell r="P208">
            <v>200</v>
          </cell>
          <cell r="Q208">
            <v>1510.3999999999999</v>
          </cell>
          <cell r="R208" t="e">
            <v>#N/A</v>
          </cell>
        </row>
        <row r="209">
          <cell r="D209" t="str">
            <v xml:space="preserve"> - Alim CTA double flux</v>
          </cell>
          <cell r="F209" t="str">
            <v>u</v>
          </cell>
          <cell r="G209">
            <v>3</v>
          </cell>
          <cell r="H209">
            <v>774.07999999999981</v>
          </cell>
          <cell r="I209">
            <v>2322.2399999999993</v>
          </cell>
          <cell r="J209">
            <v>40</v>
          </cell>
          <cell r="L209">
            <v>15.6</v>
          </cell>
          <cell r="M209">
            <v>0.1</v>
          </cell>
          <cell r="O209">
            <v>1965.6</v>
          </cell>
          <cell r="P209">
            <v>300</v>
          </cell>
          <cell r="Q209">
            <v>2265.6</v>
          </cell>
          <cell r="R209" t="e">
            <v>#N/A</v>
          </cell>
        </row>
        <row r="210">
          <cell r="D210" t="str">
            <v xml:space="preserve"> - Alim Poutres</v>
          </cell>
          <cell r="F210" t="str">
            <v>u</v>
          </cell>
          <cell r="G210">
            <v>87</v>
          </cell>
          <cell r="H210">
            <v>21.627499999999994</v>
          </cell>
          <cell r="I210">
            <v>1881.5924999999995</v>
          </cell>
          <cell r="J210">
            <v>10</v>
          </cell>
          <cell r="L210">
            <v>0.81</v>
          </cell>
          <cell r="M210">
            <v>0.05</v>
          </cell>
          <cell r="O210">
            <v>748.19999999999993</v>
          </cell>
          <cell r="P210">
            <v>1087.5</v>
          </cell>
          <cell r="Q210">
            <v>1835.6999999999998</v>
          </cell>
          <cell r="R210" t="e">
            <v>#N/A</v>
          </cell>
        </row>
        <row r="211">
          <cell r="D211" t="str">
            <v xml:space="preserve"> - Alim cassettes</v>
          </cell>
          <cell r="F211" t="str">
            <v>u</v>
          </cell>
          <cell r="G211">
            <v>20</v>
          </cell>
          <cell r="H211">
            <v>21.627499999999994</v>
          </cell>
          <cell r="I211">
            <v>432.5499999999999</v>
          </cell>
          <cell r="J211">
            <v>10</v>
          </cell>
          <cell r="L211">
            <v>0.81</v>
          </cell>
          <cell r="M211">
            <v>0.05</v>
          </cell>
          <cell r="O211">
            <v>172</v>
          </cell>
          <cell r="P211">
            <v>250</v>
          </cell>
          <cell r="Q211">
            <v>422</v>
          </cell>
          <cell r="R211" t="e">
            <v>#N/A</v>
          </cell>
        </row>
        <row r="212">
          <cell r="D212" t="str">
            <v xml:space="preserve"> - Alim BECS (1 par sanitaire)</v>
          </cell>
          <cell r="F212" t="str">
            <v>u</v>
          </cell>
          <cell r="G212">
            <v>8</v>
          </cell>
          <cell r="H212">
            <v>65.34375</v>
          </cell>
          <cell r="I212">
            <v>522.75</v>
          </cell>
          <cell r="L212">
            <v>25</v>
          </cell>
          <cell r="M212">
            <v>1.5</v>
          </cell>
          <cell r="O212">
            <v>210</v>
          </cell>
          <cell r="P212">
            <v>300</v>
          </cell>
          <cell r="Q212">
            <v>510</v>
          </cell>
          <cell r="R212" t="e">
            <v>#N/A</v>
          </cell>
        </row>
        <row r="213">
          <cell r="D213" t="str">
            <v xml:space="preserve"> - Alim VMC</v>
          </cell>
          <cell r="F213" t="str">
            <v>u</v>
          </cell>
          <cell r="G213">
            <v>2</v>
          </cell>
          <cell r="H213">
            <v>175.89</v>
          </cell>
          <cell r="I213">
            <v>351.78</v>
          </cell>
          <cell r="J213">
            <v>40</v>
          </cell>
          <cell r="L213">
            <v>2.41</v>
          </cell>
          <cell r="M213">
            <v>7.0000000000000007E-2</v>
          </cell>
          <cell r="O213">
            <v>203.19999999999996</v>
          </cell>
          <cell r="P213">
            <v>140</v>
          </cell>
          <cell r="Q213">
            <v>343.19999999999993</v>
          </cell>
          <cell r="R213" t="e">
            <v>#N/A</v>
          </cell>
        </row>
        <row r="214">
          <cell r="D214" t="str">
            <v xml:space="preserve"> - Coffrets DTU Ascenseurs</v>
          </cell>
          <cell r="F214" t="str">
            <v>u</v>
          </cell>
          <cell r="G214">
            <v>1</v>
          </cell>
          <cell r="H214">
            <v>598.08749999999998</v>
          </cell>
          <cell r="I214">
            <v>598.08749999999998</v>
          </cell>
          <cell r="L214">
            <v>520</v>
          </cell>
          <cell r="M214">
            <v>1.5</v>
          </cell>
          <cell r="O214">
            <v>546</v>
          </cell>
          <cell r="P214">
            <v>37.5</v>
          </cell>
          <cell r="Q214">
            <v>583.5</v>
          </cell>
          <cell r="R214" t="e">
            <v>#N/A</v>
          </cell>
        </row>
        <row r="215">
          <cell r="D215" t="str">
            <v xml:space="preserve"> - Alim Ascenseurs</v>
          </cell>
          <cell r="F215" t="str">
            <v>ens</v>
          </cell>
          <cell r="G215">
            <v>1</v>
          </cell>
          <cell r="H215">
            <v>361.26124999999996</v>
          </cell>
          <cell r="I215">
            <v>361.26124999999996</v>
          </cell>
          <cell r="J215">
            <v>35</v>
          </cell>
          <cell r="L215">
            <v>7.92</v>
          </cell>
          <cell r="M215">
            <v>7.0000000000000007E-2</v>
          </cell>
          <cell r="O215">
            <v>291.2</v>
          </cell>
          <cell r="P215">
            <v>61.25</v>
          </cell>
          <cell r="Q215">
            <v>352.45</v>
          </cell>
          <cell r="R215" t="e">
            <v>#N/A</v>
          </cell>
        </row>
        <row r="216">
          <cell r="D216" t="str">
            <v xml:space="preserve"> - Alim elec pour GTC</v>
          </cell>
          <cell r="F216" t="str">
            <v>u</v>
          </cell>
          <cell r="G216">
            <v>20</v>
          </cell>
          <cell r="H216">
            <v>65.34375</v>
          </cell>
          <cell r="I216">
            <v>1306.875</v>
          </cell>
          <cell r="L216">
            <v>25</v>
          </cell>
          <cell r="M216">
            <v>1.5</v>
          </cell>
          <cell r="O216">
            <v>525</v>
          </cell>
          <cell r="P216">
            <v>750</v>
          </cell>
          <cell r="Q216">
            <v>1275</v>
          </cell>
          <cell r="R216" t="e">
            <v>#N/A</v>
          </cell>
        </row>
        <row r="217">
          <cell r="D217" t="str">
            <v xml:space="preserve"> - Alim volets electriques (sans commande filaire)</v>
          </cell>
          <cell r="F217" t="str">
            <v>u</v>
          </cell>
          <cell r="G217">
            <v>87</v>
          </cell>
          <cell r="H217">
            <v>24.948499999999999</v>
          </cell>
          <cell r="I217">
            <v>2170.5194999999999</v>
          </cell>
          <cell r="L217">
            <v>7.7</v>
          </cell>
          <cell r="M217">
            <v>0.65</v>
          </cell>
          <cell r="O217">
            <v>703.83</v>
          </cell>
          <cell r="P217">
            <v>1413.75</v>
          </cell>
          <cell r="Q217">
            <v>2117.58</v>
          </cell>
          <cell r="R217" t="e">
            <v>#N/A</v>
          </cell>
        </row>
        <row r="218">
          <cell r="D218" t="str">
            <v/>
          </cell>
          <cell r="F218" t="str">
            <v/>
          </cell>
          <cell r="H218">
            <v>0</v>
          </cell>
          <cell r="I218">
            <v>0</v>
          </cell>
          <cell r="J218">
            <v>10</v>
          </cell>
          <cell r="L218">
            <v>0.52</v>
          </cell>
          <cell r="M218">
            <v>0.05</v>
          </cell>
          <cell r="O218">
            <v>0</v>
          </cell>
          <cell r="P218">
            <v>0</v>
          </cell>
          <cell r="Q218">
            <v>0</v>
          </cell>
          <cell r="R218" t="e">
            <v>#N/A</v>
          </cell>
        </row>
        <row r="219">
          <cell r="D219" t="str">
            <v/>
          </cell>
          <cell r="F219" t="str">
            <v/>
          </cell>
          <cell r="H219">
            <v>0</v>
          </cell>
          <cell r="I219">
            <v>0</v>
          </cell>
          <cell r="J219">
            <v>0.5</v>
          </cell>
          <cell r="L219">
            <v>5</v>
          </cell>
          <cell r="M219">
            <v>0.3</v>
          </cell>
          <cell r="O219">
            <v>0</v>
          </cell>
          <cell r="P219">
            <v>0</v>
          </cell>
          <cell r="Q219">
            <v>0</v>
          </cell>
          <cell r="R219" t="e">
            <v>#N/A</v>
          </cell>
        </row>
        <row r="220">
          <cell r="D220" t="str">
            <v/>
          </cell>
          <cell r="F220" t="str">
            <v/>
          </cell>
          <cell r="H220">
            <v>0</v>
          </cell>
          <cell r="I220">
            <v>0</v>
          </cell>
          <cell r="L220">
            <v>0</v>
          </cell>
          <cell r="M220">
            <v>0</v>
          </cell>
          <cell r="O220">
            <v>0</v>
          </cell>
          <cell r="P220">
            <v>0</v>
          </cell>
          <cell r="Q220">
            <v>0</v>
          </cell>
          <cell r="R220" t="e">
            <v>#N/A</v>
          </cell>
        </row>
        <row r="221">
          <cell r="D221" t="str">
            <v>Prises RJ45 TEL pour GTC &amp; Locaux techniques</v>
          </cell>
          <cell r="F221" t="str">
            <v>u</v>
          </cell>
          <cell r="G221">
            <v>3</v>
          </cell>
          <cell r="H221">
            <v>189.11249999999998</v>
          </cell>
          <cell r="I221">
            <v>567.33749999999998</v>
          </cell>
          <cell r="L221">
            <v>140</v>
          </cell>
          <cell r="M221">
            <v>1.5</v>
          </cell>
          <cell r="O221">
            <v>441</v>
          </cell>
          <cell r="P221">
            <v>112.5</v>
          </cell>
          <cell r="Q221">
            <v>553.5</v>
          </cell>
          <cell r="R221" t="e">
            <v>#N/A</v>
          </cell>
        </row>
        <row r="222">
          <cell r="D222" t="str">
            <v>Alarme Incendie</v>
          </cell>
          <cell r="F222" t="str">
            <v/>
          </cell>
          <cell r="H222">
            <v>0</v>
          </cell>
          <cell r="I222">
            <v>0</v>
          </cell>
          <cell r="L222">
            <v>0</v>
          </cell>
          <cell r="M222">
            <v>0</v>
          </cell>
          <cell r="O222">
            <v>0</v>
          </cell>
          <cell r="P222">
            <v>0</v>
          </cell>
          <cell r="Q222">
            <v>0</v>
          </cell>
          <cell r="R222" t="e">
            <v>#N/A</v>
          </cell>
        </row>
        <row r="223">
          <cell r="D223" t="str">
            <v xml:space="preserve"> - Centrale type 2B</v>
          </cell>
          <cell r="F223" t="str">
            <v>ens</v>
          </cell>
          <cell r="G223">
            <v>1</v>
          </cell>
          <cell r="H223">
            <v>517.2662499999999</v>
          </cell>
          <cell r="I223">
            <v>517.2662499999999</v>
          </cell>
          <cell r="L223">
            <v>433</v>
          </cell>
          <cell r="M223">
            <v>2</v>
          </cell>
          <cell r="O223">
            <v>454.65</v>
          </cell>
          <cell r="P223">
            <v>50</v>
          </cell>
          <cell r="Q223">
            <v>504.65</v>
          </cell>
          <cell r="R223" t="e">
            <v>#N/A</v>
          </cell>
        </row>
        <row r="224">
          <cell r="D224" t="str">
            <v xml:space="preserve"> - AES</v>
          </cell>
          <cell r="F224" t="str">
            <v>u</v>
          </cell>
          <cell r="G224">
            <v>1</v>
          </cell>
          <cell r="H224">
            <v>1812.1999999999998</v>
          </cell>
          <cell r="I224">
            <v>1812.1999999999998</v>
          </cell>
          <cell r="L224">
            <v>1660</v>
          </cell>
          <cell r="M224">
            <v>1</v>
          </cell>
          <cell r="O224">
            <v>1743</v>
          </cell>
          <cell r="P224">
            <v>25</v>
          </cell>
          <cell r="Q224">
            <v>1768</v>
          </cell>
          <cell r="R224" t="e">
            <v>#N/A</v>
          </cell>
        </row>
        <row r="225">
          <cell r="D225" t="str">
            <v xml:space="preserve"> - Bris de glace</v>
          </cell>
          <cell r="F225" t="str">
            <v>u</v>
          </cell>
          <cell r="G225">
            <v>10</v>
          </cell>
          <cell r="H225">
            <v>66.625</v>
          </cell>
          <cell r="I225">
            <v>666.25</v>
          </cell>
          <cell r="L225">
            <v>50</v>
          </cell>
          <cell r="M225">
            <v>0.5</v>
          </cell>
          <cell r="O225">
            <v>525</v>
          </cell>
          <cell r="P225">
            <v>125</v>
          </cell>
          <cell r="Q225">
            <v>650</v>
          </cell>
          <cell r="R225" t="e">
            <v>#N/A</v>
          </cell>
        </row>
        <row r="226">
          <cell r="D226" t="str">
            <v xml:space="preserve"> - Sirènes</v>
          </cell>
          <cell r="F226" t="str">
            <v>u</v>
          </cell>
          <cell r="G226">
            <v>20</v>
          </cell>
          <cell r="H226">
            <v>170.91874999999999</v>
          </cell>
          <cell r="I226">
            <v>3418.375</v>
          </cell>
          <cell r="L226">
            <v>135</v>
          </cell>
          <cell r="M226">
            <v>1</v>
          </cell>
          <cell r="O226">
            <v>2835</v>
          </cell>
          <cell r="P226">
            <v>500</v>
          </cell>
          <cell r="Q226">
            <v>3335</v>
          </cell>
          <cell r="R226" t="e">
            <v>#N/A</v>
          </cell>
        </row>
        <row r="227">
          <cell r="D227" t="str">
            <v xml:space="preserve"> - Flash sanitaires</v>
          </cell>
          <cell r="F227" t="str">
            <v>u</v>
          </cell>
          <cell r="G227">
            <v>24</v>
          </cell>
          <cell r="H227">
            <v>185.01249999999999</v>
          </cell>
          <cell r="I227">
            <v>4440.2999999999993</v>
          </cell>
          <cell r="L227">
            <v>160</v>
          </cell>
          <cell r="M227">
            <v>0.5</v>
          </cell>
          <cell r="O227">
            <v>4032</v>
          </cell>
          <cell r="P227">
            <v>300</v>
          </cell>
          <cell r="Q227">
            <v>4332</v>
          </cell>
          <cell r="R227" t="e">
            <v>#N/A</v>
          </cell>
        </row>
        <row r="228">
          <cell r="D228" t="str">
            <v xml:space="preserve"> - Portes DAS (1 double par niveau)</v>
          </cell>
          <cell r="F228" t="str">
            <v>PM</v>
          </cell>
          <cell r="G228">
            <v>5</v>
          </cell>
          <cell r="H228">
            <v>0</v>
          </cell>
          <cell r="I228">
            <v>0</v>
          </cell>
          <cell r="L228">
            <v>0</v>
          </cell>
          <cell r="M228">
            <v>0</v>
          </cell>
          <cell r="O228">
            <v>0</v>
          </cell>
          <cell r="P228">
            <v>0</v>
          </cell>
          <cell r="Q228">
            <v>0</v>
          </cell>
          <cell r="R228" t="e">
            <v>#N/A</v>
          </cell>
        </row>
        <row r="229">
          <cell r="D229" t="str">
            <v xml:space="preserve"> - Câblage</v>
          </cell>
          <cell r="F229" t="str">
            <v>ens</v>
          </cell>
          <cell r="G229">
            <v>1</v>
          </cell>
          <cell r="H229">
            <v>6303.7499999999991</v>
          </cell>
          <cell r="I229">
            <v>6303.7499999999991</v>
          </cell>
          <cell r="J229">
            <v>60</v>
          </cell>
          <cell r="L229">
            <v>50</v>
          </cell>
          <cell r="M229">
            <v>2</v>
          </cell>
          <cell r="O229">
            <v>3150</v>
          </cell>
          <cell r="P229">
            <v>3000</v>
          </cell>
          <cell r="Q229">
            <v>6150</v>
          </cell>
          <cell r="R229" t="e">
            <v>#N/A</v>
          </cell>
        </row>
        <row r="230">
          <cell r="D230" t="str">
            <v>Interphonie</v>
          </cell>
          <cell r="F230" t="str">
            <v/>
          </cell>
          <cell r="H230">
            <v>0</v>
          </cell>
          <cell r="I230">
            <v>0</v>
          </cell>
          <cell r="L230">
            <v>0</v>
          </cell>
          <cell r="M230">
            <v>0</v>
          </cell>
          <cell r="O230">
            <v>0</v>
          </cell>
          <cell r="P230">
            <v>0</v>
          </cell>
          <cell r="Q230">
            <v>0</v>
          </cell>
          <cell r="R230" t="e">
            <v>#N/A</v>
          </cell>
        </row>
        <row r="231">
          <cell r="D231" t="str">
            <v xml:space="preserve"> - poste interphone entrée principale</v>
          </cell>
          <cell r="F231" t="str">
            <v>u</v>
          </cell>
          <cell r="G231">
            <v>1</v>
          </cell>
          <cell r="H231">
            <v>1127.5</v>
          </cell>
          <cell r="I231">
            <v>1127.5</v>
          </cell>
          <cell r="L231">
            <v>1000</v>
          </cell>
          <cell r="M231">
            <v>2</v>
          </cell>
          <cell r="O231">
            <v>1050</v>
          </cell>
          <cell r="P231">
            <v>50</v>
          </cell>
          <cell r="Q231">
            <v>1100</v>
          </cell>
          <cell r="R231" t="e">
            <v>#N/A</v>
          </cell>
        </row>
        <row r="232">
          <cell r="D232" t="str">
            <v xml:space="preserve"> - poste secondaire (1 par preneur)</v>
          </cell>
          <cell r="F232" t="str">
            <v>u</v>
          </cell>
          <cell r="G232">
            <v>8</v>
          </cell>
          <cell r="H232">
            <v>79.4375</v>
          </cell>
          <cell r="I232">
            <v>635.5</v>
          </cell>
          <cell r="L232">
            <v>50</v>
          </cell>
          <cell r="M232">
            <v>1</v>
          </cell>
          <cell r="O232">
            <v>420</v>
          </cell>
          <cell r="P232">
            <v>200</v>
          </cell>
          <cell r="Q232">
            <v>620</v>
          </cell>
          <cell r="R232" t="e">
            <v>#N/A</v>
          </cell>
        </row>
        <row r="233">
          <cell r="D233" t="str">
            <v xml:space="preserve"> - câblage</v>
          </cell>
          <cell r="F233" t="str">
            <v>ens</v>
          </cell>
          <cell r="G233">
            <v>1</v>
          </cell>
          <cell r="H233">
            <v>1260.75</v>
          </cell>
          <cell r="I233">
            <v>1260.75</v>
          </cell>
          <cell r="J233">
            <v>8</v>
          </cell>
          <cell r="L233">
            <v>75</v>
          </cell>
          <cell r="M233">
            <v>3</v>
          </cell>
          <cell r="O233">
            <v>630</v>
          </cell>
          <cell r="P233">
            <v>600</v>
          </cell>
          <cell r="Q233">
            <v>1230</v>
          </cell>
          <cell r="R233" t="e">
            <v>#N/A</v>
          </cell>
        </row>
        <row r="234">
          <cell r="D234" t="str">
            <v/>
          </cell>
          <cell r="F234" t="str">
            <v/>
          </cell>
          <cell r="H234">
            <v>0</v>
          </cell>
          <cell r="I234">
            <v>0</v>
          </cell>
          <cell r="L234">
            <v>0</v>
          </cell>
          <cell r="M234">
            <v>0</v>
          </cell>
          <cell r="O234">
            <v>0</v>
          </cell>
          <cell r="P234">
            <v>0</v>
          </cell>
          <cell r="Q234">
            <v>0</v>
          </cell>
          <cell r="R234" t="e">
            <v>#N/A</v>
          </cell>
        </row>
        <row r="235">
          <cell r="E235" t="str">
            <v>Sous-Total Communs</v>
          </cell>
          <cell r="I235" t="e">
            <v>#N/A</v>
          </cell>
          <cell r="L235">
            <v>0</v>
          </cell>
          <cell r="M235">
            <v>0</v>
          </cell>
          <cell r="O235">
            <v>0</v>
          </cell>
          <cell r="P235">
            <v>0</v>
          </cell>
          <cell r="Q235">
            <v>0</v>
          </cell>
          <cell r="R235" t="e">
            <v>#N/A</v>
          </cell>
        </row>
        <row r="236">
          <cell r="D236" t="str">
            <v/>
          </cell>
          <cell r="F236" t="str">
            <v/>
          </cell>
          <cell r="I236">
            <v>0</v>
          </cell>
          <cell r="L236">
            <v>0</v>
          </cell>
          <cell r="M236">
            <v>0</v>
          </cell>
          <cell r="O236">
            <v>0</v>
          </cell>
          <cell r="P236">
            <v>0</v>
          </cell>
          <cell r="Q236">
            <v>0</v>
          </cell>
          <cell r="R236" t="e">
            <v>#N/A</v>
          </cell>
        </row>
        <row r="237">
          <cell r="D237" t="str">
            <v/>
          </cell>
          <cell r="F237" t="str">
            <v/>
          </cell>
          <cell r="H237">
            <v>0</v>
          </cell>
          <cell r="I237">
            <v>0</v>
          </cell>
          <cell r="L237">
            <v>0</v>
          </cell>
          <cell r="M237">
            <v>0</v>
          </cell>
          <cell r="O237">
            <v>0</v>
          </cell>
          <cell r="P237">
            <v>0</v>
          </cell>
          <cell r="Q237">
            <v>0</v>
          </cell>
          <cell r="R237" t="e">
            <v>#N/A</v>
          </cell>
        </row>
        <row r="238">
          <cell r="D238" t="str">
            <v>Parking S/SOL</v>
          </cell>
          <cell r="E238" t="str">
            <v>m²</v>
          </cell>
          <cell r="F238">
            <v>700</v>
          </cell>
          <cell r="G238">
            <v>18.816730357142855</v>
          </cell>
          <cell r="H238">
            <v>0</v>
          </cell>
          <cell r="I238">
            <v>0</v>
          </cell>
          <cell r="L238">
            <v>0</v>
          </cell>
          <cell r="M238">
            <v>0</v>
          </cell>
          <cell r="O238">
            <v>0</v>
          </cell>
          <cell r="P238">
            <v>0</v>
          </cell>
          <cell r="Q238">
            <v>0</v>
          </cell>
          <cell r="R238" t="e">
            <v>#N/A</v>
          </cell>
        </row>
        <row r="239">
          <cell r="D239" t="str">
            <v/>
          </cell>
          <cell r="F239" t="str">
            <v/>
          </cell>
          <cell r="H239">
            <v>0</v>
          </cell>
          <cell r="I239">
            <v>0</v>
          </cell>
          <cell r="L239">
            <v>0</v>
          </cell>
          <cell r="M239">
            <v>0</v>
          </cell>
          <cell r="O239">
            <v>0</v>
          </cell>
          <cell r="P239">
            <v>0</v>
          </cell>
          <cell r="Q239">
            <v>0</v>
          </cell>
          <cell r="R239" t="e">
            <v>#N/A</v>
          </cell>
        </row>
        <row r="240">
          <cell r="D240" t="str">
            <v>Longueur circulation</v>
          </cell>
          <cell r="E240">
            <v>50</v>
          </cell>
          <cell r="F240" t="str">
            <v/>
          </cell>
          <cell r="H240">
            <v>0</v>
          </cell>
          <cell r="I240">
            <v>0</v>
          </cell>
          <cell r="L240">
            <v>0</v>
          </cell>
          <cell r="M240">
            <v>0</v>
          </cell>
          <cell r="O240">
            <v>0</v>
          </cell>
          <cell r="P240">
            <v>0</v>
          </cell>
          <cell r="Q240">
            <v>0</v>
          </cell>
          <cell r="R240" t="e">
            <v>#N/A</v>
          </cell>
        </row>
        <row r="241">
          <cell r="D241" t="str">
            <v>Nb places</v>
          </cell>
          <cell r="E241">
            <v>32</v>
          </cell>
          <cell r="F241" t="str">
            <v/>
          </cell>
          <cell r="H241">
            <v>0</v>
          </cell>
          <cell r="I241">
            <v>0</v>
          </cell>
          <cell r="L241">
            <v>0</v>
          </cell>
          <cell r="M241">
            <v>0</v>
          </cell>
          <cell r="O241">
            <v>0</v>
          </cell>
          <cell r="P241">
            <v>0</v>
          </cell>
          <cell r="Q241">
            <v>0</v>
          </cell>
          <cell r="R241" t="e">
            <v>#N/A</v>
          </cell>
        </row>
        <row r="242">
          <cell r="D242" t="str">
            <v>Nb places totales</v>
          </cell>
          <cell r="E242">
            <v>52</v>
          </cell>
          <cell r="F242" t="str">
            <v/>
          </cell>
          <cell r="H242">
            <v>0</v>
          </cell>
          <cell r="I242">
            <v>0</v>
          </cell>
          <cell r="L242">
            <v>0</v>
          </cell>
          <cell r="M242">
            <v>0</v>
          </cell>
          <cell r="O242">
            <v>0</v>
          </cell>
          <cell r="P242">
            <v>0</v>
          </cell>
          <cell r="Q242">
            <v>0</v>
          </cell>
          <cell r="R242" t="e">
            <v>#N/A</v>
          </cell>
        </row>
        <row r="243">
          <cell r="D243" t="str">
            <v/>
          </cell>
          <cell r="F243" t="str">
            <v/>
          </cell>
          <cell r="H243">
            <v>0</v>
          </cell>
          <cell r="I243">
            <v>0</v>
          </cell>
          <cell r="L243">
            <v>0</v>
          </cell>
          <cell r="M243">
            <v>0</v>
          </cell>
          <cell r="O243">
            <v>0</v>
          </cell>
          <cell r="P243">
            <v>0</v>
          </cell>
          <cell r="Q243">
            <v>0</v>
          </cell>
          <cell r="R243" t="e">
            <v>#N/A</v>
          </cell>
        </row>
        <row r="244">
          <cell r="D244" t="str">
            <v>Eclairage LT par Etanches 2x28W</v>
          </cell>
          <cell r="F244" t="str">
            <v>u</v>
          </cell>
          <cell r="G244">
            <v>21</v>
          </cell>
          <cell r="H244">
            <v>65.763999999999996</v>
          </cell>
          <cell r="I244">
            <v>1381.0439999999999</v>
          </cell>
          <cell r="K244">
            <v>0</v>
          </cell>
          <cell r="L244">
            <v>49.199999999999996</v>
          </cell>
          <cell r="M244">
            <v>0.5</v>
          </cell>
          <cell r="O244">
            <v>1084.8599999999999</v>
          </cell>
          <cell r="P244">
            <v>262.5</v>
          </cell>
          <cell r="Q244">
            <v>1347.36</v>
          </cell>
          <cell r="R244" t="e">
            <v>#N/A</v>
          </cell>
        </row>
        <row r="245">
          <cell r="D245" t="str">
            <v>Détecteur mouvement apparent 1 canal 360° d=10m/ht2,5m  PD3N-1C AP MICRO</v>
          </cell>
          <cell r="F245" t="str">
            <v>u</v>
          </cell>
          <cell r="G245">
            <v>5</v>
          </cell>
          <cell r="H245">
            <v>65.497499999999988</v>
          </cell>
          <cell r="I245">
            <v>327.48749999999995</v>
          </cell>
          <cell r="L245">
            <v>48.95</v>
          </cell>
          <cell r="M245">
            <v>0.5</v>
          </cell>
          <cell r="O245">
            <v>257</v>
          </cell>
          <cell r="P245">
            <v>62.5</v>
          </cell>
          <cell r="Q245">
            <v>319.5</v>
          </cell>
          <cell r="R245" t="e">
            <v>#N/A</v>
          </cell>
        </row>
        <row r="246">
          <cell r="D246" t="str">
            <v/>
          </cell>
          <cell r="F246" t="str">
            <v/>
          </cell>
          <cell r="H246">
            <v>0</v>
          </cell>
          <cell r="I246">
            <v>0</v>
          </cell>
          <cell r="L246">
            <v>0</v>
          </cell>
          <cell r="M246">
            <v>0</v>
          </cell>
          <cell r="O246">
            <v>0</v>
          </cell>
          <cell r="P246">
            <v>0</v>
          </cell>
          <cell r="Q246">
            <v>0</v>
          </cell>
          <cell r="R246" t="e">
            <v>#N/A</v>
          </cell>
        </row>
        <row r="247">
          <cell r="D247" t="str">
            <v>Bloc autonome BRIO ET 60F A 55lm SATI KAUFFEL</v>
          </cell>
          <cell r="F247" t="str">
            <v>u</v>
          </cell>
          <cell r="G247">
            <v>12</v>
          </cell>
          <cell r="H247">
            <v>63.068249999999999</v>
          </cell>
          <cell r="I247">
            <v>756.81899999999996</v>
          </cell>
          <cell r="L247">
            <v>46.69</v>
          </cell>
          <cell r="M247">
            <v>0.5</v>
          </cell>
          <cell r="O247">
            <v>588.36</v>
          </cell>
          <cell r="P247">
            <v>150</v>
          </cell>
          <cell r="Q247">
            <v>738.36</v>
          </cell>
          <cell r="R247" t="e">
            <v>#N/A</v>
          </cell>
        </row>
        <row r="248">
          <cell r="D248" t="str">
            <v>Grille de protection type KAUFEL IK10</v>
          </cell>
          <cell r="F248" t="str">
            <v>u</v>
          </cell>
          <cell r="G248">
            <v>6</v>
          </cell>
          <cell r="H248">
            <v>24.026</v>
          </cell>
          <cell r="I248">
            <v>144.15600000000001</v>
          </cell>
          <cell r="L248">
            <v>10.41</v>
          </cell>
          <cell r="M248">
            <v>0.5</v>
          </cell>
          <cell r="O248">
            <v>65.64</v>
          </cell>
          <cell r="P248">
            <v>75</v>
          </cell>
          <cell r="Q248">
            <v>140.63999999999999</v>
          </cell>
          <cell r="R248" t="e">
            <v>#N/A</v>
          </cell>
        </row>
        <row r="249">
          <cell r="D249" t="str">
            <v/>
          </cell>
          <cell r="F249" t="str">
            <v/>
          </cell>
          <cell r="H249">
            <v>0</v>
          </cell>
          <cell r="I249">
            <v>0</v>
          </cell>
          <cell r="L249">
            <v>0</v>
          </cell>
          <cell r="M249">
            <v>0</v>
          </cell>
          <cell r="O249">
            <v>0</v>
          </cell>
          <cell r="P249">
            <v>0</v>
          </cell>
          <cell r="Q249">
            <v>0</v>
          </cell>
          <cell r="R249" t="e">
            <v>#N/A</v>
          </cell>
        </row>
        <row r="250">
          <cell r="D250" t="str">
            <v>Prises de service (1 pour 50m²)</v>
          </cell>
          <cell r="F250" t="str">
            <v>u</v>
          </cell>
          <cell r="G250">
            <v>4</v>
          </cell>
          <cell r="H250">
            <v>17.865750000000002</v>
          </cell>
          <cell r="I250">
            <v>71.463000000000008</v>
          </cell>
          <cell r="L250">
            <v>4.6900000000000004</v>
          </cell>
          <cell r="M250">
            <v>0.5</v>
          </cell>
          <cell r="O250">
            <v>19.72</v>
          </cell>
          <cell r="P250">
            <v>50</v>
          </cell>
          <cell r="Q250">
            <v>69.72</v>
          </cell>
          <cell r="R250" t="e">
            <v>#N/A</v>
          </cell>
        </row>
        <row r="251">
          <cell r="D251" t="str">
            <v>Bornes de recharge (Cible 1 HQE 10% des places)</v>
          </cell>
          <cell r="F251" t="str">
            <v>u</v>
          </cell>
          <cell r="G251">
            <v>2</v>
          </cell>
          <cell r="H251">
            <v>3115.9999999999995</v>
          </cell>
          <cell r="I251">
            <v>6231.9999999999991</v>
          </cell>
          <cell r="L251">
            <v>2800</v>
          </cell>
          <cell r="M251">
            <v>4</v>
          </cell>
          <cell r="O251">
            <v>5880</v>
          </cell>
          <cell r="P251">
            <v>200</v>
          </cell>
          <cell r="Q251">
            <v>6080</v>
          </cell>
          <cell r="R251" t="e">
            <v>#N/A</v>
          </cell>
        </row>
        <row r="252">
          <cell r="D252" t="str">
            <v/>
          </cell>
          <cell r="F252" t="str">
            <v/>
          </cell>
          <cell r="H252">
            <v>0</v>
          </cell>
          <cell r="I252">
            <v>0</v>
          </cell>
          <cell r="L252">
            <v>0</v>
          </cell>
          <cell r="M252">
            <v>0</v>
          </cell>
          <cell r="O252">
            <v>0</v>
          </cell>
          <cell r="P252">
            <v>0</v>
          </cell>
          <cell r="Q252">
            <v>0</v>
          </cell>
          <cell r="R252" t="e">
            <v>#N/A</v>
          </cell>
        </row>
        <row r="253">
          <cell r="D253" t="str">
            <v>Chemin de câbles CFO (circulation)</v>
          </cell>
          <cell r="F253" t="str">
            <v>ml</v>
          </cell>
          <cell r="G253">
            <v>55</v>
          </cell>
          <cell r="H253">
            <v>22.33475</v>
          </cell>
          <cell r="I253">
            <v>1228.4112499999999</v>
          </cell>
          <cell r="L253">
            <v>12.41</v>
          </cell>
          <cell r="M253">
            <v>0.35</v>
          </cell>
          <cell r="O253">
            <v>717.19999999999993</v>
          </cell>
          <cell r="P253">
            <v>481.25</v>
          </cell>
          <cell r="Q253">
            <v>1198.4499999999998</v>
          </cell>
          <cell r="R253" t="e">
            <v>#N/A</v>
          </cell>
        </row>
        <row r="254">
          <cell r="D254" t="str">
            <v/>
          </cell>
          <cell r="F254" t="str">
            <v/>
          </cell>
          <cell r="H254">
            <v>0</v>
          </cell>
          <cell r="I254">
            <v>0</v>
          </cell>
          <cell r="L254">
            <v>0</v>
          </cell>
          <cell r="M254">
            <v>0</v>
          </cell>
          <cell r="O254">
            <v>0</v>
          </cell>
          <cell r="P254">
            <v>0</v>
          </cell>
          <cell r="Q254">
            <v>0</v>
          </cell>
          <cell r="R254" t="e">
            <v>#N/A</v>
          </cell>
        </row>
        <row r="255">
          <cell r="D255" t="str">
            <v>Câblage des courants forts</v>
          </cell>
          <cell r="F255" t="str">
            <v>ens</v>
          </cell>
          <cell r="G255">
            <v>1</v>
          </cell>
          <cell r="H255">
            <v>1542.28675</v>
          </cell>
          <cell r="I255">
            <v>1542.28675</v>
          </cell>
          <cell r="L255">
            <v>385.4</v>
          </cell>
          <cell r="M255">
            <v>44</v>
          </cell>
          <cell r="O255">
            <v>404.67</v>
          </cell>
          <cell r="P255">
            <v>1100</v>
          </cell>
          <cell r="Q255">
            <v>1504.67</v>
          </cell>
          <cell r="R255" t="e">
            <v>#N/A</v>
          </cell>
        </row>
        <row r="256">
          <cell r="D256" t="str">
            <v>CABLAGE  LUMINAIRE SAILLIE</v>
          </cell>
          <cell r="H256">
            <v>0</v>
          </cell>
          <cell r="I256">
            <v>0</v>
          </cell>
          <cell r="J256">
            <v>21</v>
          </cell>
          <cell r="L256">
            <v>5.2</v>
          </cell>
          <cell r="M256">
            <v>1</v>
          </cell>
          <cell r="O256">
            <v>0</v>
          </cell>
          <cell r="P256">
            <v>0</v>
          </cell>
          <cell r="Q256">
            <v>0</v>
          </cell>
          <cell r="R256" t="e">
            <v>#N/A</v>
          </cell>
        </row>
        <row r="257">
          <cell r="D257" t="str">
            <v>CABLAGE INTER SAILLIE</v>
          </cell>
          <cell r="H257">
            <v>0</v>
          </cell>
          <cell r="I257">
            <v>0</v>
          </cell>
          <cell r="J257">
            <v>5</v>
          </cell>
          <cell r="L257">
            <v>5.2</v>
          </cell>
          <cell r="M257">
            <v>1</v>
          </cell>
          <cell r="O257">
            <v>0</v>
          </cell>
          <cell r="P257">
            <v>0</v>
          </cell>
          <cell r="Q257">
            <v>0</v>
          </cell>
          <cell r="R257" t="e">
            <v>#N/A</v>
          </cell>
        </row>
        <row r="258">
          <cell r="D258" t="str">
            <v>CABLAGE PRISE SAILLIE</v>
          </cell>
          <cell r="H258">
            <v>0</v>
          </cell>
          <cell r="I258">
            <v>0</v>
          </cell>
          <cell r="J258">
            <v>4</v>
          </cell>
          <cell r="L258">
            <v>12.15</v>
          </cell>
          <cell r="M258">
            <v>1.5</v>
          </cell>
          <cell r="O258">
            <v>0</v>
          </cell>
          <cell r="P258">
            <v>0</v>
          </cell>
          <cell r="Q258">
            <v>0</v>
          </cell>
          <cell r="R258" t="e">
            <v>#N/A</v>
          </cell>
        </row>
        <row r="259">
          <cell r="D259" t="str">
            <v>CABLAGE ECLAIRAGE DE SECOURS</v>
          </cell>
          <cell r="H259">
            <v>0</v>
          </cell>
          <cell r="I259">
            <v>0</v>
          </cell>
          <cell r="J259">
            <v>12</v>
          </cell>
          <cell r="L259">
            <v>16.8</v>
          </cell>
          <cell r="M259">
            <v>1</v>
          </cell>
          <cell r="O259">
            <v>0</v>
          </cell>
          <cell r="P259">
            <v>0</v>
          </cell>
          <cell r="Q259">
            <v>0</v>
          </cell>
          <cell r="R259" t="e">
            <v>#N/A</v>
          </cell>
        </row>
        <row r="260">
          <cell r="D260" t="str">
            <v>Alimentations diverses :</v>
          </cell>
          <cell r="F260" t="str">
            <v/>
          </cell>
          <cell r="H260">
            <v>0</v>
          </cell>
          <cell r="I260">
            <v>0</v>
          </cell>
          <cell r="L260">
            <v>0</v>
          </cell>
          <cell r="M260">
            <v>0</v>
          </cell>
          <cell r="O260">
            <v>0</v>
          </cell>
          <cell r="P260">
            <v>0</v>
          </cell>
          <cell r="Q260">
            <v>0</v>
          </cell>
          <cell r="R260" t="e">
            <v>#N/A</v>
          </cell>
        </row>
        <row r="261">
          <cell r="D261" t="str">
            <v xml:space="preserve"> - barrière parking (hors fourniture et boucle)</v>
          </cell>
          <cell r="F261" t="str">
            <v>ens</v>
          </cell>
          <cell r="G261">
            <v>1</v>
          </cell>
          <cell r="H261">
            <v>88.918749999999989</v>
          </cell>
          <cell r="I261">
            <v>88.918749999999989</v>
          </cell>
          <cell r="L261">
            <v>35</v>
          </cell>
          <cell r="M261">
            <v>2</v>
          </cell>
          <cell r="O261">
            <v>36.75</v>
          </cell>
          <cell r="P261">
            <v>50</v>
          </cell>
          <cell r="Q261">
            <v>86.75</v>
          </cell>
          <cell r="R261" t="e">
            <v>#N/A</v>
          </cell>
        </row>
        <row r="262">
          <cell r="D262" t="str">
            <v xml:space="preserve"> - bornes de recharge (cis attentes pour 4 bornes)</v>
          </cell>
          <cell r="F262" t="str">
            <v>ens</v>
          </cell>
          <cell r="G262">
            <v>6</v>
          </cell>
          <cell r="H262">
            <v>233.18749999999997</v>
          </cell>
          <cell r="I262">
            <v>1399.1249999999998</v>
          </cell>
          <cell r="J262">
            <v>50</v>
          </cell>
          <cell r="L262">
            <v>3.14</v>
          </cell>
          <cell r="M262">
            <v>0.05</v>
          </cell>
          <cell r="O262">
            <v>990</v>
          </cell>
          <cell r="P262">
            <v>375</v>
          </cell>
          <cell r="Q262">
            <v>1365</v>
          </cell>
          <cell r="R262" t="e">
            <v>#N/A</v>
          </cell>
        </row>
        <row r="263">
          <cell r="D263" t="str">
            <v/>
          </cell>
          <cell r="F263" t="str">
            <v/>
          </cell>
          <cell r="H263">
            <v>0</v>
          </cell>
          <cell r="I263">
            <v>0</v>
          </cell>
          <cell r="L263">
            <v>0</v>
          </cell>
          <cell r="M263">
            <v>0</v>
          </cell>
          <cell r="O263">
            <v>0</v>
          </cell>
          <cell r="P263">
            <v>0</v>
          </cell>
          <cell r="Q263">
            <v>0</v>
          </cell>
          <cell r="R263" t="e">
            <v>#N/A</v>
          </cell>
        </row>
        <row r="264">
          <cell r="E264" t="str">
            <v>Sous-Total PK S/Sol</v>
          </cell>
          <cell r="F264" t="str">
            <v>ens</v>
          </cell>
          <cell r="G264">
            <v>1</v>
          </cell>
          <cell r="H264">
            <v>13171.711249999998</v>
          </cell>
          <cell r="I264">
            <v>13171.711249999998</v>
          </cell>
          <cell r="L264">
            <v>0</v>
          </cell>
          <cell r="M264">
            <v>0</v>
          </cell>
          <cell r="O264">
            <v>0</v>
          </cell>
          <cell r="P264">
            <v>0</v>
          </cell>
          <cell r="Q264">
            <v>0</v>
          </cell>
          <cell r="R264" t="e">
            <v>#N/A</v>
          </cell>
        </row>
        <row r="265">
          <cell r="D265" t="str">
            <v/>
          </cell>
          <cell r="F265" t="str">
            <v/>
          </cell>
          <cell r="H265">
            <v>0</v>
          </cell>
          <cell r="I265">
            <v>0</v>
          </cell>
          <cell r="L265">
            <v>0</v>
          </cell>
          <cell r="M265">
            <v>0</v>
          </cell>
          <cell r="O265">
            <v>0</v>
          </cell>
          <cell r="P265">
            <v>0</v>
          </cell>
          <cell r="Q265">
            <v>0</v>
          </cell>
          <cell r="R265" t="e">
            <v>#N/A</v>
          </cell>
        </row>
        <row r="266">
          <cell r="D266" t="str">
            <v/>
          </cell>
          <cell r="F266" t="str">
            <v/>
          </cell>
          <cell r="H266">
            <v>0</v>
          </cell>
          <cell r="I266">
            <v>0</v>
          </cell>
          <cell r="L266">
            <v>0</v>
          </cell>
          <cell r="M266">
            <v>0</v>
          </cell>
          <cell r="O266">
            <v>0</v>
          </cell>
          <cell r="P266">
            <v>0</v>
          </cell>
          <cell r="Q266">
            <v>0</v>
          </cell>
          <cell r="R266" t="e">
            <v>#N/A</v>
          </cell>
        </row>
        <row r="267">
          <cell r="F267" t="str">
            <v/>
          </cell>
          <cell r="H267">
            <v>0</v>
          </cell>
          <cell r="I267">
            <v>0</v>
          </cell>
          <cell r="L267">
            <v>0</v>
          </cell>
          <cell r="M267">
            <v>0</v>
          </cell>
          <cell r="O267">
            <v>0</v>
          </cell>
          <cell r="P267">
            <v>0</v>
          </cell>
          <cell r="Q267">
            <v>0</v>
          </cell>
          <cell r="R267" t="e">
            <v>#N/A</v>
          </cell>
        </row>
        <row r="268">
          <cell r="D268" t="str">
            <v/>
          </cell>
          <cell r="F268" t="str">
            <v/>
          </cell>
          <cell r="H268">
            <v>0</v>
          </cell>
          <cell r="I268">
            <v>0</v>
          </cell>
          <cell r="L268">
            <v>0</v>
          </cell>
          <cell r="M268">
            <v>0</v>
          </cell>
          <cell r="O268">
            <v>0</v>
          </cell>
          <cell r="P268">
            <v>0</v>
          </cell>
          <cell r="Q268">
            <v>0</v>
          </cell>
          <cell r="R268" t="e">
            <v>#N/A</v>
          </cell>
        </row>
        <row r="269">
          <cell r="D269" t="str">
            <v>GTC (Ratio NORPAC cis gestion stores)</v>
          </cell>
          <cell r="H269">
            <v>0</v>
          </cell>
          <cell r="I269">
            <v>50612.45</v>
          </cell>
          <cell r="L269">
            <v>0</v>
          </cell>
          <cell r="M269">
            <v>0</v>
          </cell>
          <cell r="O269">
            <v>0</v>
          </cell>
          <cell r="P269">
            <v>0</v>
          </cell>
          <cell r="Q269">
            <v>0</v>
          </cell>
          <cell r="R269" t="e">
            <v>#N/A</v>
          </cell>
        </row>
        <row r="270">
          <cell r="D270" t="str">
            <v/>
          </cell>
          <cell r="F270" t="str">
            <v/>
          </cell>
          <cell r="H270">
            <v>0</v>
          </cell>
          <cell r="I270">
            <v>0</v>
          </cell>
          <cell r="L270">
            <v>0</v>
          </cell>
          <cell r="M270">
            <v>0</v>
          </cell>
          <cell r="O270">
            <v>0</v>
          </cell>
          <cell r="P270">
            <v>0</v>
          </cell>
          <cell r="Q270">
            <v>0</v>
          </cell>
          <cell r="R270" t="e">
            <v>#N/A</v>
          </cell>
        </row>
        <row r="271">
          <cell r="D271" t="str">
            <v xml:space="preserve"> - H1 hors contrôle d'accès/Intrusion</v>
          </cell>
          <cell r="F271" t="str">
            <v>ens</v>
          </cell>
          <cell r="G271">
            <v>1</v>
          </cell>
          <cell r="H271">
            <v>36621.199999999997</v>
          </cell>
          <cell r="J271">
            <v>1.1000000000000001</v>
          </cell>
          <cell r="L271">
            <v>30933.333333333332</v>
          </cell>
          <cell r="M271">
            <v>0</v>
          </cell>
          <cell r="O271">
            <v>35728</v>
          </cell>
          <cell r="P271">
            <v>0</v>
          </cell>
          <cell r="Q271">
            <v>35728</v>
          </cell>
          <cell r="R271" t="e">
            <v>#N/A</v>
          </cell>
        </row>
        <row r="272">
          <cell r="D272" t="str">
            <v xml:space="preserve"> - Gestion type Hypervision</v>
          </cell>
          <cell r="F272" t="str">
            <v>ens</v>
          </cell>
          <cell r="G272">
            <v>1</v>
          </cell>
          <cell r="H272">
            <v>13991.249999999998</v>
          </cell>
          <cell r="L272">
            <v>13000</v>
          </cell>
          <cell r="M272">
            <v>0</v>
          </cell>
          <cell r="O272">
            <v>13650</v>
          </cell>
          <cell r="P272">
            <v>0</v>
          </cell>
          <cell r="Q272">
            <v>13650</v>
          </cell>
          <cell r="R272" t="e">
            <v>#N/A</v>
          </cell>
        </row>
        <row r="273">
          <cell r="D273" t="str">
            <v/>
          </cell>
          <cell r="F273" t="str">
            <v/>
          </cell>
          <cell r="H273">
            <v>0</v>
          </cell>
          <cell r="I273">
            <v>0</v>
          </cell>
          <cell r="L273">
            <v>0</v>
          </cell>
          <cell r="M273">
            <v>0</v>
          </cell>
          <cell r="O273">
            <v>0</v>
          </cell>
          <cell r="P273">
            <v>0</v>
          </cell>
          <cell r="Q273">
            <v>0</v>
          </cell>
          <cell r="R273" t="e">
            <v>#N/A</v>
          </cell>
        </row>
        <row r="274">
          <cell r="D274" t="str">
            <v/>
          </cell>
          <cell r="F274" t="str">
            <v/>
          </cell>
          <cell r="H274">
            <v>0</v>
          </cell>
          <cell r="I274">
            <v>0</v>
          </cell>
          <cell r="L274">
            <v>0</v>
          </cell>
          <cell r="M274">
            <v>0</v>
          </cell>
          <cell r="O274">
            <v>0</v>
          </cell>
          <cell r="P274">
            <v>0</v>
          </cell>
          <cell r="Q274">
            <v>0</v>
          </cell>
          <cell r="R274" t="e">
            <v>#N/A</v>
          </cell>
        </row>
        <row r="275">
          <cell r="F275" t="str">
            <v/>
          </cell>
          <cell r="H275">
            <v>0</v>
          </cell>
          <cell r="I275">
            <v>0</v>
          </cell>
          <cell r="L275">
            <v>0</v>
          </cell>
          <cell r="M275">
            <v>0</v>
          </cell>
          <cell r="O275">
            <v>0</v>
          </cell>
          <cell r="P275">
            <v>0</v>
          </cell>
          <cell r="Q275">
            <v>0</v>
          </cell>
          <cell r="R275" t="e">
            <v>#N/A</v>
          </cell>
        </row>
        <row r="276">
          <cell r="F276" t="str">
            <v/>
          </cell>
          <cell r="H276">
            <v>0</v>
          </cell>
          <cell r="I276">
            <v>0</v>
          </cell>
          <cell r="L276">
            <v>0</v>
          </cell>
          <cell r="M276">
            <v>0</v>
          </cell>
          <cell r="O276">
            <v>0</v>
          </cell>
          <cell r="P276">
            <v>0</v>
          </cell>
          <cell r="Q276">
            <v>0</v>
          </cell>
          <cell r="R276" t="e">
            <v>#N/A</v>
          </cell>
        </row>
        <row r="277">
          <cell r="E277" t="str">
            <v>* SDP (Surface niveaux de bureaux+communs hors tremies escaliers)</v>
          </cell>
          <cell r="F277" t="str">
            <v/>
          </cell>
          <cell r="H277">
            <v>0</v>
          </cell>
          <cell r="I277">
            <v>0</v>
          </cell>
          <cell r="L277">
            <v>0</v>
          </cell>
          <cell r="M277">
            <v>0</v>
          </cell>
          <cell r="O277">
            <v>0</v>
          </cell>
          <cell r="P277">
            <v>0</v>
          </cell>
          <cell r="Q277">
            <v>0</v>
          </cell>
          <cell r="R277" t="e">
            <v>#N/A</v>
          </cell>
        </row>
        <row r="278">
          <cell r="D278" t="str">
            <v/>
          </cell>
          <cell r="F278" t="str">
            <v/>
          </cell>
          <cell r="H278">
            <v>0</v>
          </cell>
          <cell r="I278">
            <v>0</v>
          </cell>
          <cell r="L278">
            <v>0</v>
          </cell>
          <cell r="M278">
            <v>0</v>
          </cell>
          <cell r="O278">
            <v>0</v>
          </cell>
          <cell r="P278">
            <v>0</v>
          </cell>
          <cell r="Q278">
            <v>0</v>
          </cell>
          <cell r="R278" t="e">
            <v>#N/A</v>
          </cell>
        </row>
        <row r="279">
          <cell r="D279" t="str">
            <v/>
          </cell>
          <cell r="F279" t="str">
            <v/>
          </cell>
          <cell r="H279">
            <v>0</v>
          </cell>
          <cell r="I279">
            <v>0</v>
          </cell>
          <cell r="L279">
            <v>0</v>
          </cell>
          <cell r="M279">
            <v>0</v>
          </cell>
          <cell r="O279">
            <v>0</v>
          </cell>
          <cell r="P279">
            <v>0</v>
          </cell>
          <cell r="Q279">
            <v>0</v>
          </cell>
          <cell r="R279" t="e">
            <v>#N/A</v>
          </cell>
        </row>
        <row r="280">
          <cell r="C280" t="str">
            <v>TOTAL GENERAL HORS TAXES</v>
          </cell>
          <cell r="I280" t="e">
            <v>#N/A</v>
          </cell>
          <cell r="O280" t="e">
            <v>#N/A</v>
          </cell>
          <cell r="P280" t="e">
            <v>#N/A</v>
          </cell>
          <cell r="Q280" t="e">
            <v>#N/A</v>
          </cell>
          <cell r="R280" t="e">
            <v>#N/A</v>
          </cell>
        </row>
        <row r="482">
          <cell r="E482">
            <v>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8">
          <cell r="I18">
            <v>16952.085499999994</v>
          </cell>
        </row>
        <row r="48">
          <cell r="I48">
            <v>-14224.222249999986</v>
          </cell>
        </row>
        <row r="109">
          <cell r="I109">
            <v>5052.2044999999998</v>
          </cell>
        </row>
        <row r="122">
          <cell r="I122">
            <v>20715.495999999999</v>
          </cell>
        </row>
        <row r="176">
          <cell r="I176">
            <v>8177.9573750000018</v>
          </cell>
        </row>
        <row r="191">
          <cell r="I191">
            <v>10921.415999999997</v>
          </cell>
        </row>
        <row r="199">
          <cell r="I199">
            <v>0</v>
          </cell>
        </row>
        <row r="208">
          <cell r="I208">
            <v>0</v>
          </cell>
        </row>
        <row r="217">
          <cell r="I217">
            <v>0</v>
          </cell>
        </row>
        <row r="226">
          <cell r="I226">
            <v>0</v>
          </cell>
        </row>
        <row r="235">
          <cell r="I235">
            <v>0</v>
          </cell>
        </row>
        <row r="245">
          <cell r="I245">
            <v>0</v>
          </cell>
        </row>
      </sheetData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D8BE1-DBD3-483B-8189-E7D421419258}">
  <sheetPr>
    <pageSetUpPr fitToPage="1"/>
  </sheetPr>
  <dimension ref="A1:R359"/>
  <sheetViews>
    <sheetView showZeros="0" tabSelected="1" view="pageBreakPreview" zoomScale="115" zoomScaleNormal="85" zoomScaleSheetLayoutView="115" workbookViewId="0">
      <selection sqref="A1:E1"/>
    </sheetView>
  </sheetViews>
  <sheetFormatPr baseColWidth="10" defaultColWidth="11.42578125" defaultRowHeight="12.75" x14ac:dyDescent="0.2"/>
  <cols>
    <col min="1" max="1" width="6.140625" style="6" customWidth="1"/>
    <col min="2" max="2" width="44.85546875" style="48" customWidth="1"/>
    <col min="3" max="3" width="7.42578125" style="48" customWidth="1"/>
    <col min="4" max="4" width="8.42578125" style="61" customWidth="1"/>
    <col min="5" max="5" width="9.5703125" style="62" customWidth="1"/>
    <col min="6" max="6" width="9.85546875" style="63" customWidth="1"/>
    <col min="7" max="7" width="15.85546875" style="64" bestFit="1" customWidth="1"/>
    <col min="8" max="16384" width="11.42578125" style="6"/>
  </cols>
  <sheetData>
    <row r="1" spans="1:7" ht="18.75" x14ac:dyDescent="0.2">
      <c r="A1" s="1" t="s">
        <v>0</v>
      </c>
      <c r="B1" s="2"/>
      <c r="C1" s="2"/>
      <c r="D1" s="2"/>
      <c r="E1" s="3"/>
      <c r="F1" s="4" t="s">
        <v>1</v>
      </c>
      <c r="G1" s="5"/>
    </row>
    <row r="2" spans="1:7" ht="15.75" x14ac:dyDescent="0.2">
      <c r="A2" s="7" t="s">
        <v>2</v>
      </c>
      <c r="B2" s="8"/>
      <c r="C2" s="8"/>
      <c r="D2" s="8"/>
      <c r="E2" s="9"/>
      <c r="F2" s="10" t="s">
        <v>3</v>
      </c>
      <c r="G2" s="11"/>
    </row>
    <row r="3" spans="1:7" ht="13.5" thickBot="1" x14ac:dyDescent="0.25">
      <c r="A3" s="12"/>
      <c r="B3" s="13" t="s">
        <v>4</v>
      </c>
      <c r="C3" s="13"/>
      <c r="D3" s="14" t="s">
        <v>5</v>
      </c>
      <c r="E3" s="15" t="s">
        <v>6</v>
      </c>
      <c r="F3" s="16" t="s">
        <v>7</v>
      </c>
      <c r="G3" s="17" t="s">
        <v>8</v>
      </c>
    </row>
    <row r="4" spans="1:7" ht="13.5" thickBot="1" x14ac:dyDescent="0.25">
      <c r="A4" s="18"/>
      <c r="B4" s="19"/>
      <c r="C4" s="20"/>
      <c r="D4" s="21"/>
      <c r="E4" s="22"/>
      <c r="F4" s="23"/>
      <c r="G4" s="24"/>
    </row>
    <row r="5" spans="1:7" ht="13.5" thickBot="1" x14ac:dyDescent="0.25">
      <c r="A5" s="25" t="s">
        <v>9</v>
      </c>
      <c r="B5" s="26"/>
      <c r="C5" s="26"/>
      <c r="D5" s="26"/>
      <c r="E5" s="26"/>
      <c r="F5" s="26"/>
      <c r="G5" s="27"/>
    </row>
    <row r="6" spans="1:7" x14ac:dyDescent="0.2">
      <c r="A6" s="18"/>
      <c r="B6" s="19"/>
      <c r="C6" s="20"/>
      <c r="D6" s="21"/>
      <c r="E6" s="22"/>
      <c r="F6" s="23"/>
      <c r="G6" s="24"/>
    </row>
    <row r="7" spans="1:7" x14ac:dyDescent="0.2">
      <c r="A7" s="28" t="s">
        <v>10</v>
      </c>
      <c r="B7" s="19"/>
      <c r="C7" s="20"/>
      <c r="D7" s="21" t="s">
        <v>11</v>
      </c>
      <c r="E7" s="22"/>
      <c r="F7" s="23"/>
      <c r="G7" s="24">
        <f t="shared" ref="G7:G10" si="0">F7*E7</f>
        <v>0</v>
      </c>
    </row>
    <row r="8" spans="1:7" x14ac:dyDescent="0.2">
      <c r="A8" s="29"/>
      <c r="B8" s="19" t="s">
        <v>12</v>
      </c>
      <c r="C8" s="20"/>
      <c r="D8" s="30" t="s">
        <v>13</v>
      </c>
      <c r="E8" s="22"/>
      <c r="F8" s="23"/>
      <c r="G8" s="24">
        <f t="shared" si="0"/>
        <v>0</v>
      </c>
    </row>
    <row r="9" spans="1:7" x14ac:dyDescent="0.2">
      <c r="A9" s="29"/>
      <c r="B9" s="19" t="s">
        <v>14</v>
      </c>
      <c r="C9" s="20"/>
      <c r="D9" s="31" t="s">
        <v>13</v>
      </c>
      <c r="E9" s="22"/>
      <c r="F9" s="23"/>
      <c r="G9" s="24">
        <f t="shared" si="0"/>
        <v>0</v>
      </c>
    </row>
    <row r="10" spans="1:7" x14ac:dyDescent="0.2">
      <c r="A10" s="29"/>
      <c r="B10"/>
      <c r="C10" s="20"/>
      <c r="D10" s="31"/>
      <c r="E10" s="22"/>
      <c r="F10" s="23"/>
      <c r="G10" s="24">
        <f t="shared" si="0"/>
        <v>0</v>
      </c>
    </row>
    <row r="11" spans="1:7" x14ac:dyDescent="0.2">
      <c r="A11" s="32" t="s">
        <v>15</v>
      </c>
      <c r="B11" s="33"/>
      <c r="C11" s="34"/>
      <c r="D11" s="35"/>
      <c r="E11" s="36"/>
      <c r="F11" s="37"/>
      <c r="G11" s="38">
        <f>SUBTOTAL(9,G7:G10)</f>
        <v>0</v>
      </c>
    </row>
    <row r="12" spans="1:7" x14ac:dyDescent="0.2">
      <c r="A12" s="29"/>
      <c r="B12"/>
      <c r="C12" s="20"/>
      <c r="D12" s="30"/>
      <c r="E12" s="22"/>
      <c r="F12" s="23"/>
      <c r="G12" s="24">
        <f>F12*E12</f>
        <v>0</v>
      </c>
    </row>
    <row r="13" spans="1:7" x14ac:dyDescent="0.2">
      <c r="A13" s="28" t="s">
        <v>16</v>
      </c>
      <c r="B13" s="19"/>
      <c r="C13" s="20"/>
      <c r="D13" s="21" t="s">
        <v>11</v>
      </c>
      <c r="E13" s="22"/>
      <c r="F13" s="23"/>
      <c r="G13" s="24">
        <f t="shared" ref="G13:G15" si="1">F13*E13</f>
        <v>0</v>
      </c>
    </row>
    <row r="14" spans="1:7" x14ac:dyDescent="0.2">
      <c r="A14" s="29"/>
      <c r="B14" s="19" t="s">
        <v>17</v>
      </c>
      <c r="C14" s="20"/>
      <c r="D14" s="30" t="s">
        <v>13</v>
      </c>
      <c r="E14" s="22"/>
      <c r="F14" s="23"/>
      <c r="G14" s="24">
        <f>F14*E14</f>
        <v>0</v>
      </c>
    </row>
    <row r="15" spans="1:7" x14ac:dyDescent="0.2">
      <c r="A15" s="29"/>
      <c r="B15"/>
      <c r="C15" s="20"/>
      <c r="D15" s="31"/>
      <c r="E15" s="22"/>
      <c r="F15" s="23"/>
      <c r="G15" s="24">
        <f t="shared" si="1"/>
        <v>0</v>
      </c>
    </row>
    <row r="16" spans="1:7" x14ac:dyDescent="0.2">
      <c r="A16" s="32" t="s">
        <v>15</v>
      </c>
      <c r="B16" s="33"/>
      <c r="C16" s="34"/>
      <c r="D16" s="35"/>
      <c r="E16" s="36"/>
      <c r="F16" s="37"/>
      <c r="G16" s="38">
        <f>SUBTOTAL(9,G13:G15)</f>
        <v>0</v>
      </c>
    </row>
    <row r="17" spans="1:7" x14ac:dyDescent="0.2">
      <c r="A17" s="29"/>
      <c r="B17"/>
      <c r="C17" s="20"/>
      <c r="D17" s="30"/>
      <c r="E17" s="22"/>
      <c r="F17" s="23"/>
      <c r="G17" s="24">
        <f t="shared" ref="G17:G20" si="2">F17*E17</f>
        <v>0</v>
      </c>
    </row>
    <row r="18" spans="1:7" x14ac:dyDescent="0.2">
      <c r="A18" s="28" t="s">
        <v>18</v>
      </c>
      <c r="B18"/>
      <c r="C18" s="20"/>
      <c r="D18" s="30"/>
      <c r="E18" s="22"/>
      <c r="F18" s="23"/>
      <c r="G18" s="24">
        <f t="shared" si="2"/>
        <v>0</v>
      </c>
    </row>
    <row r="19" spans="1:7" x14ac:dyDescent="0.2">
      <c r="A19" s="29"/>
      <c r="B19" s="19" t="s">
        <v>19</v>
      </c>
      <c r="C19" s="20"/>
      <c r="D19" s="30" t="s">
        <v>20</v>
      </c>
      <c r="E19" s="22"/>
      <c r="F19" s="23"/>
      <c r="G19" s="24"/>
    </row>
    <row r="20" spans="1:7" x14ac:dyDescent="0.2">
      <c r="A20" s="29"/>
      <c r="B20"/>
      <c r="C20" s="20"/>
      <c r="D20" s="30"/>
      <c r="E20" s="22"/>
      <c r="F20" s="23"/>
      <c r="G20" s="24">
        <f t="shared" si="2"/>
        <v>0</v>
      </c>
    </row>
    <row r="21" spans="1:7" x14ac:dyDescent="0.2">
      <c r="A21" s="32" t="s">
        <v>21</v>
      </c>
      <c r="B21" s="33"/>
      <c r="C21" s="34"/>
      <c r="D21" s="35"/>
      <c r="E21" s="36"/>
      <c r="F21" s="37"/>
      <c r="G21" s="38">
        <f>SUBTOTAL(9,G18:G20)</f>
        <v>0</v>
      </c>
    </row>
    <row r="22" spans="1:7" x14ac:dyDescent="0.2">
      <c r="A22" s="39"/>
      <c r="B22" s="40"/>
      <c r="C22" s="20"/>
      <c r="D22" s="31"/>
      <c r="E22" s="22"/>
      <c r="F22" s="23"/>
      <c r="G22" s="24">
        <f t="shared" ref="G22:G24" si="3">F22*E22</f>
        <v>0</v>
      </c>
    </row>
    <row r="23" spans="1:7" x14ac:dyDescent="0.2">
      <c r="A23" s="28" t="s">
        <v>22</v>
      </c>
      <c r="B23"/>
      <c r="C23" s="20"/>
      <c r="D23" s="30"/>
      <c r="E23" s="22"/>
      <c r="F23" s="23"/>
      <c r="G23" s="24">
        <f t="shared" si="3"/>
        <v>0</v>
      </c>
    </row>
    <row r="24" spans="1:7" x14ac:dyDescent="0.2">
      <c r="A24" s="29"/>
      <c r="B24" s="19" t="s">
        <v>19</v>
      </c>
      <c r="C24" s="20"/>
      <c r="D24" s="30" t="s">
        <v>20</v>
      </c>
      <c r="E24" s="22"/>
      <c r="F24" s="23"/>
      <c r="G24" s="24">
        <f t="shared" si="3"/>
        <v>0</v>
      </c>
    </row>
    <row r="25" spans="1:7" x14ac:dyDescent="0.2">
      <c r="A25" s="29"/>
      <c r="B25" s="19"/>
      <c r="C25" s="20"/>
      <c r="D25" s="30"/>
      <c r="E25" s="22"/>
      <c r="F25" s="23"/>
      <c r="G25" s="24">
        <f>F25*E25</f>
        <v>0</v>
      </c>
    </row>
    <row r="26" spans="1:7" x14ac:dyDescent="0.2">
      <c r="A26" s="32" t="s">
        <v>23</v>
      </c>
      <c r="B26" s="33"/>
      <c r="C26" s="34"/>
      <c r="D26" s="35"/>
      <c r="E26" s="36"/>
      <c r="F26" s="37"/>
      <c r="G26" s="38">
        <f>SUBTOTAL(9,G23:G25)</f>
        <v>0</v>
      </c>
    </row>
    <row r="27" spans="1:7" x14ac:dyDescent="0.2">
      <c r="A27" s="39"/>
      <c r="B27" s="40"/>
      <c r="C27" s="20"/>
      <c r="D27" s="31"/>
      <c r="E27" s="22"/>
      <c r="F27" s="23"/>
      <c r="G27" s="24">
        <f t="shared" ref="G27:G35" si="4">F27*E27</f>
        <v>0</v>
      </c>
    </row>
    <row r="28" spans="1:7" x14ac:dyDescent="0.2">
      <c r="A28" s="28" t="s">
        <v>24</v>
      </c>
      <c r="B28" s="19"/>
      <c r="C28" s="20"/>
      <c r="D28" s="30"/>
      <c r="E28" s="22"/>
      <c r="F28" s="23"/>
      <c r="G28" s="24">
        <f t="shared" si="4"/>
        <v>0</v>
      </c>
    </row>
    <row r="29" spans="1:7" x14ac:dyDescent="0.2">
      <c r="A29" s="41"/>
      <c r="B29" s="19" t="s">
        <v>25</v>
      </c>
      <c r="C29" s="20"/>
      <c r="D29" s="30" t="s">
        <v>13</v>
      </c>
      <c r="E29" s="22"/>
      <c r="F29" s="23"/>
      <c r="G29" s="24">
        <f t="shared" si="4"/>
        <v>0</v>
      </c>
    </row>
    <row r="30" spans="1:7" x14ac:dyDescent="0.2">
      <c r="A30" s="41"/>
      <c r="B30" s="19" t="s">
        <v>26</v>
      </c>
      <c r="C30" s="20"/>
      <c r="D30" s="30" t="s">
        <v>13</v>
      </c>
      <c r="E30" s="22"/>
      <c r="F30" s="23"/>
      <c r="G30" s="24">
        <f t="shared" si="4"/>
        <v>0</v>
      </c>
    </row>
    <row r="31" spans="1:7" x14ac:dyDescent="0.2">
      <c r="A31" s="41"/>
      <c r="B31" s="19" t="s">
        <v>27</v>
      </c>
      <c r="C31" s="20"/>
      <c r="D31" s="30" t="s">
        <v>13</v>
      </c>
      <c r="E31" s="22"/>
      <c r="F31" s="23"/>
      <c r="G31" s="24">
        <f t="shared" si="4"/>
        <v>0</v>
      </c>
    </row>
    <row r="32" spans="1:7" x14ac:dyDescent="0.2">
      <c r="A32" s="41"/>
      <c r="B32" s="19" t="s">
        <v>28</v>
      </c>
      <c r="C32" s="20"/>
      <c r="D32" s="30" t="s">
        <v>13</v>
      </c>
      <c r="E32" s="22"/>
      <c r="F32" s="23"/>
      <c r="G32" s="24">
        <f t="shared" si="4"/>
        <v>0</v>
      </c>
    </row>
    <row r="33" spans="1:7" x14ac:dyDescent="0.2">
      <c r="A33" s="41"/>
      <c r="B33" s="19" t="s">
        <v>29</v>
      </c>
      <c r="C33" s="20"/>
      <c r="D33" s="30" t="s">
        <v>13</v>
      </c>
      <c r="E33" s="22"/>
      <c r="F33" s="23"/>
      <c r="G33" s="24">
        <f t="shared" si="4"/>
        <v>0</v>
      </c>
    </row>
    <row r="34" spans="1:7" x14ac:dyDescent="0.2">
      <c r="A34" s="41"/>
      <c r="B34" s="19" t="s">
        <v>30</v>
      </c>
      <c r="C34" s="20"/>
      <c r="D34" s="30" t="s">
        <v>13</v>
      </c>
      <c r="E34" s="22"/>
      <c r="F34" s="23"/>
      <c r="G34" s="24">
        <f t="shared" si="4"/>
        <v>0</v>
      </c>
    </row>
    <row r="35" spans="1:7" x14ac:dyDescent="0.2">
      <c r="A35" s="29"/>
      <c r="B35" s="19"/>
      <c r="C35" s="20"/>
      <c r="D35" s="30"/>
      <c r="E35" s="22"/>
      <c r="F35" s="23"/>
      <c r="G35" s="24">
        <f t="shared" si="4"/>
        <v>0</v>
      </c>
    </row>
    <row r="36" spans="1:7" x14ac:dyDescent="0.2">
      <c r="A36" s="32" t="s">
        <v>31</v>
      </c>
      <c r="B36" s="33"/>
      <c r="C36" s="34"/>
      <c r="D36" s="35"/>
      <c r="E36" s="36"/>
      <c r="F36" s="37"/>
      <c r="G36" s="38">
        <f>SUBTOTAL(9,G28:G35)</f>
        <v>0</v>
      </c>
    </row>
    <row r="37" spans="1:7" x14ac:dyDescent="0.2">
      <c r="A37" s="39"/>
      <c r="B37" s="40"/>
      <c r="C37" s="20"/>
      <c r="D37" s="42"/>
      <c r="E37" s="22"/>
      <c r="F37" s="23"/>
      <c r="G37" s="24">
        <f>F37*E37</f>
        <v>0</v>
      </c>
    </row>
    <row r="38" spans="1:7" x14ac:dyDescent="0.2">
      <c r="A38" s="28" t="s">
        <v>32</v>
      </c>
      <c r="B38" s="43"/>
      <c r="C38" s="20"/>
      <c r="D38" s="30"/>
      <c r="E38" s="22"/>
      <c r="F38" s="23"/>
      <c r="G38" s="24">
        <f>F38*E38</f>
        <v>0</v>
      </c>
    </row>
    <row r="39" spans="1:7" x14ac:dyDescent="0.2">
      <c r="A39" s="28"/>
      <c r="B39" s="44" t="s">
        <v>33</v>
      </c>
      <c r="C39" s="20"/>
      <c r="D39" s="30" t="s">
        <v>20</v>
      </c>
      <c r="E39" s="22"/>
      <c r="F39" s="23"/>
      <c r="G39" s="24">
        <f t="shared" ref="G39:G83" si="5">F39*E39</f>
        <v>0</v>
      </c>
    </row>
    <row r="40" spans="1:7" x14ac:dyDescent="0.2">
      <c r="A40" s="28"/>
      <c r="B40" s="44" t="s">
        <v>34</v>
      </c>
      <c r="C40" s="20"/>
      <c r="D40" s="30" t="s">
        <v>35</v>
      </c>
      <c r="E40" s="22"/>
      <c r="F40" s="23"/>
      <c r="G40" s="24">
        <f>F40*E40</f>
        <v>0</v>
      </c>
    </row>
    <row r="41" spans="1:7" x14ac:dyDescent="0.2">
      <c r="A41" s="28"/>
      <c r="B41" s="44" t="s">
        <v>36</v>
      </c>
      <c r="C41" s="20"/>
      <c r="D41" s="30" t="s">
        <v>13</v>
      </c>
      <c r="E41" s="22"/>
      <c r="F41" s="23"/>
      <c r="G41" s="24">
        <f>F41*E41</f>
        <v>0</v>
      </c>
    </row>
    <row r="42" spans="1:7" x14ac:dyDescent="0.2">
      <c r="A42" s="28"/>
      <c r="B42" s="44" t="s">
        <v>37</v>
      </c>
      <c r="C42" s="20"/>
      <c r="D42" s="30" t="s">
        <v>13</v>
      </c>
      <c r="E42" s="22"/>
      <c r="F42" s="23"/>
      <c r="G42" s="24">
        <f>F42*E42</f>
        <v>0</v>
      </c>
    </row>
    <row r="43" spans="1:7" x14ac:dyDescent="0.2">
      <c r="A43" s="45"/>
      <c r="B43" s="44"/>
      <c r="C43" s="20"/>
      <c r="D43" s="30"/>
      <c r="E43" s="22"/>
      <c r="F43" s="23"/>
      <c r="G43" s="24">
        <f t="shared" si="5"/>
        <v>0</v>
      </c>
    </row>
    <row r="44" spans="1:7" x14ac:dyDescent="0.2">
      <c r="A44" s="32" t="s">
        <v>38</v>
      </c>
      <c r="B44" s="33"/>
      <c r="C44" s="34"/>
      <c r="D44" s="35"/>
      <c r="E44" s="36"/>
      <c r="F44" s="37"/>
      <c r="G44" s="38">
        <f>SUBTOTAL(9,G38:G43)</f>
        <v>0</v>
      </c>
    </row>
    <row r="45" spans="1:7" x14ac:dyDescent="0.2">
      <c r="A45" s="45"/>
      <c r="B45" s="19"/>
      <c r="C45" s="20"/>
      <c r="D45" s="30"/>
      <c r="E45" s="22"/>
      <c r="F45" s="23"/>
      <c r="G45" s="24">
        <f t="shared" si="5"/>
        <v>0</v>
      </c>
    </row>
    <row r="46" spans="1:7" x14ac:dyDescent="0.2">
      <c r="A46" s="28" t="s">
        <v>39</v>
      </c>
      <c r="B46"/>
      <c r="C46" s="20"/>
      <c r="D46" s="30"/>
      <c r="E46" s="22"/>
      <c r="F46" s="23"/>
      <c r="G46" s="24">
        <f t="shared" si="5"/>
        <v>0</v>
      </c>
    </row>
    <row r="47" spans="1:7" x14ac:dyDescent="0.2">
      <c r="A47" s="41"/>
      <c r="B47" s="19" t="s">
        <v>40</v>
      </c>
      <c r="C47" s="20"/>
      <c r="D47" s="30" t="s">
        <v>13</v>
      </c>
      <c r="E47" s="22"/>
      <c r="F47" s="23"/>
      <c r="G47" s="24">
        <f t="shared" si="5"/>
        <v>0</v>
      </c>
    </row>
    <row r="48" spans="1:7" x14ac:dyDescent="0.2">
      <c r="A48" s="28"/>
      <c r="B48" s="19" t="s">
        <v>41</v>
      </c>
      <c r="C48" s="20"/>
      <c r="D48" s="30" t="s">
        <v>42</v>
      </c>
      <c r="E48" s="22"/>
      <c r="F48" s="23"/>
      <c r="G48" s="24">
        <f>F48*E48</f>
        <v>0</v>
      </c>
    </row>
    <row r="49" spans="1:7" x14ac:dyDescent="0.2">
      <c r="A49" s="28"/>
      <c r="B49" s="19" t="s">
        <v>43</v>
      </c>
      <c r="C49" s="20"/>
      <c r="D49" s="30" t="s">
        <v>42</v>
      </c>
      <c r="E49" s="22"/>
      <c r="F49" s="23"/>
      <c r="G49" s="24">
        <f>F49*E49</f>
        <v>0</v>
      </c>
    </row>
    <row r="50" spans="1:7" x14ac:dyDescent="0.2">
      <c r="A50" s="45"/>
      <c r="B50" s="19" t="s">
        <v>44</v>
      </c>
      <c r="C50" s="20"/>
      <c r="D50" s="30" t="s">
        <v>42</v>
      </c>
      <c r="E50" s="22"/>
      <c r="F50" s="23"/>
      <c r="G50" s="24">
        <f>F50*E50</f>
        <v>0</v>
      </c>
    </row>
    <row r="51" spans="1:7" x14ac:dyDescent="0.2">
      <c r="A51" s="41"/>
      <c r="B51" s="19" t="s">
        <v>45</v>
      </c>
      <c r="C51" s="20"/>
      <c r="D51" s="30" t="s">
        <v>42</v>
      </c>
      <c r="E51" s="22"/>
      <c r="F51" s="23"/>
      <c r="G51" s="24">
        <f t="shared" ref="G51:G55" si="6">F51*E51</f>
        <v>0</v>
      </c>
    </row>
    <row r="52" spans="1:7" x14ac:dyDescent="0.2">
      <c r="A52" s="41"/>
      <c r="B52" s="19" t="s">
        <v>46</v>
      </c>
      <c r="C52" s="20"/>
      <c r="D52" s="30" t="s">
        <v>42</v>
      </c>
      <c r="E52" s="22"/>
      <c r="F52" s="23"/>
      <c r="G52" s="24">
        <f t="shared" si="6"/>
        <v>0</v>
      </c>
    </row>
    <row r="53" spans="1:7" x14ac:dyDescent="0.2">
      <c r="A53" s="41"/>
      <c r="B53" s="19" t="s">
        <v>47</v>
      </c>
      <c r="C53" s="20"/>
      <c r="D53" s="30" t="s">
        <v>42</v>
      </c>
      <c r="E53" s="22"/>
      <c r="F53" s="23"/>
      <c r="G53" s="24">
        <f t="shared" si="6"/>
        <v>0</v>
      </c>
    </row>
    <row r="54" spans="1:7" x14ac:dyDescent="0.2">
      <c r="A54" s="41"/>
      <c r="B54" s="19" t="s">
        <v>48</v>
      </c>
      <c r="C54" s="20"/>
      <c r="D54" s="30" t="s">
        <v>42</v>
      </c>
      <c r="E54" s="22"/>
      <c r="F54" s="23"/>
      <c r="G54" s="24">
        <f t="shared" si="6"/>
        <v>0</v>
      </c>
    </row>
    <row r="55" spans="1:7" x14ac:dyDescent="0.2">
      <c r="A55" s="28"/>
      <c r="B55" s="19" t="s">
        <v>49</v>
      </c>
      <c r="C55" s="20"/>
      <c r="D55" s="30" t="s">
        <v>42</v>
      </c>
      <c r="E55" s="22"/>
      <c r="F55" s="23"/>
      <c r="G55" s="24">
        <f t="shared" si="6"/>
        <v>0</v>
      </c>
    </row>
    <row r="56" spans="1:7" x14ac:dyDescent="0.2">
      <c r="A56" s="41"/>
      <c r="B56" s="19" t="s">
        <v>50</v>
      </c>
      <c r="C56" s="20"/>
      <c r="D56" s="30" t="s">
        <v>42</v>
      </c>
      <c r="E56" s="22"/>
      <c r="F56" s="23"/>
      <c r="G56" s="24">
        <f t="shared" si="5"/>
        <v>0</v>
      </c>
    </row>
    <row r="57" spans="1:7" x14ac:dyDescent="0.2">
      <c r="A57" s="28"/>
      <c r="B57" s="19" t="s">
        <v>51</v>
      </c>
      <c r="C57" s="20"/>
      <c r="D57" s="30" t="s">
        <v>42</v>
      </c>
      <c r="E57" s="22"/>
      <c r="F57" s="23"/>
      <c r="G57" s="24">
        <f>F57*E57</f>
        <v>0</v>
      </c>
    </row>
    <row r="58" spans="1:7" x14ac:dyDescent="0.2">
      <c r="A58" s="28"/>
      <c r="B58" s="19" t="s">
        <v>52</v>
      </c>
      <c r="C58" s="20"/>
      <c r="D58" s="30" t="s">
        <v>42</v>
      </c>
      <c r="E58" s="22"/>
      <c r="F58" s="23"/>
      <c r="G58" s="24">
        <f>F58*E58</f>
        <v>0</v>
      </c>
    </row>
    <row r="59" spans="1:7" x14ac:dyDescent="0.2">
      <c r="A59" s="28"/>
      <c r="B59" s="19" t="s">
        <v>53</v>
      </c>
      <c r="C59" s="20"/>
      <c r="D59" s="30" t="s">
        <v>42</v>
      </c>
      <c r="E59" s="22"/>
      <c r="F59" s="23"/>
      <c r="G59" s="24">
        <f t="shared" ref="G59:G61" si="7">F59*E59</f>
        <v>0</v>
      </c>
    </row>
    <row r="60" spans="1:7" x14ac:dyDescent="0.2">
      <c r="A60" s="41"/>
      <c r="B60" s="19" t="s">
        <v>54</v>
      </c>
      <c r="C60" s="20"/>
      <c r="D60" s="30" t="s">
        <v>42</v>
      </c>
      <c r="E60" s="22"/>
      <c r="F60" s="23"/>
      <c r="G60" s="24">
        <f t="shared" si="7"/>
        <v>0</v>
      </c>
    </row>
    <row r="61" spans="1:7" x14ac:dyDescent="0.2">
      <c r="A61" s="41"/>
      <c r="B61" s="19" t="s">
        <v>55</v>
      </c>
      <c r="C61" s="20"/>
      <c r="D61" s="30" t="s">
        <v>42</v>
      </c>
      <c r="E61" s="22"/>
      <c r="F61" s="23"/>
      <c r="G61" s="24">
        <f t="shared" si="7"/>
        <v>0</v>
      </c>
    </row>
    <row r="62" spans="1:7" x14ac:dyDescent="0.2">
      <c r="A62" s="28"/>
      <c r="B62" s="19" t="s">
        <v>56</v>
      </c>
      <c r="C62" s="20"/>
      <c r="D62" s="30" t="s">
        <v>13</v>
      </c>
      <c r="E62" s="22"/>
      <c r="F62" s="23"/>
      <c r="G62" s="24">
        <f t="shared" si="5"/>
        <v>0</v>
      </c>
    </row>
    <row r="63" spans="1:7" x14ac:dyDescent="0.2">
      <c r="A63" s="41"/>
      <c r="B63" s="19" t="s">
        <v>37</v>
      </c>
      <c r="C63" s="20"/>
      <c r="D63" s="30" t="s">
        <v>13</v>
      </c>
      <c r="E63" s="22"/>
      <c r="F63" s="23"/>
      <c r="G63" s="24">
        <f t="shared" si="5"/>
        <v>0</v>
      </c>
    </row>
    <row r="64" spans="1:7" x14ac:dyDescent="0.2">
      <c r="A64" s="28"/>
      <c r="B64" s="19"/>
      <c r="C64" s="20"/>
      <c r="D64" s="30"/>
      <c r="E64" s="22"/>
      <c r="F64" s="23"/>
      <c r="G64" s="24">
        <f t="shared" si="5"/>
        <v>0</v>
      </c>
    </row>
    <row r="65" spans="1:7" x14ac:dyDescent="0.2">
      <c r="A65" s="32" t="s">
        <v>57</v>
      </c>
      <c r="B65" s="33"/>
      <c r="C65" s="34"/>
      <c r="D65" s="35"/>
      <c r="E65" s="36"/>
      <c r="F65" s="37"/>
      <c r="G65" s="38">
        <f>SUBTOTAL(9,G46:G64)</f>
        <v>0</v>
      </c>
    </row>
    <row r="66" spans="1:7" x14ac:dyDescent="0.2">
      <c r="A66" s="45"/>
      <c r="B66" s="19"/>
      <c r="C66" s="20"/>
      <c r="D66" s="30"/>
      <c r="E66" s="22"/>
      <c r="F66" s="23"/>
      <c r="G66" s="24">
        <f t="shared" si="5"/>
        <v>0</v>
      </c>
    </row>
    <row r="67" spans="1:7" x14ac:dyDescent="0.2">
      <c r="A67" s="28" t="s">
        <v>58</v>
      </c>
      <c r="B67" s="43"/>
      <c r="C67" s="20"/>
      <c r="D67" s="30"/>
      <c r="E67" s="22"/>
      <c r="F67" s="23"/>
      <c r="G67" s="24">
        <f t="shared" si="5"/>
        <v>0</v>
      </c>
    </row>
    <row r="68" spans="1:7" x14ac:dyDescent="0.2">
      <c r="A68" s="28"/>
      <c r="B68" s="19" t="s">
        <v>59</v>
      </c>
      <c r="C68" s="20"/>
      <c r="D68" s="30" t="s">
        <v>13</v>
      </c>
      <c r="E68" s="22"/>
      <c r="F68" s="23"/>
      <c r="G68" s="24">
        <f t="shared" si="5"/>
        <v>0</v>
      </c>
    </row>
    <row r="69" spans="1:7" x14ac:dyDescent="0.2">
      <c r="A69" s="41"/>
      <c r="B69" s="19" t="s">
        <v>60</v>
      </c>
      <c r="C69" s="20"/>
      <c r="D69" s="30" t="s">
        <v>42</v>
      </c>
      <c r="E69" s="22"/>
      <c r="F69" s="23"/>
      <c r="G69" s="24">
        <f t="shared" si="5"/>
        <v>0</v>
      </c>
    </row>
    <row r="70" spans="1:7" x14ac:dyDescent="0.2">
      <c r="A70" s="39"/>
      <c r="B70" s="44" t="s">
        <v>61</v>
      </c>
      <c r="C70" s="20"/>
      <c r="D70" s="30" t="s">
        <v>42</v>
      </c>
      <c r="E70" s="22"/>
      <c r="F70" s="23"/>
      <c r="G70" s="24">
        <f>F70*E70</f>
        <v>0</v>
      </c>
    </row>
    <row r="71" spans="1:7" x14ac:dyDescent="0.2">
      <c r="A71" s="39"/>
      <c r="B71" s="44" t="s">
        <v>62</v>
      </c>
      <c r="C71" s="20"/>
      <c r="D71" s="30" t="s">
        <v>42</v>
      </c>
      <c r="E71" s="22"/>
      <c r="F71" s="23"/>
      <c r="G71" s="24">
        <f>F71*E71</f>
        <v>0</v>
      </c>
    </row>
    <row r="72" spans="1:7" x14ac:dyDescent="0.2">
      <c r="A72" s="45"/>
      <c r="B72" s="19" t="s">
        <v>63</v>
      </c>
      <c r="C72" s="20"/>
      <c r="D72" s="30" t="s">
        <v>42</v>
      </c>
      <c r="E72" s="22"/>
      <c r="F72" s="23"/>
      <c r="G72" s="24">
        <f t="shared" si="5"/>
        <v>0</v>
      </c>
    </row>
    <row r="73" spans="1:7" x14ac:dyDescent="0.2">
      <c r="A73" s="41"/>
      <c r="B73" s="44" t="s">
        <v>64</v>
      </c>
      <c r="C73" s="20"/>
      <c r="D73" s="30" t="s">
        <v>42</v>
      </c>
      <c r="E73" s="22"/>
      <c r="F73" s="23"/>
      <c r="G73" s="24">
        <f t="shared" si="5"/>
        <v>0</v>
      </c>
    </row>
    <row r="74" spans="1:7" x14ac:dyDescent="0.2">
      <c r="A74" s="41"/>
      <c r="B74" s="44" t="s">
        <v>65</v>
      </c>
      <c r="C74" s="20"/>
      <c r="D74" s="30" t="s">
        <v>42</v>
      </c>
      <c r="E74" s="22"/>
      <c r="F74" s="23"/>
      <c r="G74" s="24">
        <f>F74*E74</f>
        <v>0</v>
      </c>
    </row>
    <row r="75" spans="1:7" x14ac:dyDescent="0.2">
      <c r="A75" s="41"/>
      <c r="B75" s="44" t="s">
        <v>66</v>
      </c>
      <c r="C75" s="20"/>
      <c r="D75" s="30" t="s">
        <v>42</v>
      </c>
      <c r="E75" s="22"/>
      <c r="F75" s="23"/>
      <c r="G75" s="24">
        <f t="shared" si="5"/>
        <v>0</v>
      </c>
    </row>
    <row r="76" spans="1:7" x14ac:dyDescent="0.2">
      <c r="A76" s="41"/>
      <c r="B76" s="44" t="s">
        <v>67</v>
      </c>
      <c r="C76" s="20"/>
      <c r="D76" s="30" t="s">
        <v>42</v>
      </c>
      <c r="E76" s="22"/>
      <c r="F76" s="23"/>
      <c r="G76" s="24">
        <f t="shared" si="5"/>
        <v>0</v>
      </c>
    </row>
    <row r="77" spans="1:7" x14ac:dyDescent="0.2">
      <c r="A77" s="41"/>
      <c r="B77" s="44" t="s">
        <v>68</v>
      </c>
      <c r="C77" s="20"/>
      <c r="D77" s="30" t="s">
        <v>13</v>
      </c>
      <c r="E77" s="22"/>
      <c r="F77" s="23"/>
      <c r="G77" s="24">
        <f t="shared" si="5"/>
        <v>0</v>
      </c>
    </row>
    <row r="78" spans="1:7" x14ac:dyDescent="0.2">
      <c r="A78" s="41"/>
      <c r="B78" s="19" t="s">
        <v>37</v>
      </c>
      <c r="C78" s="20"/>
      <c r="D78" s="30" t="s">
        <v>13</v>
      </c>
      <c r="E78" s="22"/>
      <c r="F78" s="23"/>
      <c r="G78" s="24">
        <f t="shared" si="5"/>
        <v>0</v>
      </c>
    </row>
    <row r="79" spans="1:7" x14ac:dyDescent="0.2">
      <c r="A79" s="41"/>
      <c r="B79" s="46"/>
      <c r="C79" s="20"/>
      <c r="D79" s="30"/>
      <c r="E79" s="22"/>
      <c r="F79" s="23"/>
      <c r="G79" s="24"/>
    </row>
    <row r="80" spans="1:7" x14ac:dyDescent="0.2">
      <c r="A80" s="32" t="s">
        <v>69</v>
      </c>
      <c r="B80" s="33"/>
      <c r="C80" s="34"/>
      <c r="D80" s="35"/>
      <c r="E80" s="36"/>
      <c r="F80" s="37"/>
      <c r="G80" s="38">
        <f>SUBTOTAL(9,G67:G79)</f>
        <v>0</v>
      </c>
    </row>
    <row r="81" spans="1:7" x14ac:dyDescent="0.2">
      <c r="A81" s="45"/>
      <c r="B81" s="19"/>
      <c r="C81" s="20"/>
      <c r="D81" s="30"/>
      <c r="E81" s="22"/>
      <c r="F81" s="23"/>
      <c r="G81" s="24">
        <f t="shared" si="5"/>
        <v>0</v>
      </c>
    </row>
    <row r="82" spans="1:7" x14ac:dyDescent="0.2">
      <c r="A82" s="28" t="s">
        <v>70</v>
      </c>
      <c r="B82" s="47"/>
      <c r="C82" s="20"/>
      <c r="D82" s="30"/>
      <c r="E82" s="22"/>
      <c r="F82" s="23"/>
      <c r="G82" s="24">
        <f t="shared" si="5"/>
        <v>0</v>
      </c>
    </row>
    <row r="83" spans="1:7" x14ac:dyDescent="0.2">
      <c r="A83" s="41"/>
      <c r="B83" s="44" t="s">
        <v>71</v>
      </c>
      <c r="C83" s="20"/>
      <c r="D83" s="30" t="s">
        <v>13</v>
      </c>
      <c r="E83" s="22"/>
      <c r="F83" s="23"/>
      <c r="G83" s="24">
        <f t="shared" si="5"/>
        <v>0</v>
      </c>
    </row>
    <row r="84" spans="1:7" x14ac:dyDescent="0.2">
      <c r="A84" s="29"/>
      <c r="B84"/>
      <c r="C84" s="20"/>
      <c r="D84" s="30"/>
      <c r="E84" s="22"/>
      <c r="F84" s="23"/>
      <c r="G84" s="24">
        <f>F84*E84</f>
        <v>0</v>
      </c>
    </row>
    <row r="85" spans="1:7" x14ac:dyDescent="0.2">
      <c r="A85" s="32" t="s">
        <v>72</v>
      </c>
      <c r="B85" s="33"/>
      <c r="C85" s="34"/>
      <c r="D85" s="35"/>
      <c r="E85" s="36"/>
      <c r="F85" s="37">
        <f>IF(OR($E85="0",$E85=0),0,IF(#REF!=0,MROUND(#REF!*(1-#REF!)*FOE+#REF!*MOE,1)*VE*VDT,#REF!*MROUND(#REF!*(1-#REF!)*FOE+#REF!*MOE,1)*VE*VDT))</f>
        <v>0</v>
      </c>
      <c r="G85" s="38">
        <f>SUBTOTAL(9,G82:G84)</f>
        <v>0</v>
      </c>
    </row>
    <row r="86" spans="1:7" ht="13.5" thickBot="1" x14ac:dyDescent="0.25">
      <c r="A86" s="18"/>
      <c r="B86" s="48" t="s">
        <v>11</v>
      </c>
      <c r="C86" s="20"/>
      <c r="D86" s="21" t="s">
        <v>11</v>
      </c>
      <c r="E86" s="22"/>
      <c r="F86" s="23">
        <f>IF(OR($E86="0",$E86=0),0,IF(#REF!=0,MROUND(#REF!*(1-#REF!)*FOE+#REF!*MOE,1)*VE*VDT,#REF!*MROUND(#REF!*(1-#REF!)*FOE+#REF!*MOE,1)*VE*VDT))</f>
        <v>0</v>
      </c>
      <c r="G86" s="24">
        <f>F86*E86</f>
        <v>0</v>
      </c>
    </row>
    <row r="87" spans="1:7" s="52" customFormat="1" ht="15" x14ac:dyDescent="0.2">
      <c r="A87" s="49" t="s">
        <v>73</v>
      </c>
      <c r="B87" s="50"/>
      <c r="C87" s="50"/>
      <c r="D87" s="50"/>
      <c r="E87" s="50"/>
      <c r="F87" s="50"/>
      <c r="G87" s="51">
        <f>SUBTOTAL(9,G4:G86)</f>
        <v>0</v>
      </c>
    </row>
    <row r="88" spans="1:7" s="52" customFormat="1" ht="15" x14ac:dyDescent="0.2">
      <c r="A88" s="53"/>
      <c r="B88" s="54" t="s">
        <v>74</v>
      </c>
      <c r="C88" s="54"/>
      <c r="D88" s="54"/>
      <c r="E88" s="54"/>
      <c r="F88" s="54"/>
      <c r="G88" s="55">
        <f>G87*0.2</f>
        <v>0</v>
      </c>
    </row>
    <row r="89" spans="1:7" s="52" customFormat="1" ht="15.75" thickBot="1" x14ac:dyDescent="0.25">
      <c r="A89" s="56"/>
      <c r="B89" s="57" t="s">
        <v>75</v>
      </c>
      <c r="C89" s="57"/>
      <c r="D89" s="57"/>
      <c r="E89" s="57"/>
      <c r="F89" s="57"/>
      <c r="G89" s="58">
        <f>G87+G88</f>
        <v>0</v>
      </c>
    </row>
    <row r="90" spans="1:7" ht="13.5" thickBot="1" x14ac:dyDescent="0.25">
      <c r="A90" s="18"/>
      <c r="B90" s="19"/>
      <c r="C90" s="20"/>
      <c r="D90" s="21"/>
      <c r="E90" s="22"/>
      <c r="F90" s="23"/>
      <c r="G90" s="24"/>
    </row>
    <row r="91" spans="1:7" ht="13.5" thickBot="1" x14ac:dyDescent="0.25">
      <c r="A91" s="25" t="s">
        <v>76</v>
      </c>
      <c r="B91" s="26"/>
      <c r="C91" s="26"/>
      <c r="D91" s="26"/>
      <c r="E91" s="26"/>
      <c r="F91" s="26"/>
      <c r="G91" s="27"/>
    </row>
    <row r="92" spans="1:7" x14ac:dyDescent="0.2">
      <c r="A92" s="18"/>
      <c r="B92" s="19"/>
      <c r="C92" s="20"/>
      <c r="D92" s="21"/>
      <c r="E92" s="22"/>
      <c r="F92" s="23"/>
      <c r="G92" s="24"/>
    </row>
    <row r="93" spans="1:7" x14ac:dyDescent="0.2">
      <c r="A93" s="28" t="s">
        <v>10</v>
      </c>
      <c r="B93" s="19"/>
      <c r="C93" s="20"/>
      <c r="D93" s="21" t="s">
        <v>11</v>
      </c>
      <c r="E93" s="22"/>
      <c r="F93" s="23">
        <f>IF(OR($E93="0",$E93=0),0,IF(#REF!=0,ROUNDUP(#REF!*(1-#REF!)*FOE+#REF!*MOE,2)*VE*VDT,#REF!*ROUNDUP(#REF!*(1-#REF!)*FOE+#REF!*MOE,2)*VE*VDT))</f>
        <v>0</v>
      </c>
      <c r="G93" s="24">
        <f t="shared" ref="G93:G96" si="8">F93*E93</f>
        <v>0</v>
      </c>
    </row>
    <row r="94" spans="1:7" x14ac:dyDescent="0.2">
      <c r="A94" s="29"/>
      <c r="B94" s="19" t="s">
        <v>12</v>
      </c>
      <c r="C94" s="20"/>
      <c r="D94" s="30" t="s">
        <v>13</v>
      </c>
      <c r="E94" s="22"/>
      <c r="F94" s="23"/>
      <c r="G94" s="24">
        <f t="shared" si="8"/>
        <v>0</v>
      </c>
    </row>
    <row r="95" spans="1:7" x14ac:dyDescent="0.2">
      <c r="A95" s="29"/>
      <c r="B95" s="19" t="s">
        <v>14</v>
      </c>
      <c r="C95" s="20"/>
      <c r="D95" s="31" t="s">
        <v>13</v>
      </c>
      <c r="E95" s="22"/>
      <c r="F95" s="23"/>
      <c r="G95" s="24">
        <f t="shared" si="8"/>
        <v>0</v>
      </c>
    </row>
    <row r="96" spans="1:7" x14ac:dyDescent="0.2">
      <c r="A96" s="29"/>
      <c r="B96"/>
      <c r="C96" s="20"/>
      <c r="D96" s="31"/>
      <c r="E96" s="22"/>
      <c r="F96" s="23"/>
      <c r="G96" s="24">
        <f t="shared" si="8"/>
        <v>0</v>
      </c>
    </row>
    <row r="97" spans="1:7" x14ac:dyDescent="0.2">
      <c r="A97" s="32" t="s">
        <v>15</v>
      </c>
      <c r="B97" s="33"/>
      <c r="C97" s="34"/>
      <c r="D97" s="35"/>
      <c r="E97" s="36"/>
      <c r="F97" s="37"/>
      <c r="G97" s="38">
        <f>SUBTOTAL(9,G93:G96)</f>
        <v>0</v>
      </c>
    </row>
    <row r="98" spans="1:7" x14ac:dyDescent="0.2">
      <c r="A98" s="29"/>
      <c r="B98"/>
      <c r="C98" s="20"/>
      <c r="D98" s="30"/>
      <c r="E98" s="22"/>
      <c r="F98" s="23"/>
      <c r="G98" s="24">
        <f>F98*E98</f>
        <v>0</v>
      </c>
    </row>
    <row r="99" spans="1:7" x14ac:dyDescent="0.2">
      <c r="A99" s="28" t="s">
        <v>16</v>
      </c>
      <c r="B99" s="19"/>
      <c r="C99" s="20"/>
      <c r="D99" s="21" t="s">
        <v>11</v>
      </c>
      <c r="E99" s="22"/>
      <c r="F99" s="23"/>
      <c r="G99" s="24">
        <f t="shared" ref="G99" si="9">F99*E99</f>
        <v>0</v>
      </c>
    </row>
    <row r="100" spans="1:7" x14ac:dyDescent="0.2">
      <c r="A100" s="29"/>
      <c r="B100" s="19" t="s">
        <v>17</v>
      </c>
      <c r="C100" s="20"/>
      <c r="D100" s="30" t="s">
        <v>13</v>
      </c>
      <c r="E100" s="22"/>
      <c r="F100" s="23"/>
      <c r="G100" s="24">
        <f>F100*E100</f>
        <v>0</v>
      </c>
    </row>
    <row r="101" spans="1:7" x14ac:dyDescent="0.2">
      <c r="A101" s="29"/>
      <c r="B101"/>
      <c r="C101" s="20"/>
      <c r="D101" s="31"/>
      <c r="E101" s="22"/>
      <c r="F101" s="23"/>
      <c r="G101" s="24">
        <f t="shared" ref="G101" si="10">F101*E101</f>
        <v>0</v>
      </c>
    </row>
    <row r="102" spans="1:7" x14ac:dyDescent="0.2">
      <c r="A102" s="32" t="s">
        <v>15</v>
      </c>
      <c r="B102" s="33"/>
      <c r="C102" s="34"/>
      <c r="D102" s="35"/>
      <c r="E102" s="36"/>
      <c r="F102" s="37"/>
      <c r="G102" s="38">
        <f>SUBTOTAL(9,G99:G101)</f>
        <v>0</v>
      </c>
    </row>
    <row r="103" spans="1:7" x14ac:dyDescent="0.2">
      <c r="A103" s="29"/>
      <c r="B103"/>
      <c r="C103" s="20"/>
      <c r="D103" s="30"/>
      <c r="E103" s="22"/>
      <c r="F103" s="23"/>
      <c r="G103" s="24">
        <f t="shared" ref="G103:G104" si="11">F103*E103</f>
        <v>0</v>
      </c>
    </row>
    <row r="104" spans="1:7" x14ac:dyDescent="0.2">
      <c r="A104" s="28" t="s">
        <v>18</v>
      </c>
      <c r="B104"/>
      <c r="C104" s="20"/>
      <c r="D104" s="30"/>
      <c r="E104" s="22"/>
      <c r="F104" s="23"/>
      <c r="G104" s="24">
        <f t="shared" si="11"/>
        <v>0</v>
      </c>
    </row>
    <row r="105" spans="1:7" x14ac:dyDescent="0.2">
      <c r="A105" s="29"/>
      <c r="B105" s="19" t="s">
        <v>19</v>
      </c>
      <c r="C105" s="20"/>
      <c r="D105" s="30" t="s">
        <v>20</v>
      </c>
      <c r="E105" s="22"/>
      <c r="F105" s="23"/>
      <c r="G105" s="24"/>
    </row>
    <row r="106" spans="1:7" x14ac:dyDescent="0.2">
      <c r="A106" s="29"/>
      <c r="B106"/>
      <c r="C106" s="20"/>
      <c r="D106" s="30"/>
      <c r="E106" s="22"/>
      <c r="F106" s="23"/>
      <c r="G106" s="24">
        <f t="shared" ref="G106" si="12">F106*E106</f>
        <v>0</v>
      </c>
    </row>
    <row r="107" spans="1:7" x14ac:dyDescent="0.2">
      <c r="A107" s="32" t="s">
        <v>21</v>
      </c>
      <c r="B107" s="33"/>
      <c r="C107" s="34"/>
      <c r="D107" s="35"/>
      <c r="E107" s="36"/>
      <c r="F107" s="37"/>
      <c r="G107" s="38">
        <f>SUBTOTAL(9,G104:G106)</f>
        <v>0</v>
      </c>
    </row>
    <row r="108" spans="1:7" x14ac:dyDescent="0.2">
      <c r="A108" s="39"/>
      <c r="B108" s="40"/>
      <c r="C108" s="20"/>
      <c r="D108" s="31"/>
      <c r="E108" s="22"/>
      <c r="F108" s="23"/>
      <c r="G108" s="24">
        <f t="shared" ref="G108:G110" si="13">F108*E108</f>
        <v>0</v>
      </c>
    </row>
    <row r="109" spans="1:7" x14ac:dyDescent="0.2">
      <c r="A109" s="28" t="s">
        <v>22</v>
      </c>
      <c r="B109"/>
      <c r="C109" s="20"/>
      <c r="D109" s="30"/>
      <c r="E109" s="22"/>
      <c r="F109" s="23"/>
      <c r="G109" s="24">
        <f t="shared" si="13"/>
        <v>0</v>
      </c>
    </row>
    <row r="110" spans="1:7" x14ac:dyDescent="0.2">
      <c r="A110" s="29"/>
      <c r="B110" s="19" t="s">
        <v>19</v>
      </c>
      <c r="C110" s="20"/>
      <c r="D110" s="30" t="s">
        <v>20</v>
      </c>
      <c r="E110" s="22"/>
      <c r="F110" s="23"/>
      <c r="G110" s="24">
        <f t="shared" si="13"/>
        <v>0</v>
      </c>
    </row>
    <row r="111" spans="1:7" x14ac:dyDescent="0.2">
      <c r="A111" s="29"/>
      <c r="B111" s="19"/>
      <c r="C111" s="20"/>
      <c r="D111" s="30"/>
      <c r="E111" s="22"/>
      <c r="F111" s="23"/>
      <c r="G111" s="24">
        <f>F111*E111</f>
        <v>0</v>
      </c>
    </row>
    <row r="112" spans="1:7" x14ac:dyDescent="0.2">
      <c r="A112" s="32" t="s">
        <v>23</v>
      </c>
      <c r="B112" s="33"/>
      <c r="C112" s="34"/>
      <c r="D112" s="35"/>
      <c r="E112" s="36"/>
      <c r="F112" s="37"/>
      <c r="G112" s="38">
        <f>SUBTOTAL(9,G109:G111)</f>
        <v>0</v>
      </c>
    </row>
    <row r="113" spans="1:7" x14ac:dyDescent="0.2">
      <c r="A113" s="39"/>
      <c r="B113" s="40"/>
      <c r="C113" s="20"/>
      <c r="D113" s="31"/>
      <c r="E113" s="22"/>
      <c r="F113" s="23"/>
      <c r="G113" s="24">
        <f t="shared" ref="G113:G121" si="14">F113*E113</f>
        <v>0</v>
      </c>
    </row>
    <row r="114" spans="1:7" x14ac:dyDescent="0.2">
      <c r="A114" s="28" t="s">
        <v>24</v>
      </c>
      <c r="B114" s="19"/>
      <c r="C114" s="20"/>
      <c r="D114" s="30"/>
      <c r="E114" s="22"/>
      <c r="F114" s="23"/>
      <c r="G114" s="24">
        <f t="shared" si="14"/>
        <v>0</v>
      </c>
    </row>
    <row r="115" spans="1:7" x14ac:dyDescent="0.2">
      <c r="A115" s="41"/>
      <c r="B115" s="19" t="s">
        <v>25</v>
      </c>
      <c r="C115" s="20"/>
      <c r="D115" s="30" t="s">
        <v>13</v>
      </c>
      <c r="E115" s="22"/>
      <c r="F115" s="23"/>
      <c r="G115" s="24">
        <f t="shared" si="14"/>
        <v>0</v>
      </c>
    </row>
    <row r="116" spans="1:7" x14ac:dyDescent="0.2">
      <c r="A116" s="41"/>
      <c r="B116" s="19" t="s">
        <v>26</v>
      </c>
      <c r="C116" s="20"/>
      <c r="D116" s="30" t="s">
        <v>13</v>
      </c>
      <c r="E116" s="22"/>
      <c r="F116" s="23"/>
      <c r="G116" s="24">
        <f t="shared" si="14"/>
        <v>0</v>
      </c>
    </row>
    <row r="117" spans="1:7" x14ac:dyDescent="0.2">
      <c r="A117" s="41"/>
      <c r="B117" s="19" t="s">
        <v>27</v>
      </c>
      <c r="C117" s="20"/>
      <c r="D117" s="30" t="s">
        <v>13</v>
      </c>
      <c r="E117" s="22"/>
      <c r="F117" s="23"/>
      <c r="G117" s="24">
        <f t="shared" si="14"/>
        <v>0</v>
      </c>
    </row>
    <row r="118" spans="1:7" x14ac:dyDescent="0.2">
      <c r="A118" s="41"/>
      <c r="B118" s="19" t="s">
        <v>28</v>
      </c>
      <c r="C118" s="20"/>
      <c r="D118" s="30" t="s">
        <v>13</v>
      </c>
      <c r="E118" s="22"/>
      <c r="F118" s="23"/>
      <c r="G118" s="24">
        <f t="shared" si="14"/>
        <v>0</v>
      </c>
    </row>
    <row r="119" spans="1:7" x14ac:dyDescent="0.2">
      <c r="A119" s="41"/>
      <c r="B119" s="19" t="s">
        <v>29</v>
      </c>
      <c r="C119" s="20"/>
      <c r="D119" s="30" t="s">
        <v>13</v>
      </c>
      <c r="E119" s="22"/>
      <c r="F119" s="23"/>
      <c r="G119" s="24">
        <f t="shared" si="14"/>
        <v>0</v>
      </c>
    </row>
    <row r="120" spans="1:7" x14ac:dyDescent="0.2">
      <c r="A120" s="41"/>
      <c r="B120" s="19" t="s">
        <v>30</v>
      </c>
      <c r="C120" s="20"/>
      <c r="D120" s="30" t="s">
        <v>13</v>
      </c>
      <c r="E120" s="22"/>
      <c r="F120" s="23"/>
      <c r="G120" s="24">
        <f t="shared" si="14"/>
        <v>0</v>
      </c>
    </row>
    <row r="121" spans="1:7" x14ac:dyDescent="0.2">
      <c r="A121" s="29"/>
      <c r="B121" s="19"/>
      <c r="C121" s="20"/>
      <c r="D121" s="30"/>
      <c r="E121" s="22"/>
      <c r="F121" s="23"/>
      <c r="G121" s="24">
        <f t="shared" si="14"/>
        <v>0</v>
      </c>
    </row>
    <row r="122" spans="1:7" x14ac:dyDescent="0.2">
      <c r="A122" s="32" t="s">
        <v>31</v>
      </c>
      <c r="B122" s="33"/>
      <c r="C122" s="34"/>
      <c r="D122" s="35"/>
      <c r="E122" s="36"/>
      <c r="F122" s="37"/>
      <c r="G122" s="38">
        <f>SUBTOTAL(9,G114:G121)</f>
        <v>0</v>
      </c>
    </row>
    <row r="123" spans="1:7" x14ac:dyDescent="0.2">
      <c r="A123" s="39"/>
      <c r="B123" s="40"/>
      <c r="C123" s="20"/>
      <c r="D123" s="42"/>
      <c r="E123" s="22"/>
      <c r="F123" s="23"/>
      <c r="G123" s="24">
        <f>F123*E123</f>
        <v>0</v>
      </c>
    </row>
    <row r="124" spans="1:7" x14ac:dyDescent="0.2">
      <c r="A124" s="28" t="s">
        <v>32</v>
      </c>
      <c r="B124" s="43"/>
      <c r="C124" s="20"/>
      <c r="D124" s="30"/>
      <c r="E124" s="22"/>
      <c r="F124" s="23"/>
      <c r="G124" s="24">
        <f>F124*E124</f>
        <v>0</v>
      </c>
    </row>
    <row r="125" spans="1:7" x14ac:dyDescent="0.2">
      <c r="A125" s="28"/>
      <c r="B125" s="44" t="s">
        <v>33</v>
      </c>
      <c r="C125" s="20"/>
      <c r="D125" s="30" t="s">
        <v>20</v>
      </c>
      <c r="E125" s="22"/>
      <c r="F125" s="23"/>
      <c r="G125" s="24">
        <f t="shared" ref="G125" si="15">F125*E125</f>
        <v>0</v>
      </c>
    </row>
    <row r="126" spans="1:7" x14ac:dyDescent="0.2">
      <c r="A126" s="28"/>
      <c r="B126" s="44" t="s">
        <v>34</v>
      </c>
      <c r="C126" s="20"/>
      <c r="D126" s="30" t="s">
        <v>35</v>
      </c>
      <c r="E126" s="22"/>
      <c r="F126" s="23"/>
      <c r="G126" s="24">
        <f>F126*E126</f>
        <v>0</v>
      </c>
    </row>
    <row r="127" spans="1:7" x14ac:dyDescent="0.2">
      <c r="A127" s="28"/>
      <c r="B127" s="44" t="s">
        <v>36</v>
      </c>
      <c r="C127" s="20"/>
      <c r="D127" s="30" t="s">
        <v>13</v>
      </c>
      <c r="E127" s="22"/>
      <c r="F127" s="23"/>
      <c r="G127" s="24">
        <f>F127*E127</f>
        <v>0</v>
      </c>
    </row>
    <row r="128" spans="1:7" x14ac:dyDescent="0.2">
      <c r="A128" s="28"/>
      <c r="B128" s="44" t="s">
        <v>37</v>
      </c>
      <c r="C128" s="20"/>
      <c r="D128" s="30" t="s">
        <v>13</v>
      </c>
      <c r="E128" s="22"/>
      <c r="F128" s="23"/>
      <c r="G128" s="24">
        <f>F128*E128</f>
        <v>0</v>
      </c>
    </row>
    <row r="129" spans="1:7" x14ac:dyDescent="0.2">
      <c r="A129" s="45"/>
      <c r="B129" s="44"/>
      <c r="C129" s="20"/>
      <c r="D129" s="30"/>
      <c r="E129" s="22"/>
      <c r="F129" s="23"/>
      <c r="G129" s="24">
        <f t="shared" ref="G129" si="16">F129*E129</f>
        <v>0</v>
      </c>
    </row>
    <row r="130" spans="1:7" x14ac:dyDescent="0.2">
      <c r="A130" s="32" t="s">
        <v>38</v>
      </c>
      <c r="B130" s="33"/>
      <c r="C130" s="34"/>
      <c r="D130" s="35"/>
      <c r="E130" s="36"/>
      <c r="F130" s="37"/>
      <c r="G130" s="38">
        <f>SUBTOTAL(9,G124:G129)</f>
        <v>0</v>
      </c>
    </row>
    <row r="131" spans="1:7" x14ac:dyDescent="0.2">
      <c r="A131" s="45"/>
      <c r="B131" s="19"/>
      <c r="C131" s="20"/>
      <c r="D131" s="30"/>
      <c r="E131" s="22"/>
      <c r="F131" s="23"/>
      <c r="G131" s="24">
        <f t="shared" ref="G131:G133" si="17">F131*E131</f>
        <v>0</v>
      </c>
    </row>
    <row r="132" spans="1:7" x14ac:dyDescent="0.2">
      <c r="A132" s="28" t="s">
        <v>39</v>
      </c>
      <c r="B132"/>
      <c r="C132" s="20"/>
      <c r="D132" s="30"/>
      <c r="E132" s="22"/>
      <c r="F132" s="23"/>
      <c r="G132" s="24">
        <f t="shared" si="17"/>
        <v>0</v>
      </c>
    </row>
    <row r="133" spans="1:7" x14ac:dyDescent="0.2">
      <c r="A133" s="41"/>
      <c r="B133" s="19" t="s">
        <v>40</v>
      </c>
      <c r="C133" s="20"/>
      <c r="D133" s="30" t="s">
        <v>13</v>
      </c>
      <c r="E133" s="22"/>
      <c r="F133" s="23"/>
      <c r="G133" s="24">
        <f t="shared" si="17"/>
        <v>0</v>
      </c>
    </row>
    <row r="134" spans="1:7" x14ac:dyDescent="0.2">
      <c r="A134" s="28"/>
      <c r="B134" s="19" t="s">
        <v>41</v>
      </c>
      <c r="C134" s="20"/>
      <c r="D134" s="30" t="s">
        <v>42</v>
      </c>
      <c r="E134" s="22"/>
      <c r="F134" s="23"/>
      <c r="G134" s="24">
        <f>F134*E134</f>
        <v>0</v>
      </c>
    </row>
    <row r="135" spans="1:7" x14ac:dyDescent="0.2">
      <c r="A135" s="28"/>
      <c r="B135" s="19" t="s">
        <v>43</v>
      </c>
      <c r="C135" s="20"/>
      <c r="D135" s="30" t="s">
        <v>42</v>
      </c>
      <c r="E135" s="22"/>
      <c r="F135" s="23"/>
      <c r="G135" s="24">
        <f>F135*E135</f>
        <v>0</v>
      </c>
    </row>
    <row r="136" spans="1:7" x14ac:dyDescent="0.2">
      <c r="A136" s="45"/>
      <c r="B136" s="19" t="s">
        <v>44</v>
      </c>
      <c r="C136" s="20"/>
      <c r="D136" s="30" t="s">
        <v>42</v>
      </c>
      <c r="E136" s="22"/>
      <c r="F136" s="23"/>
      <c r="G136" s="24">
        <f>F136*E136</f>
        <v>0</v>
      </c>
    </row>
    <row r="137" spans="1:7" x14ac:dyDescent="0.2">
      <c r="A137" s="41"/>
      <c r="B137" s="19" t="s">
        <v>45</v>
      </c>
      <c r="C137" s="20"/>
      <c r="D137" s="30" t="s">
        <v>42</v>
      </c>
      <c r="E137" s="22"/>
      <c r="F137" s="23"/>
      <c r="G137" s="24">
        <f t="shared" ref="G137:G142" si="18">F137*E137</f>
        <v>0</v>
      </c>
    </row>
    <row r="138" spans="1:7" x14ac:dyDescent="0.2">
      <c r="A138" s="41"/>
      <c r="B138" s="19" t="s">
        <v>46</v>
      </c>
      <c r="C138" s="20"/>
      <c r="D138" s="30" t="s">
        <v>42</v>
      </c>
      <c r="E138" s="22"/>
      <c r="F138" s="23"/>
      <c r="G138" s="24">
        <f t="shared" si="18"/>
        <v>0</v>
      </c>
    </row>
    <row r="139" spans="1:7" x14ac:dyDescent="0.2">
      <c r="A139" s="41"/>
      <c r="B139" s="19" t="s">
        <v>47</v>
      </c>
      <c r="C139" s="20"/>
      <c r="D139" s="30" t="s">
        <v>42</v>
      </c>
      <c r="E139" s="22"/>
      <c r="F139" s="23"/>
      <c r="G139" s="24">
        <f t="shared" si="18"/>
        <v>0</v>
      </c>
    </row>
    <row r="140" spans="1:7" x14ac:dyDescent="0.2">
      <c r="A140" s="41"/>
      <c r="B140" s="19" t="s">
        <v>48</v>
      </c>
      <c r="C140" s="20"/>
      <c r="D140" s="30" t="s">
        <v>42</v>
      </c>
      <c r="E140" s="22"/>
      <c r="F140" s="23"/>
      <c r="G140" s="24">
        <f t="shared" si="18"/>
        <v>0</v>
      </c>
    </row>
    <row r="141" spans="1:7" x14ac:dyDescent="0.2">
      <c r="A141" s="28"/>
      <c r="B141" s="19" t="s">
        <v>49</v>
      </c>
      <c r="C141" s="20"/>
      <c r="D141" s="30" t="s">
        <v>42</v>
      </c>
      <c r="E141" s="59"/>
      <c r="F141" s="23"/>
      <c r="G141" s="24">
        <f t="shared" si="18"/>
        <v>0</v>
      </c>
    </row>
    <row r="142" spans="1:7" x14ac:dyDescent="0.2">
      <c r="A142" s="41"/>
      <c r="B142" s="19" t="s">
        <v>50</v>
      </c>
      <c r="C142" s="20"/>
      <c r="D142" s="30" t="s">
        <v>42</v>
      </c>
      <c r="E142" s="22"/>
      <c r="F142" s="23"/>
      <c r="G142" s="24">
        <f t="shared" si="18"/>
        <v>0</v>
      </c>
    </row>
    <row r="143" spans="1:7" x14ac:dyDescent="0.2">
      <c r="A143" s="28"/>
      <c r="B143" s="19" t="s">
        <v>51</v>
      </c>
      <c r="C143" s="20"/>
      <c r="D143" s="30" t="s">
        <v>42</v>
      </c>
      <c r="E143" s="22"/>
      <c r="F143" s="23"/>
      <c r="G143" s="24">
        <f>F143*E143</f>
        <v>0</v>
      </c>
    </row>
    <row r="144" spans="1:7" x14ac:dyDescent="0.2">
      <c r="A144" s="28"/>
      <c r="B144" s="19" t="s">
        <v>52</v>
      </c>
      <c r="C144" s="20"/>
      <c r="D144" s="30" t="s">
        <v>42</v>
      </c>
      <c r="E144" s="22"/>
      <c r="F144" s="23"/>
      <c r="G144" s="24">
        <f>F144*E144</f>
        <v>0</v>
      </c>
    </row>
    <row r="145" spans="1:7" x14ac:dyDescent="0.2">
      <c r="A145" s="28"/>
      <c r="B145" s="19" t="s">
        <v>53</v>
      </c>
      <c r="C145" s="20"/>
      <c r="D145" s="30" t="s">
        <v>42</v>
      </c>
      <c r="E145" s="59"/>
      <c r="F145" s="23"/>
      <c r="G145" s="24">
        <f t="shared" ref="G145:G150" si="19">F145*E145</f>
        <v>0</v>
      </c>
    </row>
    <row r="146" spans="1:7" x14ac:dyDescent="0.2">
      <c r="A146" s="41"/>
      <c r="B146" s="19" t="s">
        <v>54</v>
      </c>
      <c r="C146" s="20"/>
      <c r="D146" s="30" t="s">
        <v>42</v>
      </c>
      <c r="E146" s="22"/>
      <c r="F146" s="23"/>
      <c r="G146" s="24">
        <f t="shared" si="19"/>
        <v>0</v>
      </c>
    </row>
    <row r="147" spans="1:7" x14ac:dyDescent="0.2">
      <c r="A147" s="41"/>
      <c r="B147" s="19" t="s">
        <v>55</v>
      </c>
      <c r="C147" s="20"/>
      <c r="D147" s="30" t="s">
        <v>42</v>
      </c>
      <c r="E147" s="22"/>
      <c r="F147" s="23"/>
      <c r="G147" s="24">
        <f t="shared" si="19"/>
        <v>0</v>
      </c>
    </row>
    <row r="148" spans="1:7" x14ac:dyDescent="0.2">
      <c r="A148" s="28"/>
      <c r="B148" s="19" t="s">
        <v>56</v>
      </c>
      <c r="C148" s="20"/>
      <c r="D148" s="30" t="s">
        <v>13</v>
      </c>
      <c r="E148" s="22"/>
      <c r="F148" s="23"/>
      <c r="G148" s="24">
        <f t="shared" si="19"/>
        <v>0</v>
      </c>
    </row>
    <row r="149" spans="1:7" x14ac:dyDescent="0.2">
      <c r="A149" s="41"/>
      <c r="B149" s="19" t="s">
        <v>37</v>
      </c>
      <c r="C149" s="20"/>
      <c r="D149" s="30" t="s">
        <v>13</v>
      </c>
      <c r="E149" s="22"/>
      <c r="F149" s="23"/>
      <c r="G149" s="24">
        <f t="shared" si="19"/>
        <v>0</v>
      </c>
    </row>
    <row r="150" spans="1:7" x14ac:dyDescent="0.2">
      <c r="A150" s="28"/>
      <c r="B150" s="19"/>
      <c r="C150" s="20"/>
      <c r="D150" s="30"/>
      <c r="E150" s="22"/>
      <c r="F150" s="23"/>
      <c r="G150" s="24">
        <f t="shared" si="19"/>
        <v>0</v>
      </c>
    </row>
    <row r="151" spans="1:7" x14ac:dyDescent="0.2">
      <c r="A151" s="32" t="s">
        <v>57</v>
      </c>
      <c r="B151" s="33"/>
      <c r="C151" s="34"/>
      <c r="D151" s="35"/>
      <c r="E151" s="36"/>
      <c r="F151" s="37"/>
      <c r="G151" s="38">
        <f>SUBTOTAL(9,G132:G150)</f>
        <v>0</v>
      </c>
    </row>
    <row r="152" spans="1:7" x14ac:dyDescent="0.2">
      <c r="A152" s="45"/>
      <c r="B152" s="19"/>
      <c r="C152" s="20"/>
      <c r="D152" s="30"/>
      <c r="E152" s="22"/>
      <c r="F152" s="23"/>
      <c r="G152" s="24">
        <f t="shared" ref="G152:G155" si="20">F152*E152</f>
        <v>0</v>
      </c>
    </row>
    <row r="153" spans="1:7" x14ac:dyDescent="0.2">
      <c r="A153" s="28" t="s">
        <v>58</v>
      </c>
      <c r="B153" s="43"/>
      <c r="C153" s="20"/>
      <c r="D153" s="30"/>
      <c r="E153" s="22"/>
      <c r="F153" s="23"/>
      <c r="G153" s="24">
        <f t="shared" si="20"/>
        <v>0</v>
      </c>
    </row>
    <row r="154" spans="1:7" x14ac:dyDescent="0.2">
      <c r="A154" s="28"/>
      <c r="B154" s="19" t="s">
        <v>59</v>
      </c>
      <c r="C154" s="20"/>
      <c r="D154" s="30" t="s">
        <v>13</v>
      </c>
      <c r="E154" s="22"/>
      <c r="F154" s="23"/>
      <c r="G154" s="24">
        <f t="shared" si="20"/>
        <v>0</v>
      </c>
    </row>
    <row r="155" spans="1:7" x14ac:dyDescent="0.2">
      <c r="A155" s="41"/>
      <c r="B155" s="19" t="s">
        <v>60</v>
      </c>
      <c r="C155" s="20"/>
      <c r="D155" s="30" t="s">
        <v>42</v>
      </c>
      <c r="E155" s="22"/>
      <c r="F155" s="23"/>
      <c r="G155" s="24">
        <f t="shared" si="20"/>
        <v>0</v>
      </c>
    </row>
    <row r="156" spans="1:7" x14ac:dyDescent="0.2">
      <c r="A156" s="39"/>
      <c r="B156" s="44" t="s">
        <v>61</v>
      </c>
      <c r="C156" s="20"/>
      <c r="D156" s="30" t="s">
        <v>42</v>
      </c>
      <c r="E156" s="22"/>
      <c r="F156" s="23"/>
      <c r="G156" s="24">
        <f>F156*E156</f>
        <v>0</v>
      </c>
    </row>
    <row r="157" spans="1:7" x14ac:dyDescent="0.2">
      <c r="A157" s="39"/>
      <c r="B157" s="44" t="s">
        <v>62</v>
      </c>
      <c r="C157" s="20"/>
      <c r="D157" s="30" t="s">
        <v>42</v>
      </c>
      <c r="E157" s="22"/>
      <c r="F157" s="23"/>
      <c r="G157" s="24">
        <f>F157*E157</f>
        <v>0</v>
      </c>
    </row>
    <row r="158" spans="1:7" x14ac:dyDescent="0.2">
      <c r="A158" s="45"/>
      <c r="B158" s="19" t="s">
        <v>63</v>
      </c>
      <c r="C158" s="20"/>
      <c r="D158" s="30" t="s">
        <v>42</v>
      </c>
      <c r="E158" s="22"/>
      <c r="F158" s="23"/>
      <c r="G158" s="24">
        <f t="shared" ref="G158:G159" si="21">F158*E158</f>
        <v>0</v>
      </c>
    </row>
    <row r="159" spans="1:7" x14ac:dyDescent="0.2">
      <c r="A159" s="41"/>
      <c r="B159" s="44" t="s">
        <v>64</v>
      </c>
      <c r="C159" s="20"/>
      <c r="D159" s="30" t="s">
        <v>42</v>
      </c>
      <c r="E159" s="22"/>
      <c r="F159" s="23"/>
      <c r="G159" s="24">
        <f t="shared" si="21"/>
        <v>0</v>
      </c>
    </row>
    <row r="160" spans="1:7" x14ac:dyDescent="0.2">
      <c r="A160" s="41"/>
      <c r="B160" s="44" t="s">
        <v>65</v>
      </c>
      <c r="C160" s="20"/>
      <c r="D160" s="30" t="s">
        <v>42</v>
      </c>
      <c r="E160" s="22"/>
      <c r="F160" s="23"/>
      <c r="G160" s="24">
        <f>F160*E160</f>
        <v>0</v>
      </c>
    </row>
    <row r="161" spans="1:7" x14ac:dyDescent="0.2">
      <c r="A161" s="41"/>
      <c r="B161" s="44" t="s">
        <v>66</v>
      </c>
      <c r="C161" s="20"/>
      <c r="D161" s="30" t="s">
        <v>42</v>
      </c>
      <c r="E161" s="22"/>
      <c r="F161" s="23"/>
      <c r="G161" s="24">
        <f t="shared" ref="G161:G164" si="22">F161*E161</f>
        <v>0</v>
      </c>
    </row>
    <row r="162" spans="1:7" x14ac:dyDescent="0.2">
      <c r="A162" s="41"/>
      <c r="B162" s="44" t="s">
        <v>67</v>
      </c>
      <c r="C162" s="20"/>
      <c r="D162" s="30" t="s">
        <v>42</v>
      </c>
      <c r="E162" s="22"/>
      <c r="F162" s="23"/>
      <c r="G162" s="24">
        <f t="shared" si="22"/>
        <v>0</v>
      </c>
    </row>
    <row r="163" spans="1:7" x14ac:dyDescent="0.2">
      <c r="A163" s="41"/>
      <c r="B163" s="44" t="s">
        <v>68</v>
      </c>
      <c r="C163" s="20"/>
      <c r="D163" s="30" t="s">
        <v>13</v>
      </c>
      <c r="E163" s="22"/>
      <c r="F163" s="23"/>
      <c r="G163" s="24">
        <f t="shared" si="22"/>
        <v>0</v>
      </c>
    </row>
    <row r="164" spans="1:7" x14ac:dyDescent="0.2">
      <c r="A164" s="41"/>
      <c r="B164" s="19" t="s">
        <v>37</v>
      </c>
      <c r="C164" s="20"/>
      <c r="D164" s="30" t="s">
        <v>13</v>
      </c>
      <c r="E164" s="22"/>
      <c r="F164" s="23"/>
      <c r="G164" s="24">
        <f t="shared" si="22"/>
        <v>0</v>
      </c>
    </row>
    <row r="165" spans="1:7" x14ac:dyDescent="0.2">
      <c r="A165" s="41"/>
      <c r="B165" s="46"/>
      <c r="C165" s="20"/>
      <c r="D165" s="30"/>
      <c r="E165" s="22"/>
      <c r="F165" s="23"/>
      <c r="G165" s="24"/>
    </row>
    <row r="166" spans="1:7" x14ac:dyDescent="0.2">
      <c r="A166" s="32" t="s">
        <v>69</v>
      </c>
      <c r="B166" s="33"/>
      <c r="C166" s="34"/>
      <c r="D166" s="35"/>
      <c r="E166" s="36"/>
      <c r="F166" s="37"/>
      <c r="G166" s="38">
        <f>SUBTOTAL(9,G153:G165)</f>
        <v>0</v>
      </c>
    </row>
    <row r="167" spans="1:7" x14ac:dyDescent="0.2">
      <c r="A167" s="45"/>
      <c r="B167" s="19"/>
      <c r="C167" s="20"/>
      <c r="D167" s="30"/>
      <c r="E167" s="22"/>
      <c r="F167" s="23"/>
      <c r="G167" s="24">
        <f t="shared" ref="G167:G169" si="23">F167*E167</f>
        <v>0</v>
      </c>
    </row>
    <row r="168" spans="1:7" x14ac:dyDescent="0.2">
      <c r="A168" s="28" t="s">
        <v>70</v>
      </c>
      <c r="B168" s="47"/>
      <c r="C168" s="20"/>
      <c r="D168" s="30"/>
      <c r="E168" s="22"/>
      <c r="F168" s="23"/>
      <c r="G168" s="24">
        <f t="shared" si="23"/>
        <v>0</v>
      </c>
    </row>
    <row r="169" spans="1:7" x14ac:dyDescent="0.2">
      <c r="A169" s="41"/>
      <c r="B169" s="44" t="s">
        <v>71</v>
      </c>
      <c r="C169" s="20"/>
      <c r="D169" s="30" t="s">
        <v>13</v>
      </c>
      <c r="E169" s="22"/>
      <c r="F169" s="23"/>
      <c r="G169" s="24">
        <f t="shared" si="23"/>
        <v>0</v>
      </c>
    </row>
    <row r="170" spans="1:7" x14ac:dyDescent="0.2">
      <c r="A170" s="29"/>
      <c r="B170"/>
      <c r="C170" s="20"/>
      <c r="D170" s="30"/>
      <c r="E170" s="22"/>
      <c r="F170" s="23"/>
      <c r="G170" s="24">
        <f>F170*E170</f>
        <v>0</v>
      </c>
    </row>
    <row r="171" spans="1:7" x14ac:dyDescent="0.2">
      <c r="A171" s="32" t="s">
        <v>72</v>
      </c>
      <c r="B171" s="33"/>
      <c r="C171" s="34"/>
      <c r="D171" s="35"/>
      <c r="E171" s="36"/>
      <c r="F171" s="37"/>
      <c r="G171" s="38">
        <f>SUBTOTAL(9,G168:G170)</f>
        <v>0</v>
      </c>
    </row>
    <row r="172" spans="1:7" ht="13.5" thickBot="1" x14ac:dyDescent="0.25">
      <c r="A172" s="18"/>
      <c r="B172" s="48" t="s">
        <v>11</v>
      </c>
      <c r="C172" s="20"/>
      <c r="D172" s="21" t="s">
        <v>11</v>
      </c>
      <c r="E172" s="22"/>
      <c r="F172" s="23">
        <f>IF(OR($E172="0",$E172=0),0,IF(#REF!=0,MROUND(#REF!*(1-#REF!)*FOE+#REF!*MOE,1)*VE*VDT,#REF!*MROUND(#REF!*(1-#REF!)*FOE+#REF!*MOE,1)*VE*VDT))</f>
        <v>0</v>
      </c>
      <c r="G172" s="24">
        <f>F172*E172</f>
        <v>0</v>
      </c>
    </row>
    <row r="173" spans="1:7" ht="15" x14ac:dyDescent="0.2">
      <c r="A173" s="49" t="s">
        <v>77</v>
      </c>
      <c r="B173" s="50"/>
      <c r="C173" s="50"/>
      <c r="D173" s="50"/>
      <c r="E173" s="50"/>
      <c r="F173" s="50"/>
      <c r="G173" s="51">
        <f>SUBTOTAL(9,G90:G172)</f>
        <v>0</v>
      </c>
    </row>
    <row r="174" spans="1:7" ht="14.25" x14ac:dyDescent="0.2">
      <c r="A174" s="53"/>
      <c r="B174" s="54" t="s">
        <v>74</v>
      </c>
      <c r="C174" s="54"/>
      <c r="D174" s="54"/>
      <c r="E174" s="54"/>
      <c r="F174" s="54"/>
      <c r="G174" s="55">
        <f>G173*0.2</f>
        <v>0</v>
      </c>
    </row>
    <row r="175" spans="1:7" ht="15" thickBot="1" x14ac:dyDescent="0.25">
      <c r="A175" s="56"/>
      <c r="B175" s="57" t="s">
        <v>75</v>
      </c>
      <c r="C175" s="57"/>
      <c r="D175" s="57"/>
      <c r="E175" s="57"/>
      <c r="F175" s="57"/>
      <c r="G175" s="58">
        <f>G173+G174</f>
        <v>0</v>
      </c>
    </row>
    <row r="176" spans="1:7" ht="13.5" thickBot="1" x14ac:dyDescent="0.25">
      <c r="A176" s="18"/>
      <c r="B176" s="19"/>
      <c r="C176" s="20"/>
      <c r="D176" s="21"/>
      <c r="E176" s="22"/>
      <c r="F176" s="23"/>
      <c r="G176" s="24"/>
    </row>
    <row r="177" spans="1:7" ht="13.5" thickBot="1" x14ac:dyDescent="0.25">
      <c r="A177" s="25" t="s">
        <v>78</v>
      </c>
      <c r="B177" s="26"/>
      <c r="C177" s="26"/>
      <c r="D177" s="26"/>
      <c r="E177" s="26"/>
      <c r="F177" s="26"/>
      <c r="G177" s="27"/>
    </row>
    <row r="178" spans="1:7" x14ac:dyDescent="0.2">
      <c r="A178" s="18"/>
      <c r="B178" s="19"/>
      <c r="C178" s="20"/>
      <c r="D178" s="21"/>
      <c r="E178" s="22"/>
      <c r="F178" s="23"/>
      <c r="G178" s="24"/>
    </row>
    <row r="179" spans="1:7" x14ac:dyDescent="0.2">
      <c r="A179" s="28" t="s">
        <v>10</v>
      </c>
      <c r="B179" s="19"/>
      <c r="C179" s="20"/>
      <c r="D179" s="21" t="s">
        <v>11</v>
      </c>
      <c r="E179" s="22"/>
      <c r="F179" s="23">
        <f>IF(OR($E179="0",$E179=0),0,IF(#REF!=0,ROUNDUP(#REF!*(1-#REF!)*FOE+#REF!*MOE,2)*VE*VDT,#REF!*ROUNDUP(#REF!*(1-#REF!)*FOE+#REF!*MOE,2)*VE*VDT))</f>
        <v>0</v>
      </c>
      <c r="G179" s="24">
        <f t="shared" ref="G179:G182" si="24">F179*E179</f>
        <v>0</v>
      </c>
    </row>
    <row r="180" spans="1:7" x14ac:dyDescent="0.2">
      <c r="A180" s="29"/>
      <c r="B180" s="19" t="s">
        <v>12</v>
      </c>
      <c r="C180" s="20"/>
      <c r="D180" s="30" t="s">
        <v>13</v>
      </c>
      <c r="E180" s="22"/>
      <c r="F180" s="23"/>
      <c r="G180" s="24">
        <f t="shared" si="24"/>
        <v>0</v>
      </c>
    </row>
    <row r="181" spans="1:7" x14ac:dyDescent="0.2">
      <c r="A181" s="29"/>
      <c r="B181" s="19" t="s">
        <v>14</v>
      </c>
      <c r="C181" s="20"/>
      <c r="D181" s="31" t="s">
        <v>13</v>
      </c>
      <c r="E181" s="22"/>
      <c r="F181" s="23"/>
      <c r="G181" s="24">
        <f t="shared" si="24"/>
        <v>0</v>
      </c>
    </row>
    <row r="182" spans="1:7" x14ac:dyDescent="0.2">
      <c r="A182" s="29"/>
      <c r="B182"/>
      <c r="C182" s="20"/>
      <c r="D182" s="31"/>
      <c r="E182" s="22"/>
      <c r="F182" s="23"/>
      <c r="G182" s="24">
        <f t="shared" si="24"/>
        <v>0</v>
      </c>
    </row>
    <row r="183" spans="1:7" x14ac:dyDescent="0.2">
      <c r="A183" s="32" t="s">
        <v>15</v>
      </c>
      <c r="B183" s="33"/>
      <c r="C183" s="34"/>
      <c r="D183" s="35"/>
      <c r="E183" s="36"/>
      <c r="F183" s="37"/>
      <c r="G183" s="38">
        <f>SUBTOTAL(9,G179:G182)</f>
        <v>0</v>
      </c>
    </row>
    <row r="184" spans="1:7" x14ac:dyDescent="0.2">
      <c r="A184" s="29"/>
      <c r="B184"/>
      <c r="C184" s="20"/>
      <c r="D184" s="30"/>
      <c r="E184" s="22"/>
      <c r="F184" s="23"/>
      <c r="G184" s="24">
        <f>F184*E184</f>
        <v>0</v>
      </c>
    </row>
    <row r="185" spans="1:7" x14ac:dyDescent="0.2">
      <c r="A185" s="28" t="s">
        <v>16</v>
      </c>
      <c r="B185" s="19"/>
      <c r="C185" s="20"/>
      <c r="D185" s="21" t="s">
        <v>11</v>
      </c>
      <c r="E185" s="22"/>
      <c r="F185" s="23"/>
      <c r="G185" s="24">
        <f t="shared" ref="G185" si="25">F185*E185</f>
        <v>0</v>
      </c>
    </row>
    <row r="186" spans="1:7" x14ac:dyDescent="0.2">
      <c r="A186" s="29"/>
      <c r="B186" s="19" t="s">
        <v>17</v>
      </c>
      <c r="C186" s="20"/>
      <c r="D186" s="30" t="s">
        <v>13</v>
      </c>
      <c r="E186" s="22"/>
      <c r="F186" s="23"/>
      <c r="G186" s="24">
        <f>F186*E186</f>
        <v>0</v>
      </c>
    </row>
    <row r="187" spans="1:7" x14ac:dyDescent="0.2">
      <c r="A187" s="29"/>
      <c r="B187"/>
      <c r="C187" s="20"/>
      <c r="D187" s="31"/>
      <c r="E187" s="22"/>
      <c r="F187" s="23"/>
      <c r="G187" s="24">
        <f t="shared" ref="G187" si="26">F187*E187</f>
        <v>0</v>
      </c>
    </row>
    <row r="188" spans="1:7" x14ac:dyDescent="0.2">
      <c r="A188" s="32" t="s">
        <v>15</v>
      </c>
      <c r="B188" s="33"/>
      <c r="C188" s="34"/>
      <c r="D188" s="35"/>
      <c r="E188" s="36"/>
      <c r="F188" s="37"/>
      <c r="G188" s="38">
        <f>SUBTOTAL(9,G185:G187)</f>
        <v>0</v>
      </c>
    </row>
    <row r="189" spans="1:7" x14ac:dyDescent="0.2">
      <c r="A189" s="29"/>
      <c r="B189"/>
      <c r="C189" s="20"/>
      <c r="D189" s="30"/>
      <c r="E189" s="22"/>
      <c r="F189" s="23"/>
      <c r="G189" s="24">
        <f t="shared" ref="G189:G190" si="27">F189*E189</f>
        <v>0</v>
      </c>
    </row>
    <row r="190" spans="1:7" x14ac:dyDescent="0.2">
      <c r="A190" s="28" t="s">
        <v>18</v>
      </c>
      <c r="B190"/>
      <c r="C190" s="20"/>
      <c r="D190" s="30"/>
      <c r="E190" s="22"/>
      <c r="F190" s="23"/>
      <c r="G190" s="24">
        <f t="shared" si="27"/>
        <v>0</v>
      </c>
    </row>
    <row r="191" spans="1:7" x14ac:dyDescent="0.2">
      <c r="A191" s="29"/>
      <c r="B191" s="19" t="s">
        <v>19</v>
      </c>
      <c r="C191" s="20"/>
      <c r="D191" s="30" t="s">
        <v>20</v>
      </c>
      <c r="E191" s="22"/>
      <c r="F191" s="23"/>
      <c r="G191" s="24"/>
    </row>
    <row r="192" spans="1:7" x14ac:dyDescent="0.2">
      <c r="A192" s="29"/>
      <c r="B192"/>
      <c r="C192" s="20"/>
      <c r="D192" s="30"/>
      <c r="E192" s="22"/>
      <c r="F192" s="23"/>
      <c r="G192" s="24">
        <f t="shared" ref="G192" si="28">F192*E192</f>
        <v>0</v>
      </c>
    </row>
    <row r="193" spans="1:7" x14ac:dyDescent="0.2">
      <c r="A193" s="32" t="s">
        <v>21</v>
      </c>
      <c r="B193" s="33"/>
      <c r="C193" s="34"/>
      <c r="D193" s="35"/>
      <c r="E193" s="36"/>
      <c r="F193" s="37"/>
      <c r="G193" s="38">
        <f>SUBTOTAL(9,G190:G192)</f>
        <v>0</v>
      </c>
    </row>
    <row r="194" spans="1:7" x14ac:dyDescent="0.2">
      <c r="A194" s="39"/>
      <c r="B194" s="40"/>
      <c r="C194" s="20"/>
      <c r="D194" s="31"/>
      <c r="E194" s="22"/>
      <c r="F194" s="23"/>
      <c r="G194" s="24">
        <f t="shared" ref="G194:G196" si="29">F194*E194</f>
        <v>0</v>
      </c>
    </row>
    <row r="195" spans="1:7" x14ac:dyDescent="0.2">
      <c r="A195" s="28" t="s">
        <v>22</v>
      </c>
      <c r="B195"/>
      <c r="C195" s="20"/>
      <c r="D195" s="30"/>
      <c r="E195" s="22"/>
      <c r="F195" s="23"/>
      <c r="G195" s="24">
        <f t="shared" si="29"/>
        <v>0</v>
      </c>
    </row>
    <row r="196" spans="1:7" x14ac:dyDescent="0.2">
      <c r="A196" s="29"/>
      <c r="B196" s="19" t="s">
        <v>19</v>
      </c>
      <c r="C196" s="20"/>
      <c r="D196" s="30" t="s">
        <v>20</v>
      </c>
      <c r="E196" s="22"/>
      <c r="F196" s="23"/>
      <c r="G196" s="24">
        <f t="shared" si="29"/>
        <v>0</v>
      </c>
    </row>
    <row r="197" spans="1:7" x14ac:dyDescent="0.2">
      <c r="A197" s="29"/>
      <c r="B197" s="19"/>
      <c r="C197" s="20"/>
      <c r="D197" s="30"/>
      <c r="E197" s="22"/>
      <c r="F197" s="23"/>
      <c r="G197" s="24">
        <f>F197*E197</f>
        <v>0</v>
      </c>
    </row>
    <row r="198" spans="1:7" x14ac:dyDescent="0.2">
      <c r="A198" s="32" t="s">
        <v>23</v>
      </c>
      <c r="B198" s="33"/>
      <c r="C198" s="34"/>
      <c r="D198" s="35"/>
      <c r="E198" s="36"/>
      <c r="F198" s="37"/>
      <c r="G198" s="38">
        <f>SUBTOTAL(9,G195:G197)</f>
        <v>0</v>
      </c>
    </row>
    <row r="199" spans="1:7" x14ac:dyDescent="0.2">
      <c r="A199" s="39"/>
      <c r="B199" s="40"/>
      <c r="C199" s="20"/>
      <c r="D199" s="31"/>
      <c r="E199" s="22"/>
      <c r="F199" s="23"/>
      <c r="G199" s="24">
        <f t="shared" ref="G199:G207" si="30">F199*E199</f>
        <v>0</v>
      </c>
    </row>
    <row r="200" spans="1:7" x14ac:dyDescent="0.2">
      <c r="A200" s="28" t="s">
        <v>24</v>
      </c>
      <c r="B200" s="19"/>
      <c r="C200" s="20"/>
      <c r="D200" s="30"/>
      <c r="E200" s="22"/>
      <c r="F200" s="23"/>
      <c r="G200" s="24">
        <f t="shared" si="30"/>
        <v>0</v>
      </c>
    </row>
    <row r="201" spans="1:7" x14ac:dyDescent="0.2">
      <c r="A201" s="41"/>
      <c r="B201" s="19" t="s">
        <v>25</v>
      </c>
      <c r="C201" s="20"/>
      <c r="D201" s="30" t="s">
        <v>13</v>
      </c>
      <c r="E201" s="22"/>
      <c r="F201" s="23"/>
      <c r="G201" s="24">
        <f t="shared" si="30"/>
        <v>0</v>
      </c>
    </row>
    <row r="202" spans="1:7" x14ac:dyDescent="0.2">
      <c r="A202" s="41"/>
      <c r="B202" s="19" t="s">
        <v>26</v>
      </c>
      <c r="C202" s="20"/>
      <c r="D202" s="30" t="s">
        <v>13</v>
      </c>
      <c r="E202" s="22"/>
      <c r="F202" s="23"/>
      <c r="G202" s="24">
        <f t="shared" si="30"/>
        <v>0</v>
      </c>
    </row>
    <row r="203" spans="1:7" x14ac:dyDescent="0.2">
      <c r="A203" s="41"/>
      <c r="B203" s="19" t="s">
        <v>27</v>
      </c>
      <c r="C203" s="20"/>
      <c r="D203" s="30" t="s">
        <v>13</v>
      </c>
      <c r="E203" s="22"/>
      <c r="F203" s="23"/>
      <c r="G203" s="24">
        <f t="shared" si="30"/>
        <v>0</v>
      </c>
    </row>
    <row r="204" spans="1:7" x14ac:dyDescent="0.2">
      <c r="A204" s="41"/>
      <c r="B204" s="19" t="s">
        <v>28</v>
      </c>
      <c r="C204" s="20"/>
      <c r="D204" s="30" t="s">
        <v>13</v>
      </c>
      <c r="E204" s="22"/>
      <c r="F204" s="23"/>
      <c r="G204" s="24">
        <f t="shared" si="30"/>
        <v>0</v>
      </c>
    </row>
    <row r="205" spans="1:7" x14ac:dyDescent="0.2">
      <c r="A205" s="41"/>
      <c r="B205" s="19" t="s">
        <v>29</v>
      </c>
      <c r="C205" s="20"/>
      <c r="D205" s="30" t="s">
        <v>13</v>
      </c>
      <c r="E205" s="22"/>
      <c r="F205" s="23"/>
      <c r="G205" s="24">
        <f t="shared" si="30"/>
        <v>0</v>
      </c>
    </row>
    <row r="206" spans="1:7" x14ac:dyDescent="0.2">
      <c r="A206" s="41"/>
      <c r="B206" s="19" t="s">
        <v>30</v>
      </c>
      <c r="C206" s="20"/>
      <c r="D206" s="30" t="s">
        <v>13</v>
      </c>
      <c r="E206" s="22"/>
      <c r="F206" s="23"/>
      <c r="G206" s="24">
        <f t="shared" si="30"/>
        <v>0</v>
      </c>
    </row>
    <row r="207" spans="1:7" x14ac:dyDescent="0.2">
      <c r="A207" s="29"/>
      <c r="B207" s="19"/>
      <c r="C207" s="20"/>
      <c r="D207" s="30"/>
      <c r="E207" s="22"/>
      <c r="F207" s="23"/>
      <c r="G207" s="24">
        <f t="shared" si="30"/>
        <v>0</v>
      </c>
    </row>
    <row r="208" spans="1:7" x14ac:dyDescent="0.2">
      <c r="A208" s="32" t="s">
        <v>31</v>
      </c>
      <c r="B208" s="33"/>
      <c r="C208" s="34"/>
      <c r="D208" s="35"/>
      <c r="E208" s="36"/>
      <c r="F208" s="37"/>
      <c r="G208" s="38">
        <f>SUBTOTAL(9,G200:G207)</f>
        <v>0</v>
      </c>
    </row>
    <row r="209" spans="1:7" x14ac:dyDescent="0.2">
      <c r="A209" s="39"/>
      <c r="B209" s="40"/>
      <c r="C209" s="20"/>
      <c r="D209" s="42"/>
      <c r="E209" s="22"/>
      <c r="F209" s="23"/>
      <c r="G209" s="24">
        <f>F209*E209</f>
        <v>0</v>
      </c>
    </row>
    <row r="210" spans="1:7" x14ac:dyDescent="0.2">
      <c r="A210" s="28" t="s">
        <v>32</v>
      </c>
      <c r="B210" s="43"/>
      <c r="C210" s="20"/>
      <c r="D210" s="30"/>
      <c r="E210" s="22"/>
      <c r="F210" s="23"/>
      <c r="G210" s="24">
        <f>F210*E210</f>
        <v>0</v>
      </c>
    </row>
    <row r="211" spans="1:7" x14ac:dyDescent="0.2">
      <c r="A211" s="28"/>
      <c r="B211" s="44" t="s">
        <v>33</v>
      </c>
      <c r="C211" s="20"/>
      <c r="D211" s="30" t="s">
        <v>20</v>
      </c>
      <c r="E211" s="22"/>
      <c r="F211" s="23"/>
      <c r="G211" s="24">
        <f t="shared" ref="G211" si="31">F211*E211</f>
        <v>0</v>
      </c>
    </row>
    <row r="212" spans="1:7" x14ac:dyDescent="0.2">
      <c r="A212" s="28"/>
      <c r="B212" s="44" t="s">
        <v>34</v>
      </c>
      <c r="C212" s="20"/>
      <c r="D212" s="30" t="s">
        <v>35</v>
      </c>
      <c r="E212" s="22"/>
      <c r="F212" s="23"/>
      <c r="G212" s="24">
        <f>F212*E212</f>
        <v>0</v>
      </c>
    </row>
    <row r="213" spans="1:7" x14ac:dyDescent="0.2">
      <c r="A213" s="28"/>
      <c r="B213" s="44" t="s">
        <v>36</v>
      </c>
      <c r="C213" s="20"/>
      <c r="D213" s="30" t="s">
        <v>13</v>
      </c>
      <c r="E213" s="22"/>
      <c r="F213" s="23"/>
      <c r="G213" s="24">
        <f>F213*E213</f>
        <v>0</v>
      </c>
    </row>
    <row r="214" spans="1:7" x14ac:dyDescent="0.2">
      <c r="A214" s="28"/>
      <c r="B214" s="44" t="s">
        <v>37</v>
      </c>
      <c r="C214" s="20"/>
      <c r="D214" s="30" t="s">
        <v>13</v>
      </c>
      <c r="E214" s="22"/>
      <c r="F214" s="23"/>
      <c r="G214" s="24">
        <f>F214*E214</f>
        <v>0</v>
      </c>
    </row>
    <row r="215" spans="1:7" x14ac:dyDescent="0.2">
      <c r="A215" s="45"/>
      <c r="B215" s="44"/>
      <c r="C215" s="20"/>
      <c r="D215" s="30"/>
      <c r="E215" s="22"/>
      <c r="F215" s="23"/>
      <c r="G215" s="24">
        <f t="shared" ref="G215" si="32">F215*E215</f>
        <v>0</v>
      </c>
    </row>
    <row r="216" spans="1:7" x14ac:dyDescent="0.2">
      <c r="A216" s="32" t="s">
        <v>38</v>
      </c>
      <c r="B216" s="33"/>
      <c r="C216" s="34"/>
      <c r="D216" s="35"/>
      <c r="E216" s="36"/>
      <c r="F216" s="37"/>
      <c r="G216" s="38">
        <f>SUBTOTAL(9,G210:G215)</f>
        <v>0</v>
      </c>
    </row>
    <row r="217" spans="1:7" x14ac:dyDescent="0.2">
      <c r="A217" s="45"/>
      <c r="B217" s="19"/>
      <c r="C217" s="20"/>
      <c r="D217" s="30"/>
      <c r="E217" s="22"/>
      <c r="F217" s="23"/>
      <c r="G217" s="24">
        <f t="shared" ref="G217:G219" si="33">F217*E217</f>
        <v>0</v>
      </c>
    </row>
    <row r="218" spans="1:7" x14ac:dyDescent="0.2">
      <c r="A218" s="28" t="s">
        <v>39</v>
      </c>
      <c r="B218"/>
      <c r="C218" s="20"/>
      <c r="D218" s="30"/>
      <c r="E218" s="22"/>
      <c r="F218" s="23"/>
      <c r="G218" s="24">
        <f t="shared" si="33"/>
        <v>0</v>
      </c>
    </row>
    <row r="219" spans="1:7" x14ac:dyDescent="0.2">
      <c r="A219" s="41"/>
      <c r="B219" s="19" t="s">
        <v>40</v>
      </c>
      <c r="C219" s="20"/>
      <c r="D219" s="30" t="s">
        <v>13</v>
      </c>
      <c r="E219" s="22"/>
      <c r="F219" s="23"/>
      <c r="G219" s="24">
        <f t="shared" si="33"/>
        <v>0</v>
      </c>
    </row>
    <row r="220" spans="1:7" x14ac:dyDescent="0.2">
      <c r="A220" s="28"/>
      <c r="B220" s="19" t="s">
        <v>41</v>
      </c>
      <c r="C220" s="20"/>
      <c r="D220" s="30" t="s">
        <v>42</v>
      </c>
      <c r="E220" s="22"/>
      <c r="F220" s="23"/>
      <c r="G220" s="24">
        <f>F220*E220</f>
        <v>0</v>
      </c>
    </row>
    <row r="221" spans="1:7" x14ac:dyDescent="0.2">
      <c r="A221" s="28"/>
      <c r="B221" s="19" t="s">
        <v>43</v>
      </c>
      <c r="C221" s="20"/>
      <c r="D221" s="30" t="s">
        <v>42</v>
      </c>
      <c r="E221" s="22"/>
      <c r="F221" s="23"/>
      <c r="G221" s="24">
        <f>F221*E221</f>
        <v>0</v>
      </c>
    </row>
    <row r="222" spans="1:7" x14ac:dyDescent="0.2">
      <c r="A222" s="45"/>
      <c r="B222" s="19" t="s">
        <v>44</v>
      </c>
      <c r="C222" s="20"/>
      <c r="D222" s="30" t="s">
        <v>42</v>
      </c>
      <c r="E222" s="22"/>
      <c r="F222" s="23"/>
      <c r="G222" s="24">
        <f>F222*E222</f>
        <v>0</v>
      </c>
    </row>
    <row r="223" spans="1:7" x14ac:dyDescent="0.2">
      <c r="A223" s="41"/>
      <c r="B223" s="19" t="s">
        <v>45</v>
      </c>
      <c r="C223" s="20"/>
      <c r="D223" s="30" t="s">
        <v>42</v>
      </c>
      <c r="E223" s="22"/>
      <c r="F223" s="23"/>
      <c r="G223" s="24">
        <f t="shared" ref="G223:G228" si="34">F223*E223</f>
        <v>0</v>
      </c>
    </row>
    <row r="224" spans="1:7" x14ac:dyDescent="0.2">
      <c r="A224" s="41"/>
      <c r="B224" s="19" t="s">
        <v>46</v>
      </c>
      <c r="C224" s="20"/>
      <c r="D224" s="30" t="s">
        <v>42</v>
      </c>
      <c r="E224" s="22"/>
      <c r="F224" s="23"/>
      <c r="G224" s="24">
        <f t="shared" si="34"/>
        <v>0</v>
      </c>
    </row>
    <row r="225" spans="1:7" x14ac:dyDescent="0.2">
      <c r="A225" s="41"/>
      <c r="B225" s="19" t="s">
        <v>47</v>
      </c>
      <c r="C225" s="20"/>
      <c r="D225" s="30" t="s">
        <v>42</v>
      </c>
      <c r="E225" s="22"/>
      <c r="F225" s="23"/>
      <c r="G225" s="24">
        <f t="shared" si="34"/>
        <v>0</v>
      </c>
    </row>
    <row r="226" spans="1:7" x14ac:dyDescent="0.2">
      <c r="A226" s="41"/>
      <c r="B226" s="19" t="s">
        <v>48</v>
      </c>
      <c r="C226" s="20"/>
      <c r="D226" s="30" t="s">
        <v>42</v>
      </c>
      <c r="E226" s="22"/>
      <c r="F226" s="23"/>
      <c r="G226" s="24">
        <f t="shared" si="34"/>
        <v>0</v>
      </c>
    </row>
    <row r="227" spans="1:7" x14ac:dyDescent="0.2">
      <c r="A227" s="28"/>
      <c r="B227" s="19" t="s">
        <v>49</v>
      </c>
      <c r="C227" s="20"/>
      <c r="D227" s="30" t="s">
        <v>42</v>
      </c>
      <c r="E227" s="59"/>
      <c r="F227" s="23"/>
      <c r="G227" s="24">
        <f t="shared" si="34"/>
        <v>0</v>
      </c>
    </row>
    <row r="228" spans="1:7" x14ac:dyDescent="0.2">
      <c r="A228" s="41"/>
      <c r="B228" s="19" t="s">
        <v>50</v>
      </c>
      <c r="C228" s="20"/>
      <c r="D228" s="30" t="s">
        <v>42</v>
      </c>
      <c r="E228" s="22"/>
      <c r="F228" s="23"/>
      <c r="G228" s="24">
        <f t="shared" si="34"/>
        <v>0</v>
      </c>
    </row>
    <row r="229" spans="1:7" x14ac:dyDescent="0.2">
      <c r="A229" s="28"/>
      <c r="B229" s="19" t="s">
        <v>51</v>
      </c>
      <c r="C229" s="20"/>
      <c r="D229" s="30" t="s">
        <v>42</v>
      </c>
      <c r="E229" s="22"/>
      <c r="F229" s="23"/>
      <c r="G229" s="24">
        <f>F229*E229</f>
        <v>0</v>
      </c>
    </row>
    <row r="230" spans="1:7" x14ac:dyDescent="0.2">
      <c r="A230" s="28"/>
      <c r="B230" s="19" t="s">
        <v>52</v>
      </c>
      <c r="C230" s="20"/>
      <c r="D230" s="30" t="s">
        <v>42</v>
      </c>
      <c r="E230" s="22"/>
      <c r="F230" s="23"/>
      <c r="G230" s="24">
        <f>F230*E230</f>
        <v>0</v>
      </c>
    </row>
    <row r="231" spans="1:7" x14ac:dyDescent="0.2">
      <c r="A231" s="28"/>
      <c r="B231" s="19" t="s">
        <v>53</v>
      </c>
      <c r="C231" s="20"/>
      <c r="D231" s="30" t="s">
        <v>42</v>
      </c>
      <c r="E231" s="59"/>
      <c r="F231" s="23"/>
      <c r="G231" s="24">
        <f t="shared" ref="G231:G236" si="35">F231*E231</f>
        <v>0</v>
      </c>
    </row>
    <row r="232" spans="1:7" x14ac:dyDescent="0.2">
      <c r="A232" s="41"/>
      <c r="B232" s="19" t="s">
        <v>54</v>
      </c>
      <c r="C232" s="20"/>
      <c r="D232" s="30" t="s">
        <v>42</v>
      </c>
      <c r="E232" s="22"/>
      <c r="F232" s="23"/>
      <c r="G232" s="24">
        <f t="shared" si="35"/>
        <v>0</v>
      </c>
    </row>
    <row r="233" spans="1:7" x14ac:dyDescent="0.2">
      <c r="A233" s="41"/>
      <c r="B233" s="19" t="s">
        <v>55</v>
      </c>
      <c r="C233" s="20"/>
      <c r="D233" s="30" t="s">
        <v>42</v>
      </c>
      <c r="E233" s="22"/>
      <c r="F233" s="23"/>
      <c r="G233" s="24">
        <f t="shared" si="35"/>
        <v>0</v>
      </c>
    </row>
    <row r="234" spans="1:7" x14ac:dyDescent="0.2">
      <c r="A234" s="28"/>
      <c r="B234" s="19" t="s">
        <v>56</v>
      </c>
      <c r="C234" s="20"/>
      <c r="D234" s="30" t="s">
        <v>13</v>
      </c>
      <c r="E234" s="22"/>
      <c r="F234" s="23"/>
      <c r="G234" s="24">
        <f t="shared" si="35"/>
        <v>0</v>
      </c>
    </row>
    <row r="235" spans="1:7" x14ac:dyDescent="0.2">
      <c r="A235" s="41"/>
      <c r="B235" s="19" t="s">
        <v>37</v>
      </c>
      <c r="C235" s="20"/>
      <c r="D235" s="30" t="s">
        <v>13</v>
      </c>
      <c r="E235" s="22"/>
      <c r="F235" s="23"/>
      <c r="G235" s="24">
        <f t="shared" si="35"/>
        <v>0</v>
      </c>
    </row>
    <row r="236" spans="1:7" x14ac:dyDescent="0.2">
      <c r="A236" s="28"/>
      <c r="B236" s="19"/>
      <c r="C236" s="20"/>
      <c r="D236" s="30"/>
      <c r="E236" s="22"/>
      <c r="F236" s="23"/>
      <c r="G236" s="24">
        <f t="shared" si="35"/>
        <v>0</v>
      </c>
    </row>
    <row r="237" spans="1:7" x14ac:dyDescent="0.2">
      <c r="A237" s="32" t="s">
        <v>57</v>
      </c>
      <c r="B237" s="33"/>
      <c r="C237" s="34"/>
      <c r="D237" s="35"/>
      <c r="E237" s="36"/>
      <c r="F237" s="37"/>
      <c r="G237" s="38">
        <f>SUBTOTAL(9,G218:G236)</f>
        <v>0</v>
      </c>
    </row>
    <row r="238" spans="1:7" x14ac:dyDescent="0.2">
      <c r="A238" s="45"/>
      <c r="B238" s="19"/>
      <c r="C238" s="20"/>
      <c r="D238" s="30"/>
      <c r="E238" s="22"/>
      <c r="F238" s="23"/>
      <c r="G238" s="24">
        <f t="shared" ref="G238:G241" si="36">F238*E238</f>
        <v>0</v>
      </c>
    </row>
    <row r="239" spans="1:7" x14ac:dyDescent="0.2">
      <c r="A239" s="28" t="s">
        <v>58</v>
      </c>
      <c r="B239" s="43"/>
      <c r="C239" s="20"/>
      <c r="D239" s="30"/>
      <c r="E239" s="22"/>
      <c r="F239" s="23"/>
      <c r="G239" s="24">
        <f t="shared" si="36"/>
        <v>0</v>
      </c>
    </row>
    <row r="240" spans="1:7" x14ac:dyDescent="0.2">
      <c r="A240" s="28"/>
      <c r="B240" s="19" t="s">
        <v>59</v>
      </c>
      <c r="C240" s="20"/>
      <c r="D240" s="30" t="s">
        <v>13</v>
      </c>
      <c r="E240" s="22"/>
      <c r="F240" s="23"/>
      <c r="G240" s="24">
        <f t="shared" si="36"/>
        <v>0</v>
      </c>
    </row>
    <row r="241" spans="1:7" x14ac:dyDescent="0.2">
      <c r="A241" s="41"/>
      <c r="B241" s="19" t="s">
        <v>60</v>
      </c>
      <c r="C241" s="20"/>
      <c r="D241" s="30" t="s">
        <v>42</v>
      </c>
      <c r="E241" s="22"/>
      <c r="F241" s="23"/>
      <c r="G241" s="24">
        <f t="shared" si="36"/>
        <v>0</v>
      </c>
    </row>
    <row r="242" spans="1:7" x14ac:dyDescent="0.2">
      <c r="A242" s="39"/>
      <c r="B242" s="44" t="s">
        <v>61</v>
      </c>
      <c r="C242" s="20"/>
      <c r="D242" s="30" t="s">
        <v>42</v>
      </c>
      <c r="E242" s="22"/>
      <c r="F242" s="23"/>
      <c r="G242" s="24">
        <f>F242*E242</f>
        <v>0</v>
      </c>
    </row>
    <row r="243" spans="1:7" x14ac:dyDescent="0.2">
      <c r="A243" s="39"/>
      <c r="B243" s="44" t="s">
        <v>62</v>
      </c>
      <c r="C243" s="20"/>
      <c r="D243" s="30" t="s">
        <v>42</v>
      </c>
      <c r="E243" s="22"/>
      <c r="F243" s="23"/>
      <c r="G243" s="24">
        <f>F243*E243</f>
        <v>0</v>
      </c>
    </row>
    <row r="244" spans="1:7" x14ac:dyDescent="0.2">
      <c r="A244" s="45"/>
      <c r="B244" s="19" t="s">
        <v>63</v>
      </c>
      <c r="C244" s="20"/>
      <c r="D244" s="30" t="s">
        <v>42</v>
      </c>
      <c r="E244" s="22"/>
      <c r="F244" s="23"/>
      <c r="G244" s="24">
        <f t="shared" ref="G244:G245" si="37">F244*E244</f>
        <v>0</v>
      </c>
    </row>
    <row r="245" spans="1:7" x14ac:dyDescent="0.2">
      <c r="A245" s="41"/>
      <c r="B245" s="44" t="s">
        <v>64</v>
      </c>
      <c r="C245" s="20"/>
      <c r="D245" s="30" t="s">
        <v>42</v>
      </c>
      <c r="E245" s="22"/>
      <c r="F245" s="23"/>
      <c r="G245" s="24">
        <f t="shared" si="37"/>
        <v>0</v>
      </c>
    </row>
    <row r="246" spans="1:7" x14ac:dyDescent="0.2">
      <c r="A246" s="41"/>
      <c r="B246" s="44" t="s">
        <v>65</v>
      </c>
      <c r="C246" s="20"/>
      <c r="D246" s="30" t="s">
        <v>42</v>
      </c>
      <c r="E246" s="22"/>
      <c r="F246" s="23"/>
      <c r="G246" s="24">
        <f>F246*E246</f>
        <v>0</v>
      </c>
    </row>
    <row r="247" spans="1:7" x14ac:dyDescent="0.2">
      <c r="A247" s="41"/>
      <c r="B247" s="44" t="s">
        <v>66</v>
      </c>
      <c r="C247" s="20"/>
      <c r="D247" s="30" t="s">
        <v>42</v>
      </c>
      <c r="E247" s="22"/>
      <c r="F247" s="23"/>
      <c r="G247" s="24">
        <f t="shared" ref="G247:G250" si="38">F247*E247</f>
        <v>0</v>
      </c>
    </row>
    <row r="248" spans="1:7" x14ac:dyDescent="0.2">
      <c r="A248" s="41"/>
      <c r="B248" s="44" t="s">
        <v>67</v>
      </c>
      <c r="C248" s="20"/>
      <c r="D248" s="30" t="s">
        <v>42</v>
      </c>
      <c r="E248" s="22"/>
      <c r="F248" s="23"/>
      <c r="G248" s="24">
        <f t="shared" si="38"/>
        <v>0</v>
      </c>
    </row>
    <row r="249" spans="1:7" x14ac:dyDescent="0.2">
      <c r="A249" s="41"/>
      <c r="B249" s="44" t="s">
        <v>68</v>
      </c>
      <c r="C249" s="20"/>
      <c r="D249" s="30" t="s">
        <v>13</v>
      </c>
      <c r="E249" s="22"/>
      <c r="F249" s="23"/>
      <c r="G249" s="24">
        <f t="shared" si="38"/>
        <v>0</v>
      </c>
    </row>
    <row r="250" spans="1:7" x14ac:dyDescent="0.2">
      <c r="A250" s="41"/>
      <c r="B250" s="19" t="s">
        <v>37</v>
      </c>
      <c r="C250" s="20"/>
      <c r="D250" s="30" t="s">
        <v>13</v>
      </c>
      <c r="E250" s="22"/>
      <c r="F250" s="23"/>
      <c r="G250" s="24">
        <f t="shared" si="38"/>
        <v>0</v>
      </c>
    </row>
    <row r="251" spans="1:7" x14ac:dyDescent="0.2">
      <c r="A251" s="41"/>
      <c r="B251" s="46"/>
      <c r="C251" s="20"/>
      <c r="D251" s="30"/>
      <c r="E251" s="22"/>
      <c r="F251" s="23"/>
      <c r="G251" s="24"/>
    </row>
    <row r="252" spans="1:7" x14ac:dyDescent="0.2">
      <c r="A252" s="32" t="s">
        <v>69</v>
      </c>
      <c r="B252" s="33"/>
      <c r="C252" s="34"/>
      <c r="D252" s="35"/>
      <c r="E252" s="36"/>
      <c r="F252" s="37"/>
      <c r="G252" s="38">
        <f>SUBTOTAL(9,G239:G251)</f>
        <v>0</v>
      </c>
    </row>
    <row r="253" spans="1:7" x14ac:dyDescent="0.2">
      <c r="A253" s="45"/>
      <c r="B253" s="19"/>
      <c r="C253" s="20"/>
      <c r="D253" s="30"/>
      <c r="E253" s="22"/>
      <c r="F253" s="23"/>
      <c r="G253" s="24">
        <f t="shared" ref="G253:G255" si="39">F253*E253</f>
        <v>0</v>
      </c>
    </row>
    <row r="254" spans="1:7" x14ac:dyDescent="0.2">
      <c r="A254" s="28" t="s">
        <v>70</v>
      </c>
      <c r="B254" s="47"/>
      <c r="C254" s="20"/>
      <c r="D254" s="30"/>
      <c r="E254" s="22"/>
      <c r="F254" s="23"/>
      <c r="G254" s="24">
        <f t="shared" si="39"/>
        <v>0</v>
      </c>
    </row>
    <row r="255" spans="1:7" x14ac:dyDescent="0.2">
      <c r="A255" s="41"/>
      <c r="B255" s="44" t="s">
        <v>71</v>
      </c>
      <c r="C255" s="20"/>
      <c r="D255" s="30" t="s">
        <v>13</v>
      </c>
      <c r="E255" s="22"/>
      <c r="F255" s="23"/>
      <c r="G255" s="24">
        <f t="shared" si="39"/>
        <v>0</v>
      </c>
    </row>
    <row r="256" spans="1:7" x14ac:dyDescent="0.2">
      <c r="A256" s="29"/>
      <c r="B256"/>
      <c r="C256" s="20"/>
      <c r="D256" s="30"/>
      <c r="E256" s="22"/>
      <c r="F256" s="23">
        <f>IF(OR($E256="0",$E256=0),0,IF(#REF!=0,MROUND(#REF!*(1-#REF!)*FOE+#REF!*MOE,1)*VE*VDT,#REF!*MROUND(#REF!*(1-#REF!)*FOE+#REF!*MOE,1)*VE*VDT))</f>
        <v>0</v>
      </c>
      <c r="G256" s="24">
        <f>F256*E256</f>
        <v>0</v>
      </c>
    </row>
    <row r="257" spans="1:7" x14ac:dyDescent="0.2">
      <c r="A257" s="32" t="s">
        <v>72</v>
      </c>
      <c r="B257" s="33"/>
      <c r="C257" s="34"/>
      <c r="D257" s="35"/>
      <c r="E257" s="36"/>
      <c r="F257" s="37">
        <f>IF(OR($E257="0",$E257=0),0,IF(#REF!=0,MROUND(#REF!*(1-#REF!)*FOE+#REF!*MOE,1)*VE*VDT,#REF!*MROUND(#REF!*(1-#REF!)*FOE+#REF!*MOE,1)*VE*VDT))</f>
        <v>0</v>
      </c>
      <c r="G257" s="38">
        <f>SUBTOTAL(9,G254:G256)</f>
        <v>0</v>
      </c>
    </row>
    <row r="258" spans="1:7" ht="13.5" thickBot="1" x14ac:dyDescent="0.25">
      <c r="A258" s="18"/>
      <c r="B258" s="48" t="s">
        <v>11</v>
      </c>
      <c r="C258" s="20"/>
      <c r="D258" s="21" t="s">
        <v>11</v>
      </c>
      <c r="E258" s="22"/>
      <c r="F258" s="23">
        <f>IF(OR($E258="0",$E258=0),0,IF(#REF!=0,MROUND(#REF!*(1-#REF!)*FOE+#REF!*MOE,1)*VE*VDT,#REF!*MROUND(#REF!*(1-#REF!)*FOE+#REF!*MOE,1)*VE*VDT))</f>
        <v>0</v>
      </c>
      <c r="G258" s="24">
        <f>F258*E258</f>
        <v>0</v>
      </c>
    </row>
    <row r="259" spans="1:7" ht="15" x14ac:dyDescent="0.2">
      <c r="A259" s="49" t="s">
        <v>79</v>
      </c>
      <c r="B259" s="50"/>
      <c r="C259" s="50"/>
      <c r="D259" s="50"/>
      <c r="E259" s="50"/>
      <c r="F259" s="50"/>
      <c r="G259" s="51">
        <f>SUBTOTAL(9,G176:G258)</f>
        <v>0</v>
      </c>
    </row>
    <row r="260" spans="1:7" ht="14.25" x14ac:dyDescent="0.2">
      <c r="A260" s="53"/>
      <c r="B260" s="54" t="s">
        <v>74</v>
      </c>
      <c r="C260" s="54"/>
      <c r="D260" s="54"/>
      <c r="E260" s="54"/>
      <c r="F260" s="54"/>
      <c r="G260" s="55">
        <f>G259*0.2</f>
        <v>0</v>
      </c>
    </row>
    <row r="261" spans="1:7" ht="15" thickBot="1" x14ac:dyDescent="0.25">
      <c r="A261" s="56"/>
      <c r="B261" s="57" t="s">
        <v>75</v>
      </c>
      <c r="C261" s="57"/>
      <c r="D261" s="57"/>
      <c r="E261" s="57"/>
      <c r="F261" s="57"/>
      <c r="G261" s="58">
        <f>G259+G260</f>
        <v>0</v>
      </c>
    </row>
    <row r="262" spans="1:7" ht="13.5" thickBot="1" x14ac:dyDescent="0.25">
      <c r="A262" s="18"/>
      <c r="B262" s="19"/>
      <c r="C262" s="20"/>
      <c r="D262" s="21"/>
      <c r="E262" s="22"/>
      <c r="F262" s="23"/>
      <c r="G262" s="24"/>
    </row>
    <row r="263" spans="1:7" ht="13.5" thickBot="1" x14ac:dyDescent="0.25">
      <c r="A263" s="25" t="s">
        <v>80</v>
      </c>
      <c r="B263" s="26"/>
      <c r="C263" s="26"/>
      <c r="D263" s="26"/>
      <c r="E263" s="26"/>
      <c r="F263" s="26"/>
      <c r="G263" s="27"/>
    </row>
    <row r="264" spans="1:7" x14ac:dyDescent="0.2">
      <c r="A264" s="18"/>
      <c r="B264" s="19"/>
      <c r="C264" s="20"/>
      <c r="D264" s="21"/>
      <c r="E264" s="22"/>
      <c r="F264" s="23"/>
      <c r="G264" s="24"/>
    </row>
    <row r="265" spans="1:7" x14ac:dyDescent="0.2">
      <c r="A265" s="28" t="s">
        <v>10</v>
      </c>
      <c r="B265" s="19"/>
      <c r="C265" s="20"/>
      <c r="D265" s="21" t="s">
        <v>11</v>
      </c>
      <c r="E265" s="22"/>
      <c r="F265" s="23">
        <f>IF(OR($E265="0",$E265=0),0,IF(#REF!=0,ROUNDUP(#REF!*(1-#REF!)*FOE+#REF!*MOE,2)*VE*VDT,#REF!*ROUNDUP(#REF!*(1-#REF!)*FOE+#REF!*MOE,2)*VE*VDT))</f>
        <v>0</v>
      </c>
      <c r="G265" s="24">
        <f t="shared" ref="G265:G268" si="40">F265*E265</f>
        <v>0</v>
      </c>
    </row>
    <row r="266" spans="1:7" x14ac:dyDescent="0.2">
      <c r="A266" s="29"/>
      <c r="B266" s="19" t="s">
        <v>12</v>
      </c>
      <c r="C266" s="20"/>
      <c r="D266" s="30" t="s">
        <v>13</v>
      </c>
      <c r="E266" s="22"/>
      <c r="F266" s="23"/>
      <c r="G266" s="24">
        <f t="shared" si="40"/>
        <v>0</v>
      </c>
    </row>
    <row r="267" spans="1:7" x14ac:dyDescent="0.2">
      <c r="A267" s="29"/>
      <c r="B267" s="19" t="s">
        <v>14</v>
      </c>
      <c r="C267" s="20"/>
      <c r="D267" s="31" t="s">
        <v>13</v>
      </c>
      <c r="E267" s="22"/>
      <c r="F267" s="23"/>
      <c r="G267" s="24">
        <f t="shared" si="40"/>
        <v>0</v>
      </c>
    </row>
    <row r="268" spans="1:7" x14ac:dyDescent="0.2">
      <c r="A268" s="29"/>
      <c r="B268"/>
      <c r="C268" s="20"/>
      <c r="D268" s="31"/>
      <c r="E268" s="22"/>
      <c r="F268" s="23"/>
      <c r="G268" s="24">
        <f t="shared" si="40"/>
        <v>0</v>
      </c>
    </row>
    <row r="269" spans="1:7" x14ac:dyDescent="0.2">
      <c r="A269" s="32" t="s">
        <v>15</v>
      </c>
      <c r="B269" s="33"/>
      <c r="C269" s="34"/>
      <c r="D269" s="35"/>
      <c r="E269" s="36"/>
      <c r="F269" s="37"/>
      <c r="G269" s="38">
        <f>SUBTOTAL(9,G265:G268)</f>
        <v>0</v>
      </c>
    </row>
    <row r="270" spans="1:7" x14ac:dyDescent="0.2">
      <c r="A270" s="29"/>
      <c r="B270"/>
      <c r="C270" s="20"/>
      <c r="D270" s="30"/>
      <c r="E270" s="22"/>
      <c r="F270" s="23"/>
      <c r="G270" s="24">
        <f>F270*E270</f>
        <v>0</v>
      </c>
    </row>
    <row r="271" spans="1:7" x14ac:dyDescent="0.2">
      <c r="A271" s="28" t="s">
        <v>16</v>
      </c>
      <c r="B271" s="19"/>
      <c r="C271" s="20"/>
      <c r="D271" s="21" t="s">
        <v>11</v>
      </c>
      <c r="E271" s="22"/>
      <c r="F271" s="23"/>
      <c r="G271" s="24">
        <f t="shared" ref="G271" si="41">F271*E271</f>
        <v>0</v>
      </c>
    </row>
    <row r="272" spans="1:7" x14ac:dyDescent="0.2">
      <c r="A272" s="29"/>
      <c r="B272" s="19" t="s">
        <v>17</v>
      </c>
      <c r="C272" s="20"/>
      <c r="D272" s="30" t="s">
        <v>13</v>
      </c>
      <c r="E272" s="22"/>
      <c r="F272" s="23"/>
      <c r="G272" s="24">
        <f>F272*E272</f>
        <v>0</v>
      </c>
    </row>
    <row r="273" spans="1:7" x14ac:dyDescent="0.2">
      <c r="A273" s="29"/>
      <c r="B273"/>
      <c r="C273" s="20"/>
      <c r="D273" s="31"/>
      <c r="E273" s="22"/>
      <c r="F273" s="23"/>
      <c r="G273" s="24">
        <f t="shared" ref="G273" si="42">F273*E273</f>
        <v>0</v>
      </c>
    </row>
    <row r="274" spans="1:7" x14ac:dyDescent="0.2">
      <c r="A274" s="32" t="s">
        <v>15</v>
      </c>
      <c r="B274" s="33"/>
      <c r="C274" s="34"/>
      <c r="D274" s="35"/>
      <c r="E274" s="36"/>
      <c r="F274" s="37"/>
      <c r="G274" s="38">
        <f>SUBTOTAL(9,G271:G273)</f>
        <v>0</v>
      </c>
    </row>
    <row r="275" spans="1:7" x14ac:dyDescent="0.2">
      <c r="A275" s="29"/>
      <c r="B275"/>
      <c r="C275" s="20"/>
      <c r="D275" s="30"/>
      <c r="E275" s="22"/>
      <c r="F275" s="23"/>
      <c r="G275" s="24">
        <f t="shared" ref="G275:G276" si="43">F275*E275</f>
        <v>0</v>
      </c>
    </row>
    <row r="276" spans="1:7" x14ac:dyDescent="0.2">
      <c r="A276" s="28" t="s">
        <v>18</v>
      </c>
      <c r="B276"/>
      <c r="C276" s="20"/>
      <c r="D276" s="30"/>
      <c r="E276" s="22"/>
      <c r="F276" s="23"/>
      <c r="G276" s="24">
        <f t="shared" si="43"/>
        <v>0</v>
      </c>
    </row>
    <row r="277" spans="1:7" x14ac:dyDescent="0.2">
      <c r="A277" s="29"/>
      <c r="B277" s="19" t="s">
        <v>19</v>
      </c>
      <c r="C277" s="20"/>
      <c r="D277" s="30" t="s">
        <v>20</v>
      </c>
      <c r="E277" s="22"/>
      <c r="F277" s="23"/>
      <c r="G277" s="24"/>
    </row>
    <row r="278" spans="1:7" x14ac:dyDescent="0.2">
      <c r="A278" s="29"/>
      <c r="B278"/>
      <c r="C278" s="20"/>
      <c r="D278" s="30"/>
      <c r="E278" s="22"/>
      <c r="F278" s="23"/>
      <c r="G278" s="24">
        <f t="shared" ref="G278" si="44">F278*E278</f>
        <v>0</v>
      </c>
    </row>
    <row r="279" spans="1:7" x14ac:dyDescent="0.2">
      <c r="A279" s="32" t="s">
        <v>21</v>
      </c>
      <c r="B279" s="33"/>
      <c r="C279" s="34"/>
      <c r="D279" s="35"/>
      <c r="E279" s="36"/>
      <c r="F279" s="37"/>
      <c r="G279" s="38">
        <f>SUBTOTAL(9,G276:G278)</f>
        <v>0</v>
      </c>
    </row>
    <row r="280" spans="1:7" x14ac:dyDescent="0.2">
      <c r="A280" s="39"/>
      <c r="B280" s="40"/>
      <c r="C280" s="20"/>
      <c r="D280" s="31"/>
      <c r="E280" s="22"/>
      <c r="F280" s="23"/>
      <c r="G280" s="24">
        <f t="shared" ref="G280:G282" si="45">F280*E280</f>
        <v>0</v>
      </c>
    </row>
    <row r="281" spans="1:7" x14ac:dyDescent="0.2">
      <c r="A281" s="28" t="s">
        <v>22</v>
      </c>
      <c r="B281"/>
      <c r="C281" s="20"/>
      <c r="D281" s="30"/>
      <c r="E281" s="22"/>
      <c r="F281" s="23"/>
      <c r="G281" s="24">
        <f t="shared" si="45"/>
        <v>0</v>
      </c>
    </row>
    <row r="282" spans="1:7" x14ac:dyDescent="0.2">
      <c r="A282" s="29"/>
      <c r="B282" s="19" t="s">
        <v>19</v>
      </c>
      <c r="C282" s="20"/>
      <c r="D282" s="30" t="s">
        <v>20</v>
      </c>
      <c r="E282" s="22"/>
      <c r="F282" s="23"/>
      <c r="G282" s="24">
        <f t="shared" si="45"/>
        <v>0</v>
      </c>
    </row>
    <row r="283" spans="1:7" x14ac:dyDescent="0.2">
      <c r="A283" s="29"/>
      <c r="B283" s="19"/>
      <c r="C283" s="20"/>
      <c r="D283" s="30"/>
      <c r="E283" s="22"/>
      <c r="F283" s="23"/>
      <c r="G283" s="24">
        <f>F283*E283</f>
        <v>0</v>
      </c>
    </row>
    <row r="284" spans="1:7" x14ac:dyDescent="0.2">
      <c r="A284" s="32" t="s">
        <v>23</v>
      </c>
      <c r="B284" s="33"/>
      <c r="C284" s="34"/>
      <c r="D284" s="35"/>
      <c r="E284" s="36"/>
      <c r="F284" s="37"/>
      <c r="G284" s="38">
        <f>SUBTOTAL(9,G281:G283)</f>
        <v>0</v>
      </c>
    </row>
    <row r="285" spans="1:7" x14ac:dyDescent="0.2">
      <c r="A285" s="39"/>
      <c r="B285" s="40"/>
      <c r="C285" s="20"/>
      <c r="D285" s="31"/>
      <c r="E285" s="22"/>
      <c r="F285" s="23"/>
      <c r="G285" s="24">
        <f t="shared" ref="G285:G293" si="46">F285*E285</f>
        <v>0</v>
      </c>
    </row>
    <row r="286" spans="1:7" x14ac:dyDescent="0.2">
      <c r="A286" s="28" t="s">
        <v>24</v>
      </c>
      <c r="B286" s="19"/>
      <c r="C286" s="20"/>
      <c r="D286" s="30"/>
      <c r="E286" s="22"/>
      <c r="F286" s="23"/>
      <c r="G286" s="24">
        <f t="shared" si="46"/>
        <v>0</v>
      </c>
    </row>
    <row r="287" spans="1:7" x14ac:dyDescent="0.2">
      <c r="A287" s="41"/>
      <c r="B287" s="19" t="s">
        <v>25</v>
      </c>
      <c r="C287" s="20"/>
      <c r="D287" s="30" t="s">
        <v>13</v>
      </c>
      <c r="E287" s="22"/>
      <c r="F287" s="23"/>
      <c r="G287" s="24">
        <f t="shared" si="46"/>
        <v>0</v>
      </c>
    </row>
    <row r="288" spans="1:7" x14ac:dyDescent="0.2">
      <c r="A288" s="41"/>
      <c r="B288" s="19" t="s">
        <v>26</v>
      </c>
      <c r="C288" s="20"/>
      <c r="D288" s="30" t="s">
        <v>13</v>
      </c>
      <c r="E288" s="22"/>
      <c r="F288" s="23"/>
      <c r="G288" s="24">
        <f t="shared" si="46"/>
        <v>0</v>
      </c>
    </row>
    <row r="289" spans="1:7" x14ac:dyDescent="0.2">
      <c r="A289" s="41"/>
      <c r="B289" s="19" t="s">
        <v>27</v>
      </c>
      <c r="C289" s="20"/>
      <c r="D289" s="30" t="s">
        <v>13</v>
      </c>
      <c r="E289" s="22"/>
      <c r="F289" s="23"/>
      <c r="G289" s="24">
        <f t="shared" si="46"/>
        <v>0</v>
      </c>
    </row>
    <row r="290" spans="1:7" x14ac:dyDescent="0.2">
      <c r="A290" s="41"/>
      <c r="B290" s="19" t="s">
        <v>28</v>
      </c>
      <c r="C290" s="20"/>
      <c r="D290" s="30" t="s">
        <v>13</v>
      </c>
      <c r="E290" s="22"/>
      <c r="F290" s="23"/>
      <c r="G290" s="24">
        <f t="shared" si="46"/>
        <v>0</v>
      </c>
    </row>
    <row r="291" spans="1:7" x14ac:dyDescent="0.2">
      <c r="A291" s="41"/>
      <c r="B291" s="19" t="s">
        <v>29</v>
      </c>
      <c r="C291" s="20"/>
      <c r="D291" s="30" t="s">
        <v>13</v>
      </c>
      <c r="E291" s="22"/>
      <c r="F291" s="23"/>
      <c r="G291" s="24">
        <f t="shared" si="46"/>
        <v>0</v>
      </c>
    </row>
    <row r="292" spans="1:7" x14ac:dyDescent="0.2">
      <c r="A292" s="41"/>
      <c r="B292" s="19" t="s">
        <v>30</v>
      </c>
      <c r="C292" s="20"/>
      <c r="D292" s="30" t="s">
        <v>13</v>
      </c>
      <c r="E292" s="22"/>
      <c r="F292" s="23"/>
      <c r="G292" s="24">
        <f t="shared" si="46"/>
        <v>0</v>
      </c>
    </row>
    <row r="293" spans="1:7" x14ac:dyDescent="0.2">
      <c r="A293" s="29"/>
      <c r="B293" s="19"/>
      <c r="C293" s="20"/>
      <c r="D293" s="30"/>
      <c r="E293" s="22"/>
      <c r="F293" s="23"/>
      <c r="G293" s="24">
        <f t="shared" si="46"/>
        <v>0</v>
      </c>
    </row>
    <row r="294" spans="1:7" x14ac:dyDescent="0.2">
      <c r="A294" s="32" t="s">
        <v>31</v>
      </c>
      <c r="B294" s="33"/>
      <c r="C294" s="34"/>
      <c r="D294" s="35"/>
      <c r="E294" s="36"/>
      <c r="F294" s="37"/>
      <c r="G294" s="38">
        <f>SUBTOTAL(9,G286:G293)</f>
        <v>0</v>
      </c>
    </row>
    <row r="295" spans="1:7" x14ac:dyDescent="0.2">
      <c r="A295" s="39"/>
      <c r="B295" s="40"/>
      <c r="C295" s="20"/>
      <c r="D295" s="42"/>
      <c r="E295" s="22"/>
      <c r="F295" s="23"/>
      <c r="G295" s="24">
        <f>F295*E295</f>
        <v>0</v>
      </c>
    </row>
    <row r="296" spans="1:7" x14ac:dyDescent="0.2">
      <c r="A296" s="28" t="s">
        <v>32</v>
      </c>
      <c r="B296" s="43"/>
      <c r="C296" s="20"/>
      <c r="D296" s="30"/>
      <c r="E296" s="22"/>
      <c r="F296" s="23"/>
      <c r="G296" s="24">
        <f>F296*E296</f>
        <v>0</v>
      </c>
    </row>
    <row r="297" spans="1:7" x14ac:dyDescent="0.2">
      <c r="A297" s="28"/>
      <c r="B297" s="44" t="s">
        <v>33</v>
      </c>
      <c r="C297" s="20"/>
      <c r="D297" s="30" t="s">
        <v>20</v>
      </c>
      <c r="E297" s="22"/>
      <c r="F297" s="23"/>
      <c r="G297" s="24">
        <f t="shared" ref="G297" si="47">F297*E297</f>
        <v>0</v>
      </c>
    </row>
    <row r="298" spans="1:7" x14ac:dyDescent="0.2">
      <c r="A298" s="28"/>
      <c r="B298" s="44" t="s">
        <v>34</v>
      </c>
      <c r="C298" s="20"/>
      <c r="D298" s="30" t="s">
        <v>35</v>
      </c>
      <c r="E298" s="22"/>
      <c r="F298" s="23"/>
      <c r="G298" s="24">
        <f>F298*E298</f>
        <v>0</v>
      </c>
    </row>
    <row r="299" spans="1:7" x14ac:dyDescent="0.2">
      <c r="A299" s="28"/>
      <c r="B299" s="44" t="s">
        <v>36</v>
      </c>
      <c r="C299" s="20"/>
      <c r="D299" s="30" t="s">
        <v>13</v>
      </c>
      <c r="E299" s="22"/>
      <c r="F299" s="23"/>
      <c r="G299" s="24">
        <f>F299*E299</f>
        <v>0</v>
      </c>
    </row>
    <row r="300" spans="1:7" x14ac:dyDescent="0.2">
      <c r="A300" s="28"/>
      <c r="B300" s="44" t="s">
        <v>37</v>
      </c>
      <c r="C300" s="20"/>
      <c r="D300" s="30" t="s">
        <v>13</v>
      </c>
      <c r="E300" s="22"/>
      <c r="F300" s="23"/>
      <c r="G300" s="24">
        <f>F300*E300</f>
        <v>0</v>
      </c>
    </row>
    <row r="301" spans="1:7" x14ac:dyDescent="0.2">
      <c r="A301" s="45"/>
      <c r="B301" s="44"/>
      <c r="C301" s="20"/>
      <c r="D301" s="30"/>
      <c r="E301" s="22"/>
      <c r="F301" s="23"/>
      <c r="G301" s="24">
        <f t="shared" ref="G301" si="48">F301*E301</f>
        <v>0</v>
      </c>
    </row>
    <row r="302" spans="1:7" x14ac:dyDescent="0.2">
      <c r="A302" s="32" t="s">
        <v>38</v>
      </c>
      <c r="B302" s="33"/>
      <c r="C302" s="34"/>
      <c r="D302" s="35"/>
      <c r="E302" s="36"/>
      <c r="F302" s="37"/>
      <c r="G302" s="38">
        <f>SUBTOTAL(9,G296:G301)</f>
        <v>0</v>
      </c>
    </row>
    <row r="303" spans="1:7" x14ac:dyDescent="0.2">
      <c r="A303" s="45"/>
      <c r="B303" s="19"/>
      <c r="C303" s="20"/>
      <c r="D303" s="30"/>
      <c r="E303" s="22"/>
      <c r="F303" s="23"/>
      <c r="G303" s="24">
        <f t="shared" ref="G303:G305" si="49">F303*E303</f>
        <v>0</v>
      </c>
    </row>
    <row r="304" spans="1:7" x14ac:dyDescent="0.2">
      <c r="A304" s="28" t="s">
        <v>39</v>
      </c>
      <c r="B304"/>
      <c r="C304" s="20"/>
      <c r="D304" s="30"/>
      <c r="E304" s="22"/>
      <c r="F304" s="23"/>
      <c r="G304" s="24">
        <f t="shared" si="49"/>
        <v>0</v>
      </c>
    </row>
    <row r="305" spans="1:7" x14ac:dyDescent="0.2">
      <c r="A305" s="41"/>
      <c r="B305" s="19" t="s">
        <v>40</v>
      </c>
      <c r="C305" s="20"/>
      <c r="D305" s="30" t="s">
        <v>13</v>
      </c>
      <c r="E305" s="22"/>
      <c r="F305" s="23"/>
      <c r="G305" s="24">
        <f t="shared" si="49"/>
        <v>0</v>
      </c>
    </row>
    <row r="306" spans="1:7" x14ac:dyDescent="0.2">
      <c r="A306" s="28"/>
      <c r="B306" s="19" t="s">
        <v>41</v>
      </c>
      <c r="C306" s="20"/>
      <c r="D306" s="30" t="s">
        <v>42</v>
      </c>
      <c r="E306" s="22"/>
      <c r="F306" s="23"/>
      <c r="G306" s="24">
        <f>F306*E306</f>
        <v>0</v>
      </c>
    </row>
    <row r="307" spans="1:7" x14ac:dyDescent="0.2">
      <c r="A307" s="28"/>
      <c r="B307" s="19" t="s">
        <v>43</v>
      </c>
      <c r="C307" s="20"/>
      <c r="D307" s="30" t="s">
        <v>42</v>
      </c>
      <c r="E307" s="22"/>
      <c r="F307" s="23"/>
      <c r="G307" s="24">
        <f>F307*E307</f>
        <v>0</v>
      </c>
    </row>
    <row r="308" spans="1:7" x14ac:dyDescent="0.2">
      <c r="A308" s="45"/>
      <c r="B308" s="19" t="s">
        <v>44</v>
      </c>
      <c r="C308" s="20"/>
      <c r="D308" s="30" t="s">
        <v>42</v>
      </c>
      <c r="E308" s="22"/>
      <c r="F308" s="23"/>
      <c r="G308" s="24">
        <f>F308*E308</f>
        <v>0</v>
      </c>
    </row>
    <row r="309" spans="1:7" x14ac:dyDescent="0.2">
      <c r="A309" s="41"/>
      <c r="B309" s="19" t="s">
        <v>45</v>
      </c>
      <c r="C309" s="20"/>
      <c r="D309" s="30" t="s">
        <v>42</v>
      </c>
      <c r="E309" s="22"/>
      <c r="F309" s="23"/>
      <c r="G309" s="24">
        <f t="shared" ref="G309:G314" si="50">F309*E309</f>
        <v>0</v>
      </c>
    </row>
    <row r="310" spans="1:7" x14ac:dyDescent="0.2">
      <c r="A310" s="41"/>
      <c r="B310" s="19" t="s">
        <v>46</v>
      </c>
      <c r="C310" s="20"/>
      <c r="D310" s="30" t="s">
        <v>42</v>
      </c>
      <c r="E310" s="22"/>
      <c r="F310" s="23"/>
      <c r="G310" s="24">
        <f t="shared" si="50"/>
        <v>0</v>
      </c>
    </row>
    <row r="311" spans="1:7" x14ac:dyDescent="0.2">
      <c r="A311" s="41"/>
      <c r="B311" s="19" t="s">
        <v>47</v>
      </c>
      <c r="C311" s="20"/>
      <c r="D311" s="30" t="s">
        <v>42</v>
      </c>
      <c r="E311" s="22"/>
      <c r="F311" s="23"/>
      <c r="G311" s="24">
        <f t="shared" si="50"/>
        <v>0</v>
      </c>
    </row>
    <row r="312" spans="1:7" x14ac:dyDescent="0.2">
      <c r="A312" s="41"/>
      <c r="B312" s="19" t="s">
        <v>48</v>
      </c>
      <c r="C312" s="20"/>
      <c r="D312" s="30" t="s">
        <v>42</v>
      </c>
      <c r="E312" s="22"/>
      <c r="F312" s="23"/>
      <c r="G312" s="24">
        <f t="shared" si="50"/>
        <v>0</v>
      </c>
    </row>
    <row r="313" spans="1:7" x14ac:dyDescent="0.2">
      <c r="A313" s="28"/>
      <c r="B313" s="19" t="s">
        <v>49</v>
      </c>
      <c r="C313" s="20"/>
      <c r="D313" s="30" t="s">
        <v>42</v>
      </c>
      <c r="E313" s="59"/>
      <c r="F313" s="23"/>
      <c r="G313" s="24">
        <f t="shared" si="50"/>
        <v>0</v>
      </c>
    </row>
    <row r="314" spans="1:7" x14ac:dyDescent="0.2">
      <c r="A314" s="41"/>
      <c r="B314" s="19" t="s">
        <v>50</v>
      </c>
      <c r="C314" s="20"/>
      <c r="D314" s="30" t="s">
        <v>42</v>
      </c>
      <c r="E314" s="22"/>
      <c r="F314" s="23"/>
      <c r="G314" s="24">
        <f t="shared" si="50"/>
        <v>0</v>
      </c>
    </row>
    <row r="315" spans="1:7" x14ac:dyDescent="0.2">
      <c r="A315" s="28"/>
      <c r="B315" s="19" t="s">
        <v>51</v>
      </c>
      <c r="C315" s="20"/>
      <c r="D315" s="30" t="s">
        <v>42</v>
      </c>
      <c r="E315" s="22"/>
      <c r="F315" s="23"/>
      <c r="G315" s="24">
        <f>F315*E315</f>
        <v>0</v>
      </c>
    </row>
    <row r="316" spans="1:7" x14ac:dyDescent="0.2">
      <c r="A316" s="28"/>
      <c r="B316" s="19" t="s">
        <v>52</v>
      </c>
      <c r="C316" s="20"/>
      <c r="D316" s="30" t="s">
        <v>42</v>
      </c>
      <c r="E316" s="22"/>
      <c r="F316" s="23"/>
      <c r="G316" s="24">
        <f>F316*E316</f>
        <v>0</v>
      </c>
    </row>
    <row r="317" spans="1:7" x14ac:dyDescent="0.2">
      <c r="A317" s="28"/>
      <c r="B317" s="19" t="s">
        <v>53</v>
      </c>
      <c r="C317" s="20"/>
      <c r="D317" s="30" t="s">
        <v>42</v>
      </c>
      <c r="E317" s="59"/>
      <c r="F317" s="23"/>
      <c r="G317" s="24">
        <f t="shared" ref="G317:G322" si="51">F317*E317</f>
        <v>0</v>
      </c>
    </row>
    <row r="318" spans="1:7" x14ac:dyDescent="0.2">
      <c r="A318" s="41"/>
      <c r="B318" s="19" t="s">
        <v>54</v>
      </c>
      <c r="C318" s="20"/>
      <c r="D318" s="30" t="s">
        <v>42</v>
      </c>
      <c r="E318" s="22"/>
      <c r="F318" s="23"/>
      <c r="G318" s="24">
        <f t="shared" si="51"/>
        <v>0</v>
      </c>
    </row>
    <row r="319" spans="1:7" x14ac:dyDescent="0.2">
      <c r="A319" s="41"/>
      <c r="B319" s="19" t="s">
        <v>55</v>
      </c>
      <c r="C319" s="20"/>
      <c r="D319" s="30" t="s">
        <v>42</v>
      </c>
      <c r="E319" s="22"/>
      <c r="F319" s="23"/>
      <c r="G319" s="24">
        <f t="shared" si="51"/>
        <v>0</v>
      </c>
    </row>
    <row r="320" spans="1:7" x14ac:dyDescent="0.2">
      <c r="A320" s="28"/>
      <c r="B320" s="19" t="s">
        <v>56</v>
      </c>
      <c r="C320" s="20"/>
      <c r="D320" s="30" t="s">
        <v>13</v>
      </c>
      <c r="E320" s="22"/>
      <c r="F320" s="23"/>
      <c r="G320" s="24">
        <f t="shared" si="51"/>
        <v>0</v>
      </c>
    </row>
    <row r="321" spans="1:7" x14ac:dyDescent="0.2">
      <c r="A321" s="41"/>
      <c r="B321" s="19" t="s">
        <v>37</v>
      </c>
      <c r="C321" s="20"/>
      <c r="D321" s="30" t="s">
        <v>13</v>
      </c>
      <c r="E321" s="22"/>
      <c r="F321" s="23"/>
      <c r="G321" s="24">
        <f t="shared" si="51"/>
        <v>0</v>
      </c>
    </row>
    <row r="322" spans="1:7" x14ac:dyDescent="0.2">
      <c r="A322" s="28"/>
      <c r="B322" s="19"/>
      <c r="C322" s="20"/>
      <c r="D322" s="30"/>
      <c r="E322" s="22"/>
      <c r="F322" s="23"/>
      <c r="G322" s="24">
        <f t="shared" si="51"/>
        <v>0</v>
      </c>
    </row>
    <row r="323" spans="1:7" x14ac:dyDescent="0.2">
      <c r="A323" s="32" t="s">
        <v>57</v>
      </c>
      <c r="B323" s="33"/>
      <c r="C323" s="34"/>
      <c r="D323" s="35"/>
      <c r="E323" s="36"/>
      <c r="F323" s="37"/>
      <c r="G323" s="38">
        <f>SUBTOTAL(9,G304:G322)</f>
        <v>0</v>
      </c>
    </row>
    <row r="324" spans="1:7" x14ac:dyDescent="0.2">
      <c r="A324" s="45"/>
      <c r="B324" s="19"/>
      <c r="C324" s="20"/>
      <c r="D324" s="30"/>
      <c r="E324" s="22"/>
      <c r="F324" s="23"/>
      <c r="G324" s="24">
        <f t="shared" ref="G324:G327" si="52">F324*E324</f>
        <v>0</v>
      </c>
    </row>
    <row r="325" spans="1:7" x14ac:dyDescent="0.2">
      <c r="A325" s="28" t="s">
        <v>58</v>
      </c>
      <c r="B325" s="43"/>
      <c r="C325" s="20"/>
      <c r="D325" s="30"/>
      <c r="E325" s="22"/>
      <c r="F325" s="23"/>
      <c r="G325" s="24">
        <f t="shared" si="52"/>
        <v>0</v>
      </c>
    </row>
    <row r="326" spans="1:7" x14ac:dyDescent="0.2">
      <c r="A326" s="28"/>
      <c r="B326" s="19" t="s">
        <v>59</v>
      </c>
      <c r="C326" s="20"/>
      <c r="D326" s="30" t="s">
        <v>13</v>
      </c>
      <c r="E326" s="22"/>
      <c r="F326" s="23"/>
      <c r="G326" s="24">
        <f t="shared" si="52"/>
        <v>0</v>
      </c>
    </row>
    <row r="327" spans="1:7" x14ac:dyDescent="0.2">
      <c r="A327" s="41"/>
      <c r="B327" s="19" t="s">
        <v>60</v>
      </c>
      <c r="C327" s="20"/>
      <c r="D327" s="30" t="s">
        <v>42</v>
      </c>
      <c r="E327" s="22"/>
      <c r="F327" s="23"/>
      <c r="G327" s="24">
        <f t="shared" si="52"/>
        <v>0</v>
      </c>
    </row>
    <row r="328" spans="1:7" x14ac:dyDescent="0.2">
      <c r="A328" s="39"/>
      <c r="B328" s="44" t="s">
        <v>61</v>
      </c>
      <c r="C328" s="20"/>
      <c r="D328" s="30" t="s">
        <v>42</v>
      </c>
      <c r="E328" s="22"/>
      <c r="F328" s="23"/>
      <c r="G328" s="24">
        <f>F328*E328</f>
        <v>0</v>
      </c>
    </row>
    <row r="329" spans="1:7" x14ac:dyDescent="0.2">
      <c r="A329" s="39"/>
      <c r="B329" s="44" t="s">
        <v>62</v>
      </c>
      <c r="C329" s="20"/>
      <c r="D329" s="30" t="s">
        <v>42</v>
      </c>
      <c r="E329" s="22"/>
      <c r="F329" s="23"/>
      <c r="G329" s="24">
        <f>F329*E329</f>
        <v>0</v>
      </c>
    </row>
    <row r="330" spans="1:7" x14ac:dyDescent="0.2">
      <c r="A330" s="45"/>
      <c r="B330" s="19" t="s">
        <v>63</v>
      </c>
      <c r="C330" s="20"/>
      <c r="D330" s="30" t="s">
        <v>42</v>
      </c>
      <c r="E330" s="22"/>
      <c r="F330" s="23"/>
      <c r="G330" s="24">
        <f t="shared" ref="G330:G331" si="53">F330*E330</f>
        <v>0</v>
      </c>
    </row>
    <row r="331" spans="1:7" x14ac:dyDescent="0.2">
      <c r="A331" s="41"/>
      <c r="B331" s="44" t="s">
        <v>64</v>
      </c>
      <c r="C331" s="20"/>
      <c r="D331" s="30" t="s">
        <v>42</v>
      </c>
      <c r="E331" s="22"/>
      <c r="F331" s="23"/>
      <c r="G331" s="24">
        <f t="shared" si="53"/>
        <v>0</v>
      </c>
    </row>
    <row r="332" spans="1:7" x14ac:dyDescent="0.2">
      <c r="A332" s="41"/>
      <c r="B332" s="44" t="s">
        <v>65</v>
      </c>
      <c r="C332" s="20"/>
      <c r="D332" s="30" t="s">
        <v>42</v>
      </c>
      <c r="E332" s="22"/>
      <c r="F332" s="23"/>
      <c r="G332" s="24">
        <f>F332*E332</f>
        <v>0</v>
      </c>
    </row>
    <row r="333" spans="1:7" x14ac:dyDescent="0.2">
      <c r="A333" s="41"/>
      <c r="B333" s="44" t="s">
        <v>66</v>
      </c>
      <c r="C333" s="20"/>
      <c r="D333" s="30" t="s">
        <v>42</v>
      </c>
      <c r="E333" s="22"/>
      <c r="F333" s="23"/>
      <c r="G333" s="24">
        <f t="shared" ref="G333:G336" si="54">F333*E333</f>
        <v>0</v>
      </c>
    </row>
    <row r="334" spans="1:7" x14ac:dyDescent="0.2">
      <c r="A334" s="41"/>
      <c r="B334" s="44" t="s">
        <v>67</v>
      </c>
      <c r="C334" s="20"/>
      <c r="D334" s="30" t="s">
        <v>42</v>
      </c>
      <c r="E334" s="22"/>
      <c r="F334" s="23"/>
      <c r="G334" s="24">
        <f t="shared" si="54"/>
        <v>0</v>
      </c>
    </row>
    <row r="335" spans="1:7" x14ac:dyDescent="0.2">
      <c r="A335" s="41"/>
      <c r="B335" s="44" t="s">
        <v>68</v>
      </c>
      <c r="C335" s="20"/>
      <c r="D335" s="30" t="s">
        <v>13</v>
      </c>
      <c r="E335" s="22"/>
      <c r="F335" s="23"/>
      <c r="G335" s="24">
        <f t="shared" si="54"/>
        <v>0</v>
      </c>
    </row>
    <row r="336" spans="1:7" x14ac:dyDescent="0.2">
      <c r="A336" s="41"/>
      <c r="B336" s="19" t="s">
        <v>37</v>
      </c>
      <c r="C336" s="20"/>
      <c r="D336" s="30" t="s">
        <v>13</v>
      </c>
      <c r="E336" s="22"/>
      <c r="F336" s="23"/>
      <c r="G336" s="24">
        <f t="shared" si="54"/>
        <v>0</v>
      </c>
    </row>
    <row r="337" spans="1:7" x14ac:dyDescent="0.2">
      <c r="A337" s="41"/>
      <c r="B337" s="46"/>
      <c r="C337" s="20"/>
      <c r="D337" s="30"/>
      <c r="E337" s="22"/>
      <c r="F337" s="23"/>
      <c r="G337" s="24"/>
    </row>
    <row r="338" spans="1:7" x14ac:dyDescent="0.2">
      <c r="A338" s="32" t="s">
        <v>69</v>
      </c>
      <c r="B338" s="33"/>
      <c r="C338" s="34"/>
      <c r="D338" s="35"/>
      <c r="E338" s="36"/>
      <c r="F338" s="37"/>
      <c r="G338" s="38">
        <f>SUBTOTAL(9,G325:G337)</f>
        <v>0</v>
      </c>
    </row>
    <row r="339" spans="1:7" x14ac:dyDescent="0.2">
      <c r="A339" s="45"/>
      <c r="B339" s="19"/>
      <c r="C339" s="20"/>
      <c r="D339" s="30"/>
      <c r="E339" s="22"/>
      <c r="F339" s="23"/>
      <c r="G339" s="24">
        <f t="shared" ref="G339:G341" si="55">F339*E339</f>
        <v>0</v>
      </c>
    </row>
    <row r="340" spans="1:7" x14ac:dyDescent="0.2">
      <c r="A340" s="28" t="s">
        <v>70</v>
      </c>
      <c r="B340" s="47"/>
      <c r="C340" s="20"/>
      <c r="D340" s="30"/>
      <c r="E340" s="22"/>
      <c r="F340" s="23"/>
      <c r="G340" s="24">
        <f t="shared" si="55"/>
        <v>0</v>
      </c>
    </row>
    <row r="341" spans="1:7" x14ac:dyDescent="0.2">
      <c r="A341" s="41"/>
      <c r="B341" s="44" t="s">
        <v>71</v>
      </c>
      <c r="C341" s="20"/>
      <c r="D341" s="30" t="s">
        <v>13</v>
      </c>
      <c r="E341" s="22"/>
      <c r="F341" s="23"/>
      <c r="G341" s="24">
        <f t="shared" si="55"/>
        <v>0</v>
      </c>
    </row>
    <row r="342" spans="1:7" x14ac:dyDescent="0.2">
      <c r="A342" s="29"/>
      <c r="B342"/>
      <c r="C342" s="20"/>
      <c r="D342" s="30"/>
      <c r="E342" s="22"/>
      <c r="F342" s="23"/>
      <c r="G342" s="24">
        <f>F342*E342</f>
        <v>0</v>
      </c>
    </row>
    <row r="343" spans="1:7" x14ac:dyDescent="0.2">
      <c r="A343" s="32" t="s">
        <v>72</v>
      </c>
      <c r="B343" s="33"/>
      <c r="C343" s="34"/>
      <c r="D343" s="35"/>
      <c r="E343" s="36"/>
      <c r="F343" s="37"/>
      <c r="G343" s="38">
        <f>SUBTOTAL(9,G340:G342)</f>
        <v>0</v>
      </c>
    </row>
    <row r="344" spans="1:7" ht="13.5" thickBot="1" x14ac:dyDescent="0.25">
      <c r="A344" s="18"/>
      <c r="B344" s="48" t="s">
        <v>11</v>
      </c>
      <c r="C344" s="20"/>
      <c r="D344" s="21" t="s">
        <v>11</v>
      </c>
      <c r="E344" s="22"/>
      <c r="F344" s="23">
        <f>IF(OR($E344="0",$E344=0),0,IF(#REF!=0,MROUND(#REF!*(1-#REF!)*FOE+#REF!*MOE,1)*VE*VDT,#REF!*MROUND(#REF!*(1-#REF!)*FOE+#REF!*MOE,1)*VE*VDT))</f>
        <v>0</v>
      </c>
      <c r="G344" s="24">
        <f>F344*E344</f>
        <v>0</v>
      </c>
    </row>
    <row r="345" spans="1:7" ht="15" x14ac:dyDescent="0.2">
      <c r="A345" s="49" t="s">
        <v>81</v>
      </c>
      <c r="B345" s="50"/>
      <c r="C345" s="50"/>
      <c r="D345" s="50"/>
      <c r="E345" s="50"/>
      <c r="F345" s="50"/>
      <c r="G345" s="51">
        <f>SUBTOTAL(9,G262:G344)</f>
        <v>0</v>
      </c>
    </row>
    <row r="346" spans="1:7" ht="14.25" x14ac:dyDescent="0.2">
      <c r="A346" s="53"/>
      <c r="B346" s="54" t="s">
        <v>74</v>
      </c>
      <c r="C346" s="54"/>
      <c r="D346" s="54"/>
      <c r="E346" s="54"/>
      <c r="F346" s="54"/>
      <c r="G346" s="55">
        <f>G345*0.2</f>
        <v>0</v>
      </c>
    </row>
    <row r="347" spans="1:7" ht="15" thickBot="1" x14ac:dyDescent="0.25">
      <c r="A347" s="56"/>
      <c r="B347" s="57" t="s">
        <v>75</v>
      </c>
      <c r="C347" s="57"/>
      <c r="D347" s="57"/>
      <c r="E347" s="57"/>
      <c r="F347" s="57"/>
      <c r="G347" s="58">
        <f>G345+G346</f>
        <v>0</v>
      </c>
    </row>
    <row r="348" spans="1:7" ht="13.5" thickBot="1" x14ac:dyDescent="0.25">
      <c r="A348" s="18"/>
      <c r="B348" s="19"/>
      <c r="C348" s="20"/>
      <c r="D348" s="21"/>
      <c r="E348" s="22"/>
      <c r="F348" s="23"/>
      <c r="G348" s="24"/>
    </row>
    <row r="349" spans="1:7" ht="13.5" thickBot="1" x14ac:dyDescent="0.25">
      <c r="A349" s="25" t="s">
        <v>82</v>
      </c>
      <c r="B349" s="26"/>
      <c r="C349" s="26"/>
      <c r="D349" s="26"/>
      <c r="E349" s="26"/>
      <c r="F349" s="26"/>
      <c r="G349" s="27"/>
    </row>
    <row r="350" spans="1:7" x14ac:dyDescent="0.2">
      <c r="A350" s="18"/>
      <c r="B350" s="19"/>
      <c r="C350" s="20"/>
      <c r="D350" s="21"/>
      <c r="E350" s="22"/>
      <c r="F350" s="23"/>
      <c r="G350" s="24"/>
    </row>
    <row r="351" spans="1:7" x14ac:dyDescent="0.2">
      <c r="A351" s="60"/>
      <c r="B351" s="19" t="s">
        <v>83</v>
      </c>
      <c r="C351" s="20"/>
      <c r="D351" s="30"/>
      <c r="E351" s="22"/>
      <c r="F351" s="23"/>
      <c r="G351" s="24">
        <f>G87</f>
        <v>0</v>
      </c>
    </row>
    <row r="352" spans="1:7" x14ac:dyDescent="0.2">
      <c r="A352" s="29"/>
      <c r="B352" s="19"/>
      <c r="C352" s="20"/>
      <c r="D352" s="30"/>
      <c r="E352" s="22"/>
      <c r="F352" s="23"/>
      <c r="G352" s="24">
        <f t="shared" ref="G352" si="56">F352*E352</f>
        <v>0</v>
      </c>
    </row>
    <row r="353" spans="1:7" x14ac:dyDescent="0.2">
      <c r="A353" s="60"/>
      <c r="B353" s="19" t="s">
        <v>84</v>
      </c>
      <c r="C353" s="20"/>
      <c r="D353" s="30"/>
      <c r="E353" s="22"/>
      <c r="F353" s="23"/>
      <c r="G353" s="24">
        <f>G173</f>
        <v>0</v>
      </c>
    </row>
    <row r="354" spans="1:7" x14ac:dyDescent="0.2">
      <c r="A354" s="60"/>
      <c r="B354" s="19" t="s">
        <v>85</v>
      </c>
      <c r="C354" s="20"/>
      <c r="D354" s="30"/>
      <c r="E354" s="22"/>
      <c r="F354" s="23"/>
      <c r="G354" s="24">
        <f>G259</f>
        <v>0</v>
      </c>
    </row>
    <row r="355" spans="1:7" x14ac:dyDescent="0.2">
      <c r="A355" s="60"/>
      <c r="B355" s="19" t="s">
        <v>86</v>
      </c>
      <c r="C355" s="20"/>
      <c r="D355" s="30"/>
      <c r="E355" s="22"/>
      <c r="F355" s="23"/>
      <c r="G355" s="24">
        <f>G345</f>
        <v>0</v>
      </c>
    </row>
    <row r="356" spans="1:7" ht="13.5" thickBot="1" x14ac:dyDescent="0.25">
      <c r="A356" s="18"/>
      <c r="B356" s="48" t="s">
        <v>11</v>
      </c>
      <c r="C356" s="20"/>
      <c r="D356" s="21" t="s">
        <v>11</v>
      </c>
      <c r="E356" s="22"/>
      <c r="F356" s="23">
        <f>IF(OR($E356="0",$E356=0),0,IF(#REF!=0,MROUND(#REF!*(1-#REF!)*FOE+#REF!*MOE,1)*VE*VDT,#REF!*MROUND(#REF!*(1-#REF!)*FOE+#REF!*MOE,1)*VE*VDT))</f>
        <v>0</v>
      </c>
      <c r="G356" s="24">
        <f>F356*E356</f>
        <v>0</v>
      </c>
    </row>
    <row r="357" spans="1:7" ht="15" x14ac:dyDescent="0.2">
      <c r="A357" s="49" t="s">
        <v>87</v>
      </c>
      <c r="B357" s="50"/>
      <c r="C357" s="50"/>
      <c r="D357" s="50"/>
      <c r="E357" s="50"/>
      <c r="F357" s="50"/>
      <c r="G357" s="51">
        <f>SUBTOTAL(9,G350:G356)</f>
        <v>0</v>
      </c>
    </row>
    <row r="358" spans="1:7" ht="14.25" x14ac:dyDescent="0.2">
      <c r="A358" s="53"/>
      <c r="B358" s="54" t="s">
        <v>74</v>
      </c>
      <c r="C358" s="54"/>
      <c r="D358" s="54"/>
      <c r="E358" s="54"/>
      <c r="F358" s="54"/>
      <c r="G358" s="55">
        <f>G357*0.2</f>
        <v>0</v>
      </c>
    </row>
    <row r="359" spans="1:7" ht="15" thickBot="1" x14ac:dyDescent="0.25">
      <c r="A359" s="56"/>
      <c r="B359" s="57" t="s">
        <v>75</v>
      </c>
      <c r="C359" s="57"/>
      <c r="D359" s="57"/>
      <c r="E359" s="57"/>
      <c r="F359" s="57"/>
      <c r="G359" s="58">
        <f>G357+G358</f>
        <v>0</v>
      </c>
    </row>
  </sheetData>
  <dataConsolidate/>
  <mergeCells count="45">
    <mergeCell ref="A338:C338"/>
    <mergeCell ref="A343:C343"/>
    <mergeCell ref="A349:G349"/>
    <mergeCell ref="A274:C274"/>
    <mergeCell ref="A279:C279"/>
    <mergeCell ref="A284:C284"/>
    <mergeCell ref="A294:C294"/>
    <mergeCell ref="A302:C302"/>
    <mergeCell ref="A323:C323"/>
    <mergeCell ref="A216:C216"/>
    <mergeCell ref="A237:C237"/>
    <mergeCell ref="A252:C252"/>
    <mergeCell ref="A257:C257"/>
    <mergeCell ref="A263:G263"/>
    <mergeCell ref="A269:C269"/>
    <mergeCell ref="A177:G177"/>
    <mergeCell ref="A183:C183"/>
    <mergeCell ref="A188:C188"/>
    <mergeCell ref="A193:C193"/>
    <mergeCell ref="A198:C198"/>
    <mergeCell ref="A208:C208"/>
    <mergeCell ref="A112:C112"/>
    <mergeCell ref="A122:C122"/>
    <mergeCell ref="A130:C130"/>
    <mergeCell ref="A151:C151"/>
    <mergeCell ref="A166:C166"/>
    <mergeCell ref="A171:C171"/>
    <mergeCell ref="A80:C80"/>
    <mergeCell ref="A85:C85"/>
    <mergeCell ref="A91:G91"/>
    <mergeCell ref="A97:C97"/>
    <mergeCell ref="A102:C102"/>
    <mergeCell ref="A107:C107"/>
    <mergeCell ref="A16:C16"/>
    <mergeCell ref="A21:C21"/>
    <mergeCell ref="A26:C26"/>
    <mergeCell ref="A36:C36"/>
    <mergeCell ref="A44:C44"/>
    <mergeCell ref="A65:C65"/>
    <mergeCell ref="A1:E1"/>
    <mergeCell ref="F1:G1"/>
    <mergeCell ref="A2:E2"/>
    <mergeCell ref="F2:G2"/>
    <mergeCell ref="A5:G5"/>
    <mergeCell ref="A11:C11"/>
  </mergeCells>
  <printOptions horizontalCentered="1"/>
  <pageMargins left="0.15748031496062992" right="0.19685039370078741" top="0.15748031496062992" bottom="0.55118110236220474" header="0.19685039370078741" footer="0.15748031496062992"/>
  <pageSetup paperSize="9" fitToHeight="0" orientation="portrait" r:id="rId1"/>
  <headerFooter alignWithMargins="0">
    <oddFooter>&amp;R&amp;"Arial,Gras italique"&amp;8&amp;P/&amp;N</oddFooter>
  </headerFooter>
  <rowBreaks count="4" manualBreakCount="4">
    <brk id="89" max="16383" man="1"/>
    <brk id="175" max="16383" man="1"/>
    <brk id="261" max="16383" man="1"/>
    <brk id="3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CNRS-ECL_LPC2E-DPGF_DCE</vt:lpstr>
      <vt:lpstr>'CNRS-ECL_LPC2E-DPGF_DCE'!DEVIS</vt:lpstr>
      <vt:lpstr>'CNRS-ECL_LPC2E-DPGF_DCE'!Impression_des_titres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HATON</dc:creator>
  <cp:lastModifiedBy>Nicolas HATON</cp:lastModifiedBy>
  <cp:lastPrinted>2024-12-03T16:33:29Z</cp:lastPrinted>
  <dcterms:created xsi:type="dcterms:W3CDTF">2024-12-03T16:23:45Z</dcterms:created>
  <dcterms:modified xsi:type="dcterms:W3CDTF">2024-12-03T16:34:23Z</dcterms:modified>
</cp:coreProperties>
</file>