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A:\2 - Achats\1. MARCHES + 40\2024\2024-15_Veille presse\01-PASSATION\01-DCE DEFINITIF\Vpublié\LOT 1\"/>
    </mc:Choice>
  </mc:AlternateContent>
  <xr:revisionPtr revIDLastSave="0" documentId="13_ncr:1_{A909A51E-DA89-4CC6-98FD-A5787A6FF7B2}" xr6:coauthVersionLast="47" xr6:coauthVersionMax="47" xr10:uidLastSave="{00000000-0000-0000-0000-000000000000}"/>
  <bookViews>
    <workbookView xWindow="-120" yWindow="-120" windowWidth="51840" windowHeight="21240" activeTab="1" xr2:uid="{58C749BA-EAA9-4922-B5E7-AC3E272E6267}"/>
  </bookViews>
  <sheets>
    <sheet name="LOT 1" sheetId="6" r:id="rId1"/>
    <sheet name="BPU LOT 1" sheetId="4" r:id="rId2"/>
    <sheet name="DQE LOT 1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5" l="1"/>
  <c r="D46" i="5"/>
  <c r="E45" i="5"/>
  <c r="F45" i="5"/>
  <c r="F44" i="5"/>
  <c r="F43" i="5"/>
  <c r="E43" i="5"/>
  <c r="E44" i="5"/>
  <c r="D43" i="5"/>
  <c r="D44" i="5"/>
  <c r="D45" i="5"/>
  <c r="F39" i="5"/>
  <c r="E39" i="5"/>
  <c r="D39" i="5"/>
  <c r="F35" i="5"/>
  <c r="E35" i="5"/>
  <c r="D35" i="5"/>
  <c r="E10" i="5"/>
  <c r="C10" i="5"/>
  <c r="J42" i="4"/>
  <c r="K42" i="4" s="1"/>
  <c r="G42" i="4"/>
  <c r="H42" i="4" s="1"/>
  <c r="D42" i="4"/>
  <c r="E42" i="4" s="1"/>
  <c r="J41" i="4"/>
  <c r="K41" i="4" s="1"/>
  <c r="G41" i="4"/>
  <c r="H41" i="4" s="1"/>
  <c r="D41" i="4"/>
  <c r="E41" i="4" s="1"/>
  <c r="J40" i="4"/>
  <c r="K40" i="4" s="1"/>
  <c r="G40" i="4"/>
  <c r="H40" i="4" s="1"/>
  <c r="D40" i="4"/>
  <c r="E40" i="4" s="1"/>
  <c r="E35" i="4"/>
  <c r="D36" i="4"/>
  <c r="D35" i="4"/>
  <c r="E36" i="4"/>
  <c r="K31" i="4"/>
  <c r="K30" i="4"/>
  <c r="K29" i="4"/>
  <c r="H31" i="4"/>
  <c r="H30" i="4"/>
  <c r="H29" i="4"/>
  <c r="G29" i="4"/>
  <c r="J31" i="4"/>
  <c r="J30" i="4"/>
  <c r="J29" i="4"/>
  <c r="G31" i="4"/>
  <c r="G30" i="4"/>
  <c r="D29" i="4"/>
  <c r="E30" i="4"/>
  <c r="E31" i="4"/>
  <c r="E29" i="4"/>
  <c r="D30" i="4"/>
  <c r="D31" i="4"/>
  <c r="E20" i="4"/>
  <c r="D22" i="4"/>
  <c r="D21" i="4"/>
  <c r="D20" i="4"/>
  <c r="H23" i="4"/>
  <c r="H22" i="4"/>
  <c r="H21" i="4"/>
  <c r="H20" i="4"/>
  <c r="H18" i="4"/>
  <c r="G23" i="4"/>
  <c r="G22" i="4"/>
  <c r="G21" i="4"/>
  <c r="G20" i="4"/>
  <c r="G18" i="4"/>
  <c r="E18" i="4"/>
  <c r="D18" i="4"/>
  <c r="E21" i="4"/>
  <c r="E22" i="4"/>
  <c r="E23" i="4"/>
  <c r="D23" i="4"/>
  <c r="H16" i="4"/>
  <c r="H15" i="4"/>
  <c r="G16" i="4"/>
  <c r="G15" i="4"/>
  <c r="D16" i="4"/>
  <c r="E16" i="4" s="1"/>
  <c r="D15" i="4"/>
  <c r="E15" i="4" s="1"/>
  <c r="H11" i="4"/>
  <c r="H12" i="4"/>
  <c r="H13" i="4"/>
  <c r="G11" i="4"/>
  <c r="G12" i="4"/>
  <c r="G13" i="4"/>
  <c r="G10" i="4"/>
  <c r="H10" i="4" s="1"/>
  <c r="D11" i="4"/>
  <c r="E11" i="4" s="1"/>
  <c r="D12" i="4"/>
  <c r="E12" i="4" s="1"/>
  <c r="D13" i="4"/>
  <c r="E13" i="4" s="1"/>
  <c r="D10" i="4"/>
  <c r="E10" i="4" s="1"/>
  <c r="F24" i="5" l="1"/>
  <c r="H24" i="5" s="1"/>
  <c r="F25" i="5"/>
  <c r="H25" i="5" s="1"/>
  <c r="F23" i="5"/>
  <c r="H23" i="5" s="1"/>
  <c r="F20" i="5"/>
  <c r="H20" i="5" s="1"/>
  <c r="F17" i="5"/>
  <c r="H17" i="5" s="1"/>
  <c r="F16" i="5"/>
  <c r="H16" i="5" s="1"/>
  <c r="F11" i="5"/>
  <c r="H11" i="5" s="1"/>
  <c r="F12" i="5"/>
  <c r="H12" i="5" s="1"/>
  <c r="F13" i="5"/>
  <c r="H13" i="5" s="1"/>
  <c r="F10" i="5"/>
  <c r="H10" i="5" s="1"/>
  <c r="C24" i="5"/>
  <c r="E24" i="5" s="1"/>
  <c r="C25" i="5"/>
  <c r="E25" i="5" s="1"/>
  <c r="C23" i="5"/>
  <c r="E23" i="5" s="1"/>
  <c r="C20" i="5"/>
  <c r="E20" i="5" s="1"/>
  <c r="C17" i="5"/>
  <c r="E17" i="5" s="1"/>
  <c r="C16" i="5"/>
  <c r="E16" i="5" s="1"/>
  <c r="C13" i="5"/>
  <c r="E13" i="5" s="1"/>
  <c r="C12" i="5"/>
  <c r="E12" i="5" s="1"/>
  <c r="C11" i="5"/>
  <c r="E11" i="5" s="1"/>
  <c r="I13" i="5" l="1"/>
  <c r="I24" i="5"/>
  <c r="I25" i="5"/>
  <c r="I10" i="5"/>
  <c r="I16" i="5"/>
  <c r="I17" i="5"/>
  <c r="I20" i="5"/>
  <c r="I21" i="5" s="1"/>
  <c r="I23" i="5"/>
  <c r="I11" i="5"/>
  <c r="I12" i="5"/>
  <c r="I26" i="5" l="1"/>
  <c r="I18" i="5"/>
  <c r="I14" i="5"/>
  <c r="I27" i="5" l="1"/>
</calcChain>
</file>

<file path=xl/sharedStrings.xml><?xml version="1.0" encoding="utf-8"?>
<sst xmlns="http://schemas.openxmlformats.org/spreadsheetml/2006/main" count="168" uniqueCount="69">
  <si>
    <t>Onglet n°1 : Décomposition de prix forfaitaire</t>
  </si>
  <si>
    <t xml:space="preserve">Onglet n°2 : Bordereau des prix unitaires </t>
  </si>
  <si>
    <t>Onglet n°3 : Détail quantitatif estimatif (non contractuel)</t>
  </si>
  <si>
    <t xml:space="preserve">Prestations </t>
  </si>
  <si>
    <t>Unité</t>
  </si>
  <si>
    <t>Prix HT pour une diffusion à 25 personnes</t>
  </si>
  <si>
    <t>Prix HT pour une diffusion à 145 personnes</t>
  </si>
  <si>
    <t>TVA</t>
  </si>
  <si>
    <t>TOTAL TTC</t>
  </si>
  <si>
    <r>
      <rPr>
        <b/>
        <sz val="11"/>
        <color rgb="FF000000"/>
        <rFont val="Times New Roman"/>
      </rPr>
      <t xml:space="preserve">Incluant la recherche d’articles, la mise en place de transmission de veille presse automatique, la mise à disposition d'un outil de création et d'éditorialisation de revue de presse, la transmission au fil de l’eau des retombées audiovisuelles avec accès streaming de l’extrait 
</t>
    </r>
    <r>
      <rPr>
        <b/>
        <sz val="11"/>
        <color rgb="FFFF0000"/>
        <rFont val="Times New Roman"/>
      </rPr>
      <t xml:space="preserve">Les prix incluront également la gestion, la perception et le paiement auprès des éditeurs et du CFC 
La facturation sera réalisée au réel consommé
Prix Unitaire forfait pour 25 personnes
</t>
    </r>
    <r>
      <rPr>
        <b/>
        <sz val="11"/>
        <color rgb="FF000000"/>
        <rFont val="Times New Roman"/>
      </rPr>
      <t xml:space="preserve"> Prix Unitaire forfait pour 145 personnes</t>
    </r>
  </si>
  <si>
    <t>OFFRE DE BASE</t>
  </si>
  <si>
    <t>Prix TTC pour une diffusion à 25 personnes</t>
  </si>
  <si>
    <t>Prix TTC pour une diffusion à 145 personnes</t>
  </si>
  <si>
    <t>CATEGORIE DE MEDIA</t>
  </si>
  <si>
    <t>PRESSE</t>
  </si>
  <si>
    <t>AGENCES</t>
  </si>
  <si>
    <t>unité</t>
  </si>
  <si>
    <t>PQN</t>
  </si>
  <si>
    <t>PQR</t>
  </si>
  <si>
    <t>Périodique nationaux</t>
  </si>
  <si>
    <t>RADIOS</t>
  </si>
  <si>
    <t>RADIO GENERALISTE A AUDIENCE NATIONALE</t>
  </si>
  <si>
    <t>RADIO MUSICALE</t>
  </si>
  <si>
    <t>TV</t>
  </si>
  <si>
    <t>CHAINES DE LA TNT</t>
  </si>
  <si>
    <t>WEB</t>
  </si>
  <si>
    <t>MEDIA EN LIGNE GRAND PUBLIC NATIONAUX</t>
  </si>
  <si>
    <t>MEDIA EN LIGNE GRAND PUBLIC REGIONAUX</t>
  </si>
  <si>
    <t>MEDIA EN LIGNE PERIODIQUE</t>
  </si>
  <si>
    <t>PRESTATIONS SUPPLEMENTAIRES EVENTUELLES</t>
  </si>
  <si>
    <t>Prix HT pour une diffusion entre 7h30 et 8h30</t>
  </si>
  <si>
    <t>Prix HT pour une diffusion entre 8h30 et 9h30</t>
  </si>
  <si>
    <t>Prix HT pour une diffusion entre 9h30 et 10h30</t>
  </si>
  <si>
    <t>Prix TTC pour une diffusion entre 7h30 à 8h30</t>
  </si>
  <si>
    <t>Prix TTC pour une diffusion entre 8h30 et 9h30</t>
  </si>
  <si>
    <t>Prix TTC pour une diffusion entre 9h30 et 10h30</t>
  </si>
  <si>
    <r>
      <t xml:space="preserve">PSE n°1 : Revue de presse quotidienne, 5 jours / 7, par droit inclus </t>
    </r>
    <r>
      <rPr>
        <b/>
        <u/>
        <sz val="11"/>
        <color rgb="FFFF0000"/>
        <rFont val="Times New Roman"/>
        <family val="1"/>
      </rPr>
      <t>pour 145 personnes</t>
    </r>
  </si>
  <si>
    <t>Revue de presse - 10 articles</t>
  </si>
  <si>
    <t>Revue de presse - 20 articles</t>
  </si>
  <si>
    <t>Revue de presse - 30 articles</t>
  </si>
  <si>
    <r>
      <rPr>
        <b/>
        <sz val="11"/>
        <color rgb="FF000000"/>
        <rFont val="Times New Roman"/>
      </rPr>
      <t xml:space="preserve">PSE n°3 : Revue de presse exceptionnelle, par droit inclus </t>
    </r>
    <r>
      <rPr>
        <b/>
        <u/>
        <sz val="11"/>
        <color rgb="FFFF0000"/>
        <rFont val="Times New Roman"/>
      </rPr>
      <t>pour 25 personnes</t>
    </r>
  </si>
  <si>
    <t>Revue de presse - 50 articles</t>
  </si>
  <si>
    <t>Revue de presse - 100 articles</t>
  </si>
  <si>
    <t>Quantité pour une diffusion à 25 personnes</t>
  </si>
  <si>
    <t>Quantité pour une diffusion à 145 personnes</t>
  </si>
  <si>
    <t>Quantité</t>
  </si>
  <si>
    <t>1 revue par jour</t>
  </si>
  <si>
    <r>
      <rPr>
        <b/>
        <sz val="11"/>
        <color rgb="FF000000"/>
        <rFont val="Times New Roman"/>
      </rPr>
      <t xml:space="preserve">PSE n°2 : Revue de presse hebdomadaire, par droit inclus </t>
    </r>
    <r>
      <rPr>
        <b/>
        <u/>
        <sz val="11"/>
        <color rgb="FFFF0000"/>
        <rFont val="Times New Roman"/>
      </rPr>
      <t>pour 145 personnes</t>
    </r>
  </si>
  <si>
    <r>
      <t xml:space="preserve">PSE n°2 : Revue de presse hebdomadaire, par droit inclus </t>
    </r>
    <r>
      <rPr>
        <b/>
        <u/>
        <sz val="11"/>
        <color rgb="FFFF0000"/>
        <rFont val="Times New Roman"/>
        <family val="1"/>
      </rPr>
      <t>pour 145 personnes</t>
    </r>
  </si>
  <si>
    <t>1 revue par semaine</t>
  </si>
  <si>
    <t>Prix Unitaire HT pour une diffusion à 25 personnes</t>
  </si>
  <si>
    <t>Prix Unitaire HT pour une diffusion à 145 personnes</t>
  </si>
  <si>
    <t>TOTAL HT pour l'ensemble des diffusions</t>
  </si>
  <si>
    <t>TOTAL € HT DES RETOMBEES PRESSE</t>
  </si>
  <si>
    <t>TOTAL € HT DES RETOMBEES RADIOS</t>
  </si>
  <si>
    <t>PERIODIQUE NATIONAUX</t>
  </si>
  <si>
    <t>TOTAL € HT DES RETOMBEES WEB</t>
  </si>
  <si>
    <t xml:space="preserve">TOTAL € HT </t>
  </si>
  <si>
    <t>TOTAL € HT DES RETOMBEES TV</t>
  </si>
  <si>
    <r>
      <t xml:space="preserve">Marché n°2024-15 
MISE A DISPOSITION D'UN OUTIL DE VEILLE PRESSE POUR LE CENTRE NATIONAL DE LA MUSIQUE
Lot 1 : Mise en place d’un outil de veille et réalisation de prestations de revue de presse sur les sujets en lien avec les secteurs, actions et missions du CNM, à travers </t>
    </r>
    <r>
      <rPr>
        <b/>
        <u/>
        <sz val="18"/>
        <color theme="1"/>
        <rFont val="Aptos Narrow"/>
        <family val="2"/>
        <scheme val="minor"/>
      </rPr>
      <t>la presse, la radio et la télévision</t>
    </r>
  </si>
  <si>
    <r>
      <t xml:space="preserve">Marché n°2024-15 
MISE A DISPOSITION D'UN OUTIL DE VEILLE PRESSE POUR LE CENTRE NATIONAL DE LA MUSIQUE
LOT 1
</t>
    </r>
    <r>
      <rPr>
        <b/>
        <sz val="20"/>
        <color theme="1"/>
        <rFont val="Aptos Narrow"/>
        <family val="2"/>
        <scheme val="minor"/>
      </rPr>
      <t>Bordereau des prix unitaires</t>
    </r>
  </si>
  <si>
    <r>
      <t xml:space="preserve">Marché n°2024-15 
MISE A DISPOSITION D'UN OUTIL DE VEILLE PRESSE POUR LE CENTRE NATIONAL DE LA MUSIQUE
LOT 1
</t>
    </r>
    <r>
      <rPr>
        <b/>
        <sz val="20"/>
        <color theme="1"/>
        <rFont val="Aptos Narrow"/>
        <family val="2"/>
        <scheme val="minor"/>
      </rPr>
      <t>Détail quantitatif estimatif</t>
    </r>
  </si>
  <si>
    <t xml:space="preserve">TOTAL HT PSE3 </t>
  </si>
  <si>
    <t>TOTAL TTC PSE 3</t>
  </si>
  <si>
    <t>Prix TOTAL HT pour une diffusion à 25 personnes</t>
  </si>
  <si>
    <t>Prix TOTAL HT pour une diffusion à 145 personnes</t>
  </si>
  <si>
    <t>TVA 20%</t>
  </si>
  <si>
    <t xml:space="preserve">TVA 20% </t>
  </si>
  <si>
    <r>
      <rPr>
        <b/>
        <sz val="11"/>
        <color rgb="FF000000"/>
        <rFont val="Times New Roman"/>
      </rPr>
      <t xml:space="preserve">Incluant la recherche d’articles, la mise en place de transmission de veille presse automatique, la mise à disposition d'un outil de création et d'éditorialisation de revue de presse, la transmission au fil de l’eau des retombées audiovisuelles avec accès streaming de l’extrait 
</t>
    </r>
    <r>
      <rPr>
        <b/>
        <sz val="11"/>
        <color rgb="FFFF0000"/>
        <rFont val="Times New Roman"/>
      </rPr>
      <t xml:space="preserve">Les prix incluront également la gestion, la perception et le paiement auprès des éditeurs et du CFC 
La facturation sera réalisée au réel consommé
Prix Unitaire forfait pour 25 personnes
</t>
    </r>
    <r>
      <rPr>
        <b/>
        <sz val="11"/>
        <color rgb="FF000000"/>
        <rFont val="Times New Roman"/>
      </rPr>
      <t xml:space="preserve"> Prix Unitaire forfait pour 145 personnes</t>
    </r>
    <r>
      <rPr>
        <b/>
        <sz val="11"/>
        <rFont val="Times New Roman"/>
      </rPr>
      <t xml:space="preserve">
</t>
    </r>
    <r>
      <rPr>
        <b/>
        <u/>
        <sz val="11"/>
        <rFont val="Times New Roman"/>
        <family val="1"/>
      </rPr>
      <t>Renseigner uniquement les cases grisées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</si>
</sst>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sz val="11"/>
      <color rgb="FF000000"/>
      <name val="Times New Roman"/>
    </font>
    <font>
      <sz val="11"/>
      <color rgb="FFFF0000"/>
      <name val="Times New Roman"/>
      <family val="1"/>
    </font>
    <font>
      <b/>
      <sz val="11"/>
      <name val="Times New Roman"/>
    </font>
    <font>
      <b/>
      <sz val="11"/>
      <color rgb="FFFF0000"/>
      <name val="Times New Roman"/>
    </font>
    <font>
      <b/>
      <sz val="18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rgb="FF000000"/>
      <name val="Aptos Narrow"/>
      <family val="2"/>
      <scheme val="minor"/>
    </font>
    <font>
      <sz val="11"/>
      <color rgb="FF000000"/>
      <name val="Times New Roman"/>
      <family val="1"/>
    </font>
    <font>
      <b/>
      <u/>
      <sz val="11"/>
      <color rgb="FFFF0000"/>
      <name val="Times New Roman"/>
      <family val="1"/>
    </font>
    <font>
      <b/>
      <sz val="20"/>
      <color theme="1"/>
      <name val="Aptos Narrow"/>
      <family val="2"/>
      <scheme val="minor"/>
    </font>
    <font>
      <b/>
      <u/>
      <sz val="11"/>
      <color rgb="FFFF0000"/>
      <name val="Times New Roman"/>
    </font>
    <font>
      <sz val="8"/>
      <name val="Aptos Narrow"/>
      <family val="2"/>
      <scheme val="minor"/>
    </font>
    <font>
      <b/>
      <u/>
      <sz val="12"/>
      <color rgb="FF000000"/>
      <name val="Times New Roman"/>
      <family val="1"/>
    </font>
    <font>
      <b/>
      <sz val="18"/>
      <color rgb="FFFF0000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8E8E8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7" fillId="0" borderId="0" xfId="0" applyFont="1"/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15" fillId="0" borderId="1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15" fillId="0" borderId="23" xfId="0" applyFont="1" applyBorder="1" applyAlignment="1">
      <alignment horizontal="center"/>
    </xf>
    <xf numFmtId="0" fontId="16" fillId="0" borderId="15" xfId="0" applyFont="1" applyBorder="1" applyAlignment="1">
      <alignment vertical="center" wrapText="1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24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2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25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15" fillId="0" borderId="26" xfId="0" applyFont="1" applyBorder="1" applyAlignment="1">
      <alignment vertical="center"/>
    </xf>
    <xf numFmtId="0" fontId="15" fillId="0" borderId="26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3" fillId="0" borderId="8" xfId="0" applyFont="1" applyBorder="1" applyAlignment="1">
      <alignment horizontal="right" vertical="center" wrapText="1"/>
    </xf>
    <xf numFmtId="0" fontId="13" fillId="6" borderId="6" xfId="0" applyFont="1" applyFill="1" applyBorder="1" applyAlignment="1">
      <alignment horizontal="right" vertical="center" wrapText="1"/>
    </xf>
    <xf numFmtId="0" fontId="13" fillId="6" borderId="7" xfId="0" applyFont="1" applyFill="1" applyBorder="1" applyAlignment="1">
      <alignment horizontal="right" vertical="center" wrapText="1"/>
    </xf>
    <xf numFmtId="0" fontId="13" fillId="6" borderId="8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right" vertical="center" wrapText="1"/>
    </xf>
    <xf numFmtId="0" fontId="13" fillId="4" borderId="7" xfId="0" applyFont="1" applyFill="1" applyBorder="1" applyAlignment="1">
      <alignment horizontal="right" vertical="center" wrapText="1"/>
    </xf>
    <xf numFmtId="0" fontId="13" fillId="4" borderId="8" xfId="0" applyFont="1" applyFill="1" applyBorder="1" applyAlignment="1">
      <alignment horizontal="right" vertical="center" wrapText="1"/>
    </xf>
    <xf numFmtId="0" fontId="13" fillId="4" borderId="11" xfId="0" applyFont="1" applyFill="1" applyBorder="1" applyAlignment="1">
      <alignment horizontal="right" vertical="center" wrapText="1"/>
    </xf>
    <xf numFmtId="0" fontId="13" fillId="4" borderId="12" xfId="0" applyFont="1" applyFill="1" applyBorder="1" applyAlignment="1">
      <alignment horizontal="right" vertical="center" wrapText="1"/>
    </xf>
    <xf numFmtId="0" fontId="13" fillId="4" borderId="13" xfId="0" applyFont="1" applyFill="1" applyBorder="1" applyAlignment="1">
      <alignment horizontal="right" vertical="center" wrapText="1"/>
    </xf>
    <xf numFmtId="0" fontId="13" fillId="0" borderId="6" xfId="0" applyFont="1" applyBorder="1" applyAlignment="1">
      <alignment horizontal="right" wrapText="1"/>
    </xf>
    <xf numFmtId="0" fontId="13" fillId="0" borderId="7" xfId="0" applyFont="1" applyBorder="1" applyAlignment="1">
      <alignment horizontal="right" wrapText="1"/>
    </xf>
    <xf numFmtId="0" fontId="13" fillId="0" borderId="8" xfId="0" applyFont="1" applyBorder="1" applyAlignment="1">
      <alignment horizontal="righ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4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6" fillId="8" borderId="43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15" fillId="12" borderId="2" xfId="0" applyFont="1" applyFill="1" applyBorder="1"/>
    <xf numFmtId="0" fontId="15" fillId="12" borderId="1" xfId="0" applyFont="1" applyFill="1" applyBorder="1"/>
    <xf numFmtId="0" fontId="15" fillId="12" borderId="23" xfId="0" applyFont="1" applyFill="1" applyBorder="1"/>
    <xf numFmtId="0" fontId="4" fillId="12" borderId="2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1" fillId="12" borderId="45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1" fillId="12" borderId="10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14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2" fillId="12" borderId="45" xfId="0" applyFont="1" applyFill="1" applyBorder="1" applyAlignment="1">
      <alignment horizontal="center" vertical="center" wrapText="1"/>
    </xf>
    <xf numFmtId="0" fontId="2" fillId="12" borderId="23" xfId="0" applyFont="1" applyFill="1" applyBorder="1" applyAlignment="1">
      <alignment horizontal="center" vertical="center" wrapText="1"/>
    </xf>
    <xf numFmtId="0" fontId="0" fillId="0" borderId="32" xfId="0" applyBorder="1"/>
    <xf numFmtId="0" fontId="4" fillId="0" borderId="1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24" fillId="0" borderId="6" xfId="0" applyFont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0" fillId="13" borderId="14" xfId="0" applyFill="1" applyBorder="1" applyAlignment="1">
      <alignment horizontal="center" vertical="center"/>
    </xf>
    <xf numFmtId="0" fontId="1" fillId="13" borderId="14" xfId="0" applyFont="1" applyFill="1" applyBorder="1" applyAlignment="1">
      <alignment horizontal="center" vertical="center"/>
    </xf>
    <xf numFmtId="0" fontId="3" fillId="13" borderId="14" xfId="0" applyFont="1" applyFill="1" applyBorder="1" applyAlignment="1">
      <alignment horizontal="center" vertical="center" wrapText="1"/>
    </xf>
    <xf numFmtId="0" fontId="0" fillId="13" borderId="10" xfId="0" applyFill="1" applyBorder="1" applyAlignment="1">
      <alignment horizontal="center" vertical="center"/>
    </xf>
    <xf numFmtId="0" fontId="1" fillId="13" borderId="10" xfId="0" applyFont="1" applyFill="1" applyBorder="1" applyAlignment="1">
      <alignment horizontal="center" vertical="center"/>
    </xf>
    <xf numFmtId="0" fontId="3" fillId="1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ED0D-C6D9-4CDE-BFCD-8477C6524C21}">
  <dimension ref="A1:O34"/>
  <sheetViews>
    <sheetView workbookViewId="0">
      <selection sqref="A1:O20"/>
    </sheetView>
  </sheetViews>
  <sheetFormatPr baseColWidth="10" defaultColWidth="11.42578125" defaultRowHeight="15" x14ac:dyDescent="0.25"/>
  <sheetData>
    <row r="1" spans="1:15" ht="15" customHeight="1" x14ac:dyDescent="0.25">
      <c r="A1" s="75" t="s">
        <v>59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7"/>
    </row>
    <row r="2" spans="1:15" ht="15" customHeight="1" x14ac:dyDescent="0.25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80"/>
    </row>
    <row r="3" spans="1:15" ht="15" customHeight="1" x14ac:dyDescent="0.25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</row>
    <row r="4" spans="1:15" ht="15" customHeight="1" x14ac:dyDescent="0.25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1:15" ht="15" customHeight="1" x14ac:dyDescent="0.25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5" ht="15" customHeight="1" x14ac:dyDescent="0.25">
      <c r="A6" s="78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80"/>
    </row>
    <row r="7" spans="1:15" ht="15" customHeight="1" x14ac:dyDescent="0.25">
      <c r="A7" s="78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</row>
    <row r="8" spans="1:15" ht="15" customHeight="1" x14ac:dyDescent="0.25">
      <c r="A8" s="78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80"/>
    </row>
    <row r="9" spans="1:15" ht="15" customHeight="1" x14ac:dyDescent="0.25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15" customHeight="1" x14ac:dyDescent="0.25">
      <c r="A10" s="78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0"/>
    </row>
    <row r="11" spans="1:15" ht="15" customHeight="1" x14ac:dyDescent="0.25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</row>
    <row r="12" spans="1:15" ht="15" customHeight="1" x14ac:dyDescent="0.25">
      <c r="A12" s="78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0"/>
    </row>
    <row r="13" spans="1:15" ht="15" customHeight="1" x14ac:dyDescent="0.25">
      <c r="A13" s="78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5" ht="15" customHeight="1" x14ac:dyDescent="0.25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80"/>
    </row>
    <row r="15" spans="1:15" ht="15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80"/>
    </row>
    <row r="16" spans="1:15" ht="15" customHeight="1" x14ac:dyDescent="0.25">
      <c r="A16" s="78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80"/>
    </row>
    <row r="17" spans="1:15" ht="15" customHeight="1" x14ac:dyDescent="0.25">
      <c r="A17" s="78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</row>
    <row r="18" spans="1:15" ht="15" customHeight="1" x14ac:dyDescent="0.25">
      <c r="A18" s="78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80"/>
    </row>
    <row r="19" spans="1:15" ht="15" customHeight="1" x14ac:dyDescent="0.25">
      <c r="A19" s="78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0"/>
    </row>
    <row r="20" spans="1:15" ht="15" customHeight="1" thickBot="1" x14ac:dyDescent="0.3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3"/>
    </row>
    <row r="21" spans="1:15" ht="15" customHeight="1" x14ac:dyDescent="0.25"/>
    <row r="22" spans="1:15" s="25" customFormat="1" ht="34.5" customHeight="1" x14ac:dyDescent="0.25">
      <c r="A22" s="25" t="s">
        <v>0</v>
      </c>
    </row>
    <row r="23" spans="1:15" s="25" customFormat="1" ht="34.5" customHeight="1" x14ac:dyDescent="0.25">
      <c r="A23" s="25" t="s">
        <v>1</v>
      </c>
    </row>
    <row r="24" spans="1:15" s="25" customFormat="1" ht="34.5" customHeight="1" x14ac:dyDescent="0.25">
      <c r="A24" s="25" t="s">
        <v>2</v>
      </c>
    </row>
    <row r="25" spans="1:15" ht="15" customHeight="1" x14ac:dyDescent="0.25"/>
    <row r="26" spans="1:15" ht="15" customHeight="1" x14ac:dyDescent="0.25"/>
    <row r="27" spans="1:15" ht="15" customHeight="1" x14ac:dyDescent="0.25"/>
    <row r="28" spans="1:15" ht="15" customHeight="1" x14ac:dyDescent="0.25"/>
    <row r="29" spans="1:15" ht="15" customHeight="1" x14ac:dyDescent="0.25"/>
    <row r="30" spans="1:15" ht="15" customHeight="1" x14ac:dyDescent="0.25"/>
    <row r="31" spans="1:15" ht="15" customHeight="1" x14ac:dyDescent="0.25"/>
    <row r="32" spans="1:15" ht="15" customHeight="1" x14ac:dyDescent="0.25"/>
    <row r="33" customFormat="1" ht="15" customHeight="1" x14ac:dyDescent="0.25"/>
    <row r="34" customFormat="1" ht="15.75" customHeight="1" x14ac:dyDescent="0.25"/>
  </sheetData>
  <mergeCells count="1">
    <mergeCell ref="A1:O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B90BB-6A61-4C7D-BBD3-547696108B93}">
  <dimension ref="A1:K44"/>
  <sheetViews>
    <sheetView tabSelected="1" topLeftCell="A15" zoomScale="80" zoomScaleNormal="80" workbookViewId="0">
      <selection activeCell="J14" sqref="J14"/>
    </sheetView>
  </sheetViews>
  <sheetFormatPr baseColWidth="10" defaultColWidth="9.140625" defaultRowHeight="15" x14ac:dyDescent="0.25"/>
  <cols>
    <col min="1" max="1" width="59.140625" customWidth="1"/>
    <col min="2" max="2" width="15" customWidth="1"/>
    <col min="3" max="4" width="26.5703125" customWidth="1"/>
    <col min="5" max="5" width="26.28515625" customWidth="1"/>
    <col min="6" max="6" width="23.7109375" customWidth="1"/>
    <col min="7" max="7" width="28.42578125" customWidth="1"/>
    <col min="8" max="8" width="27" customWidth="1"/>
    <col min="9" max="9" width="23.7109375" customWidth="1"/>
    <col min="10" max="10" width="20.7109375" customWidth="1"/>
    <col min="11" max="11" width="26.140625" customWidth="1"/>
  </cols>
  <sheetData>
    <row r="1" spans="1:9" ht="144.6" customHeight="1" thickBot="1" x14ac:dyDescent="0.3">
      <c r="A1" s="90" t="s">
        <v>60</v>
      </c>
      <c r="B1" s="91"/>
      <c r="C1" s="91"/>
      <c r="D1" s="91"/>
      <c r="E1" s="91"/>
      <c r="F1" s="91"/>
      <c r="G1" s="91"/>
      <c r="H1" s="91"/>
      <c r="I1" s="92"/>
    </row>
    <row r="2" spans="1:9" ht="12" customHeight="1" thickBot="1" x14ac:dyDescent="0.3"/>
    <row r="3" spans="1:9" ht="95.25" customHeight="1" x14ac:dyDescent="0.25">
      <c r="A3" s="168" t="s">
        <v>68</v>
      </c>
      <c r="B3" s="94"/>
      <c r="C3" s="94"/>
      <c r="D3" s="94"/>
      <c r="E3" s="94"/>
      <c r="F3" s="94"/>
      <c r="G3" s="94"/>
      <c r="H3" s="94"/>
      <c r="I3" s="95"/>
    </row>
    <row r="4" spans="1:9" ht="15.75" thickBot="1" x14ac:dyDescent="0.3">
      <c r="A4" s="1"/>
      <c r="B4" s="1"/>
    </row>
    <row r="5" spans="1:9" ht="19.5" thickBot="1" x14ac:dyDescent="0.35">
      <c r="A5" s="87" t="s">
        <v>10</v>
      </c>
      <c r="B5" s="88"/>
      <c r="C5" s="88"/>
      <c r="D5" s="88"/>
      <c r="E5" s="88"/>
      <c r="F5" s="88"/>
      <c r="G5" s="88"/>
      <c r="H5" s="88"/>
      <c r="I5" s="89"/>
    </row>
    <row r="6" spans="1:9" ht="15.75" thickBot="1" x14ac:dyDescent="0.3">
      <c r="A6" s="1"/>
      <c r="B6" s="1"/>
    </row>
    <row r="7" spans="1:9" s="6" customFormat="1" ht="43.5" thickBot="1" x14ac:dyDescent="0.3">
      <c r="A7" s="125" t="s">
        <v>3</v>
      </c>
      <c r="B7" s="126" t="s">
        <v>4</v>
      </c>
      <c r="C7" s="129" t="s">
        <v>5</v>
      </c>
      <c r="D7" s="130" t="s">
        <v>66</v>
      </c>
      <c r="E7" s="129" t="s">
        <v>11</v>
      </c>
      <c r="F7" s="131" t="s">
        <v>6</v>
      </c>
      <c r="G7" s="132" t="s">
        <v>67</v>
      </c>
      <c r="H7" s="133" t="s">
        <v>12</v>
      </c>
    </row>
    <row r="8" spans="1:9" ht="21" customHeight="1" thickBot="1" x14ac:dyDescent="0.3">
      <c r="A8" s="96" t="s">
        <v>13</v>
      </c>
      <c r="B8" s="97"/>
      <c r="C8" s="97"/>
      <c r="D8" s="97"/>
      <c r="E8" s="97"/>
      <c r="F8" s="97"/>
      <c r="G8" s="97"/>
      <c r="H8" s="98"/>
    </row>
    <row r="9" spans="1:9" ht="30" customHeight="1" thickBot="1" x14ac:dyDescent="0.3">
      <c r="A9" s="84" t="s">
        <v>14</v>
      </c>
      <c r="B9" s="85"/>
      <c r="C9" s="85"/>
      <c r="D9" s="85"/>
      <c r="E9" s="85"/>
      <c r="F9" s="85"/>
      <c r="G9" s="85"/>
      <c r="H9" s="86"/>
    </row>
    <row r="10" spans="1:9" ht="30" customHeight="1" x14ac:dyDescent="0.25">
      <c r="A10" s="7" t="s">
        <v>15</v>
      </c>
      <c r="B10" s="60" t="s">
        <v>16</v>
      </c>
      <c r="C10" s="155"/>
      <c r="D10" s="60">
        <f>C10*0.2</f>
        <v>0</v>
      </c>
      <c r="E10" s="60">
        <f>C10+D10</f>
        <v>0</v>
      </c>
      <c r="F10" s="157">
        <v>145</v>
      </c>
      <c r="G10" s="60">
        <f>F10*0.2</f>
        <v>29</v>
      </c>
      <c r="H10" s="128">
        <f>F10+G10</f>
        <v>174</v>
      </c>
    </row>
    <row r="11" spans="1:9" ht="30" customHeight="1" x14ac:dyDescent="0.25">
      <c r="A11" s="8" t="s">
        <v>17</v>
      </c>
      <c r="B11" s="61" t="s">
        <v>16</v>
      </c>
      <c r="C11" s="152"/>
      <c r="D11" s="60">
        <f t="shared" ref="D11:D13" si="0">C11*0.2</f>
        <v>0</v>
      </c>
      <c r="E11" s="60">
        <f t="shared" ref="E11:E13" si="1">C11+D11</f>
        <v>0</v>
      </c>
      <c r="F11" s="158"/>
      <c r="G11" s="60">
        <f t="shared" ref="G11:G13" si="2">F11*0.2</f>
        <v>0</v>
      </c>
      <c r="H11" s="128">
        <f t="shared" ref="H11:H13" si="3">F11+G11</f>
        <v>0</v>
      </c>
    </row>
    <row r="12" spans="1:9" ht="30" customHeight="1" x14ac:dyDescent="0.25">
      <c r="A12" s="8" t="s">
        <v>18</v>
      </c>
      <c r="B12" s="61" t="s">
        <v>16</v>
      </c>
      <c r="C12" s="152"/>
      <c r="D12" s="60">
        <f t="shared" si="0"/>
        <v>0</v>
      </c>
      <c r="E12" s="60">
        <f t="shared" si="1"/>
        <v>0</v>
      </c>
      <c r="F12" s="158"/>
      <c r="G12" s="60">
        <f t="shared" si="2"/>
        <v>0</v>
      </c>
      <c r="H12" s="128">
        <f t="shared" si="3"/>
        <v>0</v>
      </c>
    </row>
    <row r="13" spans="1:9" ht="30" customHeight="1" thickBot="1" x14ac:dyDescent="0.3">
      <c r="A13" s="9" t="s">
        <v>19</v>
      </c>
      <c r="B13" s="62" t="s">
        <v>16</v>
      </c>
      <c r="C13" s="156"/>
      <c r="D13" s="60">
        <f t="shared" si="0"/>
        <v>0</v>
      </c>
      <c r="E13" s="60">
        <f t="shared" si="1"/>
        <v>0</v>
      </c>
      <c r="F13" s="159"/>
      <c r="G13" s="60">
        <f t="shared" si="2"/>
        <v>0</v>
      </c>
      <c r="H13" s="128">
        <f t="shared" si="3"/>
        <v>0</v>
      </c>
    </row>
    <row r="14" spans="1:9" ht="30" customHeight="1" thickBot="1" x14ac:dyDescent="0.3">
      <c r="A14" s="84" t="s">
        <v>20</v>
      </c>
      <c r="B14" s="85"/>
      <c r="C14" s="85"/>
      <c r="D14" s="85"/>
      <c r="E14" s="85"/>
      <c r="F14" s="85"/>
      <c r="G14" s="85"/>
      <c r="H14" s="86"/>
    </row>
    <row r="15" spans="1:9" ht="30" customHeight="1" x14ac:dyDescent="0.25">
      <c r="A15" s="7" t="s">
        <v>21</v>
      </c>
      <c r="B15" s="60" t="s">
        <v>16</v>
      </c>
      <c r="C15" s="155"/>
      <c r="D15" s="60">
        <f>C15*0.2</f>
        <v>0</v>
      </c>
      <c r="E15" s="60">
        <f>C15+D15</f>
        <v>0</v>
      </c>
      <c r="F15" s="157"/>
      <c r="G15" s="60">
        <f>F15*0.2</f>
        <v>0</v>
      </c>
      <c r="H15" s="128">
        <f>F15+G15</f>
        <v>0</v>
      </c>
    </row>
    <row r="16" spans="1:9" ht="30" customHeight="1" thickBot="1" x14ac:dyDescent="0.3">
      <c r="A16" s="9" t="s">
        <v>22</v>
      </c>
      <c r="B16" s="62" t="s">
        <v>16</v>
      </c>
      <c r="C16" s="156"/>
      <c r="D16" s="60">
        <f>C16*0.2</f>
        <v>0</v>
      </c>
      <c r="E16" s="60">
        <f>C16+D16</f>
        <v>0</v>
      </c>
      <c r="F16" s="159"/>
      <c r="G16" s="60">
        <f>F16*0.2</f>
        <v>0</v>
      </c>
      <c r="H16" s="128">
        <f>F16+G16</f>
        <v>0</v>
      </c>
    </row>
    <row r="17" spans="1:11" ht="30" customHeight="1" thickBot="1" x14ac:dyDescent="0.3">
      <c r="A17" s="84" t="s">
        <v>23</v>
      </c>
      <c r="B17" s="85"/>
      <c r="C17" s="85"/>
      <c r="D17" s="85"/>
      <c r="E17" s="85"/>
      <c r="F17" s="85"/>
      <c r="G17" s="85"/>
      <c r="H17" s="86"/>
    </row>
    <row r="18" spans="1:11" ht="30" customHeight="1" thickBot="1" x14ac:dyDescent="0.3">
      <c r="A18" s="10" t="s">
        <v>24</v>
      </c>
      <c r="B18" s="63" t="s">
        <v>16</v>
      </c>
      <c r="C18" s="154"/>
      <c r="D18" s="60">
        <f>C18*0.2</f>
        <v>0</v>
      </c>
      <c r="E18" s="60">
        <f>C18+D18</f>
        <v>0</v>
      </c>
      <c r="F18" s="160"/>
      <c r="G18" s="60">
        <f>F18*0.2</f>
        <v>0</v>
      </c>
      <c r="H18" s="128">
        <f>F18+G18</f>
        <v>0</v>
      </c>
    </row>
    <row r="19" spans="1:11" ht="30" customHeight="1" thickBot="1" x14ac:dyDescent="0.3">
      <c r="A19" s="84" t="s">
        <v>25</v>
      </c>
      <c r="B19" s="85"/>
      <c r="C19" s="85"/>
      <c r="D19" s="85"/>
      <c r="E19" s="85"/>
      <c r="F19" s="85"/>
      <c r="G19" s="85"/>
      <c r="H19" s="86"/>
    </row>
    <row r="20" spans="1:11" ht="30" customHeight="1" x14ac:dyDescent="0.25">
      <c r="A20" s="134" t="s">
        <v>26</v>
      </c>
      <c r="B20" s="135" t="s">
        <v>16</v>
      </c>
      <c r="C20" s="151"/>
      <c r="D20" s="135">
        <f>C20*0.2</f>
        <v>0</v>
      </c>
      <c r="E20" s="135">
        <f>C20+D20</f>
        <v>0</v>
      </c>
      <c r="F20" s="161"/>
      <c r="G20" s="135">
        <f t="shared" ref="G20:G23" si="4">F20*0.2</f>
        <v>0</v>
      </c>
      <c r="H20" s="136">
        <f t="shared" ref="H20:H23" si="5">F20+G20</f>
        <v>0</v>
      </c>
    </row>
    <row r="21" spans="1:11" ht="30" customHeight="1" x14ac:dyDescent="0.25">
      <c r="A21" s="8" t="s">
        <v>27</v>
      </c>
      <c r="B21" s="61" t="s">
        <v>16</v>
      </c>
      <c r="C21" s="152"/>
      <c r="D21" s="60">
        <f>C21*0.2</f>
        <v>0</v>
      </c>
      <c r="E21" s="60">
        <f t="shared" ref="E21:E23" si="6">C21+D21</f>
        <v>0</v>
      </c>
      <c r="F21" s="158"/>
      <c r="G21" s="60">
        <f t="shared" si="4"/>
        <v>0</v>
      </c>
      <c r="H21" s="128">
        <f t="shared" si="5"/>
        <v>0</v>
      </c>
    </row>
    <row r="22" spans="1:11" ht="30" customHeight="1" x14ac:dyDescent="0.25">
      <c r="A22" s="8" t="s">
        <v>28</v>
      </c>
      <c r="B22" s="61" t="s">
        <v>16</v>
      </c>
      <c r="C22" s="152"/>
      <c r="D22" s="60">
        <f>C22*0.2</f>
        <v>0</v>
      </c>
      <c r="E22" s="60">
        <f t="shared" si="6"/>
        <v>0</v>
      </c>
      <c r="F22" s="158"/>
      <c r="G22" s="60">
        <f t="shared" si="4"/>
        <v>0</v>
      </c>
      <c r="H22" s="128">
        <f t="shared" si="5"/>
        <v>0</v>
      </c>
    </row>
    <row r="23" spans="1:11" ht="30" customHeight="1" thickBot="1" x14ac:dyDescent="0.3">
      <c r="A23" s="11" t="s">
        <v>55</v>
      </c>
      <c r="B23" s="127" t="s">
        <v>16</v>
      </c>
      <c r="C23" s="153"/>
      <c r="D23" s="137">
        <f t="shared" ref="D21:D23" si="7">C23*0.2</f>
        <v>0</v>
      </c>
      <c r="E23" s="137">
        <f t="shared" si="6"/>
        <v>0</v>
      </c>
      <c r="F23" s="162"/>
      <c r="G23" s="137">
        <f t="shared" si="4"/>
        <v>0</v>
      </c>
      <c r="H23" s="138">
        <f t="shared" si="5"/>
        <v>0</v>
      </c>
    </row>
    <row r="24" spans="1:11" ht="15.75" thickBot="1" x14ac:dyDescent="0.3"/>
    <row r="25" spans="1:11" ht="24.75" customHeight="1" thickBot="1" x14ac:dyDescent="0.35">
      <c r="A25" s="87" t="s">
        <v>29</v>
      </c>
      <c r="B25" s="88"/>
      <c r="C25" s="88"/>
      <c r="D25" s="88"/>
      <c r="E25" s="88"/>
      <c r="F25" s="88"/>
      <c r="G25" s="88"/>
      <c r="H25" s="88"/>
      <c r="I25" s="89"/>
    </row>
    <row r="26" spans="1:11" ht="19.5" thickBot="1" x14ac:dyDescent="0.35">
      <c r="A26" s="30"/>
      <c r="B26" s="30"/>
      <c r="C26" s="30"/>
      <c r="D26" s="30"/>
      <c r="E26" s="30"/>
      <c r="F26" s="30"/>
      <c r="G26" s="30"/>
      <c r="H26" s="30"/>
      <c r="I26" s="30"/>
    </row>
    <row r="27" spans="1:11" ht="25.15" customHeight="1" thickBot="1" x14ac:dyDescent="0.3">
      <c r="A27" s="84" t="s">
        <v>36</v>
      </c>
      <c r="B27" s="85"/>
      <c r="C27" s="85"/>
      <c r="D27" s="85"/>
      <c r="E27" s="85"/>
      <c r="F27" s="85"/>
      <c r="G27" s="85"/>
      <c r="H27" s="85"/>
      <c r="I27" s="85"/>
      <c r="J27" s="85"/>
      <c r="K27" s="86"/>
    </row>
    <row r="28" spans="1:11" s="6" customFormat="1" ht="43.5" thickBot="1" x14ac:dyDescent="0.3">
      <c r="A28" s="13" t="s">
        <v>3</v>
      </c>
      <c r="B28" s="14" t="s">
        <v>4</v>
      </c>
      <c r="C28" s="139" t="s">
        <v>30</v>
      </c>
      <c r="D28" s="139" t="s">
        <v>66</v>
      </c>
      <c r="E28" s="140" t="s">
        <v>33</v>
      </c>
      <c r="F28" s="141" t="s">
        <v>31</v>
      </c>
      <c r="G28" s="142" t="s">
        <v>66</v>
      </c>
      <c r="H28" s="141" t="s">
        <v>34</v>
      </c>
      <c r="I28" s="143" t="s">
        <v>32</v>
      </c>
      <c r="J28" s="144" t="s">
        <v>66</v>
      </c>
      <c r="K28" s="143" t="s">
        <v>35</v>
      </c>
    </row>
    <row r="29" spans="1:11" ht="25.5" customHeight="1" x14ac:dyDescent="0.25">
      <c r="A29" s="22" t="s">
        <v>37</v>
      </c>
      <c r="B29" s="17" t="s">
        <v>46</v>
      </c>
      <c r="C29" s="145"/>
      <c r="D29" s="18">
        <f>C29*0.2</f>
        <v>0</v>
      </c>
      <c r="E29" s="18">
        <f>C29+D29</f>
        <v>0</v>
      </c>
      <c r="F29" s="145"/>
      <c r="G29" s="18">
        <f>F29*0.2</f>
        <v>0</v>
      </c>
      <c r="H29" s="18">
        <f>F29+G29</f>
        <v>0</v>
      </c>
      <c r="I29" s="148"/>
      <c r="J29" s="18">
        <f>I29*0.2</f>
        <v>0</v>
      </c>
      <c r="K29" s="164">
        <f>I29+J29</f>
        <v>0</v>
      </c>
    </row>
    <row r="30" spans="1:11" ht="25.5" customHeight="1" x14ac:dyDescent="0.25">
      <c r="A30" s="19" t="s">
        <v>38</v>
      </c>
      <c r="B30" s="17" t="s">
        <v>46</v>
      </c>
      <c r="C30" s="146"/>
      <c r="D30" s="18">
        <f t="shared" ref="D30:D31" si="8">C30*0.2</f>
        <v>0</v>
      </c>
      <c r="E30" s="18">
        <f t="shared" ref="E30:E31" si="9">C30+D30</f>
        <v>0</v>
      </c>
      <c r="F30" s="146"/>
      <c r="G30" s="18">
        <f t="shared" ref="G30:G31" si="10">F30*0.2</f>
        <v>0</v>
      </c>
      <c r="H30" s="18">
        <f t="shared" ref="H30:H31" si="11">F30+G30</f>
        <v>0</v>
      </c>
      <c r="I30" s="149"/>
      <c r="J30" s="18">
        <f t="shared" ref="J30:J31" si="12">I30*0.2</f>
        <v>0</v>
      </c>
      <c r="K30" s="164">
        <f t="shared" ref="K30:K31" si="13">I30+J30</f>
        <v>0</v>
      </c>
    </row>
    <row r="31" spans="1:11" ht="25.5" customHeight="1" thickBot="1" x14ac:dyDescent="0.3">
      <c r="A31" s="20" t="s">
        <v>39</v>
      </c>
      <c r="B31" s="165" t="s">
        <v>46</v>
      </c>
      <c r="C31" s="147"/>
      <c r="D31" s="166">
        <f t="shared" si="8"/>
        <v>0</v>
      </c>
      <c r="E31" s="166">
        <f t="shared" si="9"/>
        <v>0</v>
      </c>
      <c r="F31" s="147"/>
      <c r="G31" s="166">
        <f t="shared" si="10"/>
        <v>0</v>
      </c>
      <c r="H31" s="166">
        <f t="shared" si="11"/>
        <v>0</v>
      </c>
      <c r="I31" s="150"/>
      <c r="J31" s="166">
        <f t="shared" si="12"/>
        <v>0</v>
      </c>
      <c r="K31" s="67">
        <f t="shared" si="13"/>
        <v>0</v>
      </c>
    </row>
    <row r="32" spans="1:11" ht="15.75" thickBot="1" x14ac:dyDescent="0.3">
      <c r="B32" s="163"/>
    </row>
    <row r="33" spans="1:11" ht="25.9" customHeight="1" thickBot="1" x14ac:dyDescent="0.3">
      <c r="A33" s="84" t="s">
        <v>48</v>
      </c>
      <c r="B33" s="85"/>
      <c r="C33" s="85"/>
      <c r="D33" s="85"/>
      <c r="E33" s="86"/>
      <c r="F33" s="6"/>
      <c r="G33" s="6"/>
      <c r="H33" s="6"/>
      <c r="I33" s="6"/>
    </row>
    <row r="34" spans="1:11" s="6" customFormat="1" ht="48" customHeight="1" thickBot="1" x14ac:dyDescent="0.3">
      <c r="A34" s="13" t="s">
        <v>3</v>
      </c>
      <c r="B34" s="14" t="s">
        <v>4</v>
      </c>
      <c r="C34" s="16" t="s">
        <v>32</v>
      </c>
      <c r="D34" s="14" t="s">
        <v>7</v>
      </c>
      <c r="E34" s="16" t="s">
        <v>35</v>
      </c>
    </row>
    <row r="35" spans="1:11" ht="30" x14ac:dyDescent="0.25">
      <c r="A35" s="22" t="s">
        <v>38</v>
      </c>
      <c r="B35" s="36" t="s">
        <v>49</v>
      </c>
      <c r="C35" s="145"/>
      <c r="D35" s="18">
        <f>C35*0.2</f>
        <v>0</v>
      </c>
      <c r="E35" s="18">
        <f>C35+D35</f>
        <v>0</v>
      </c>
      <c r="F35" s="6"/>
      <c r="G35" s="6"/>
      <c r="H35" s="6"/>
      <c r="I35" s="6"/>
    </row>
    <row r="36" spans="1:11" ht="30.75" thickBot="1" x14ac:dyDescent="0.3">
      <c r="A36" s="20" t="s">
        <v>39</v>
      </c>
      <c r="B36" s="37" t="s">
        <v>49</v>
      </c>
      <c r="C36" s="147"/>
      <c r="D36" s="18">
        <f>C36*0.2</f>
        <v>0</v>
      </c>
      <c r="E36" s="18">
        <f t="shared" ref="E35:E36" si="14">C36+D36</f>
        <v>0</v>
      </c>
      <c r="F36" s="6"/>
      <c r="G36" s="6"/>
      <c r="H36" s="6"/>
      <c r="I36" s="6"/>
    </row>
    <row r="37" spans="1:11" ht="15.75" thickBot="1" x14ac:dyDescent="0.3"/>
    <row r="38" spans="1:11" ht="24.6" customHeight="1" thickBot="1" x14ac:dyDescent="0.3">
      <c r="A38" s="84" t="s">
        <v>40</v>
      </c>
      <c r="B38" s="85"/>
      <c r="C38" s="85"/>
      <c r="D38" s="85"/>
      <c r="E38" s="85"/>
      <c r="F38" s="85"/>
      <c r="G38" s="85"/>
      <c r="H38" s="85"/>
      <c r="I38" s="85"/>
      <c r="J38" s="85"/>
      <c r="K38" s="86"/>
    </row>
    <row r="39" spans="1:11" s="6" customFormat="1" ht="43.5" thickBot="1" x14ac:dyDescent="0.3">
      <c r="A39" s="13" t="s">
        <v>3</v>
      </c>
      <c r="B39" s="14" t="s">
        <v>4</v>
      </c>
      <c r="C39" s="139" t="s">
        <v>30</v>
      </c>
      <c r="D39" s="139" t="s">
        <v>66</v>
      </c>
      <c r="E39" s="140" t="s">
        <v>33</v>
      </c>
      <c r="F39" s="141" t="s">
        <v>31</v>
      </c>
      <c r="G39" s="142" t="s">
        <v>66</v>
      </c>
      <c r="H39" s="141" t="s">
        <v>34</v>
      </c>
      <c r="I39" s="143" t="s">
        <v>32</v>
      </c>
      <c r="J39" s="144" t="s">
        <v>66</v>
      </c>
      <c r="K39" s="143" t="s">
        <v>35</v>
      </c>
    </row>
    <row r="40" spans="1:11" ht="27" customHeight="1" x14ac:dyDescent="0.25">
      <c r="A40" s="22" t="s">
        <v>38</v>
      </c>
      <c r="B40" s="17" t="s">
        <v>16</v>
      </c>
      <c r="C40" s="145"/>
      <c r="D40" s="18">
        <f>C40*0.2</f>
        <v>0</v>
      </c>
      <c r="E40" s="18">
        <f>C40+D40</f>
        <v>0</v>
      </c>
      <c r="F40" s="145"/>
      <c r="G40" s="18">
        <f>F40*0.2</f>
        <v>0</v>
      </c>
      <c r="H40" s="18">
        <f>F40+G40</f>
        <v>0</v>
      </c>
      <c r="I40" s="148"/>
      <c r="J40" s="18">
        <f>I40*0.2</f>
        <v>0</v>
      </c>
      <c r="K40" s="164">
        <f>I40+J40</f>
        <v>0</v>
      </c>
    </row>
    <row r="41" spans="1:11" ht="27" customHeight="1" x14ac:dyDescent="0.25">
      <c r="A41" s="19" t="s">
        <v>41</v>
      </c>
      <c r="B41" s="12" t="s">
        <v>16</v>
      </c>
      <c r="C41" s="146"/>
      <c r="D41" s="18">
        <f t="shared" ref="D41:D42" si="15">C41*0.2</f>
        <v>0</v>
      </c>
      <c r="E41" s="18">
        <f t="shared" ref="E41:E42" si="16">C41+D41</f>
        <v>0</v>
      </c>
      <c r="F41" s="146"/>
      <c r="G41" s="18">
        <f t="shared" ref="G41:G42" si="17">F41*0.2</f>
        <v>0</v>
      </c>
      <c r="H41" s="18">
        <f t="shared" ref="H41:H42" si="18">F41+G41</f>
        <v>0</v>
      </c>
      <c r="I41" s="149"/>
      <c r="J41" s="18">
        <f t="shared" ref="J41:J42" si="19">I41*0.2</f>
        <v>0</v>
      </c>
      <c r="K41" s="164">
        <f t="shared" ref="K41:K42" si="20">I41+J41</f>
        <v>0</v>
      </c>
    </row>
    <row r="42" spans="1:11" ht="27" customHeight="1" thickBot="1" x14ac:dyDescent="0.3">
      <c r="A42" s="20" t="s">
        <v>42</v>
      </c>
      <c r="B42" s="21" t="s">
        <v>16</v>
      </c>
      <c r="C42" s="147"/>
      <c r="D42" s="166">
        <f t="shared" si="15"/>
        <v>0</v>
      </c>
      <c r="E42" s="166">
        <f t="shared" si="16"/>
        <v>0</v>
      </c>
      <c r="F42" s="147"/>
      <c r="G42" s="166">
        <f t="shared" si="17"/>
        <v>0</v>
      </c>
      <c r="H42" s="166">
        <f t="shared" si="18"/>
        <v>0</v>
      </c>
      <c r="I42" s="150"/>
      <c r="J42" s="166">
        <f t="shared" si="19"/>
        <v>0</v>
      </c>
      <c r="K42" s="67">
        <f t="shared" si="20"/>
        <v>0</v>
      </c>
    </row>
    <row r="44" spans="1:11" x14ac:dyDescent="0.25">
      <c r="A44" s="167"/>
    </row>
  </sheetData>
  <mergeCells count="12">
    <mergeCell ref="A8:H8"/>
    <mergeCell ref="A27:K27"/>
    <mergeCell ref="A38:K38"/>
    <mergeCell ref="A25:I25"/>
    <mergeCell ref="A1:I1"/>
    <mergeCell ref="A3:I3"/>
    <mergeCell ref="A33:E33"/>
    <mergeCell ref="A5:I5"/>
    <mergeCell ref="A19:H19"/>
    <mergeCell ref="A17:H17"/>
    <mergeCell ref="A14:H14"/>
    <mergeCell ref="A9:H9"/>
  </mergeCells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B4597-E384-4C89-ABA9-214D9A056C1F}">
  <dimension ref="A1:K48"/>
  <sheetViews>
    <sheetView zoomScale="60" zoomScaleNormal="60" workbookViewId="0">
      <selection activeCell="E53" sqref="E53"/>
    </sheetView>
  </sheetViews>
  <sheetFormatPr baseColWidth="10" defaultColWidth="9.140625" defaultRowHeight="15" x14ac:dyDescent="0.25"/>
  <cols>
    <col min="1" max="1" width="59.140625" customWidth="1"/>
    <col min="2" max="2" width="18.7109375" customWidth="1"/>
    <col min="3" max="3" width="28.28515625" customWidth="1"/>
    <col min="4" max="4" width="33.28515625" customWidth="1"/>
    <col min="5" max="5" width="29.7109375" customWidth="1"/>
    <col min="6" max="6" width="31.42578125" customWidth="1"/>
    <col min="7" max="7" width="26.28515625" customWidth="1"/>
    <col min="8" max="8" width="27.5703125" customWidth="1"/>
    <col min="9" max="9" width="26.85546875" customWidth="1"/>
    <col min="10" max="10" width="26.7109375" customWidth="1"/>
    <col min="11" max="11" width="20" customWidth="1"/>
  </cols>
  <sheetData>
    <row r="1" spans="1:11" ht="174.6" customHeight="1" thickBot="1" x14ac:dyDescent="0.3">
      <c r="A1" s="90" t="s">
        <v>61</v>
      </c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ht="12" customHeight="1" thickBot="1" x14ac:dyDescent="0.3"/>
    <row r="3" spans="1:11" ht="103.9" customHeight="1" thickBot="1" x14ac:dyDescent="0.3">
      <c r="A3" s="93" t="s">
        <v>9</v>
      </c>
      <c r="B3" s="94"/>
      <c r="C3" s="94"/>
      <c r="D3" s="94"/>
      <c r="E3" s="94"/>
      <c r="F3" s="94"/>
      <c r="G3" s="94"/>
      <c r="H3" s="94"/>
      <c r="I3" s="94"/>
      <c r="J3" s="94"/>
      <c r="K3" s="95"/>
    </row>
    <row r="4" spans="1:11" ht="15.75" thickBot="1" x14ac:dyDescent="0.3">
      <c r="A4" s="1"/>
      <c r="B4" s="1"/>
      <c r="D4" s="1"/>
      <c r="E4" s="1"/>
    </row>
    <row r="5" spans="1:11" ht="30" customHeight="1" thickBot="1" x14ac:dyDescent="0.3">
      <c r="A5" s="99" t="s">
        <v>10</v>
      </c>
      <c r="B5" s="100"/>
      <c r="C5" s="100"/>
      <c r="D5" s="100"/>
      <c r="E5" s="100"/>
      <c r="F5" s="100"/>
      <c r="G5" s="100"/>
      <c r="H5" s="100"/>
      <c r="I5" s="100"/>
      <c r="J5" s="100"/>
      <c r="K5" s="101"/>
    </row>
    <row r="6" spans="1:11" ht="19.5" thickBot="1" x14ac:dyDescent="0.35">
      <c r="A6" s="23"/>
      <c r="B6" s="24"/>
      <c r="C6" s="24"/>
      <c r="D6" s="24"/>
      <c r="E6" s="30"/>
      <c r="F6" s="24"/>
      <c r="G6" s="24"/>
      <c r="H6" s="24"/>
      <c r="I6" s="24"/>
    </row>
    <row r="7" spans="1:11" s="6" customFormat="1" ht="48" customHeight="1" thickBot="1" x14ac:dyDescent="0.3">
      <c r="A7" s="2" t="s">
        <v>3</v>
      </c>
      <c r="B7" s="4" t="s">
        <v>4</v>
      </c>
      <c r="C7" s="2" t="s">
        <v>50</v>
      </c>
      <c r="D7" s="41" t="s">
        <v>43</v>
      </c>
      <c r="E7" s="2" t="s">
        <v>64</v>
      </c>
      <c r="F7" s="42" t="s">
        <v>51</v>
      </c>
      <c r="G7" s="29" t="s">
        <v>44</v>
      </c>
      <c r="H7" s="43" t="s">
        <v>65</v>
      </c>
      <c r="I7" s="5" t="s">
        <v>52</v>
      </c>
      <c r="J7"/>
    </row>
    <row r="8" spans="1:11" ht="21" customHeight="1" thickBot="1" x14ac:dyDescent="0.3">
      <c r="A8" s="111" t="s">
        <v>13</v>
      </c>
      <c r="B8" s="112"/>
      <c r="C8" s="112"/>
      <c r="D8" s="112"/>
      <c r="E8" s="112"/>
      <c r="F8" s="112"/>
      <c r="G8" s="112"/>
      <c r="H8" s="112"/>
      <c r="I8" s="112"/>
    </row>
    <row r="9" spans="1:11" ht="36" customHeight="1" thickBot="1" x14ac:dyDescent="0.3">
      <c r="A9" s="26" t="s">
        <v>14</v>
      </c>
      <c r="B9" s="27"/>
      <c r="C9" s="26"/>
      <c r="D9" s="27"/>
      <c r="E9" s="28"/>
      <c r="F9" s="27"/>
      <c r="G9" s="27"/>
      <c r="H9" s="27"/>
      <c r="I9" s="28"/>
    </row>
    <row r="10" spans="1:11" ht="36" customHeight="1" x14ac:dyDescent="0.25">
      <c r="A10" s="7" t="s">
        <v>15</v>
      </c>
      <c r="B10" s="60" t="s">
        <v>16</v>
      </c>
      <c r="C10" s="48">
        <f>'BPU LOT 1'!C10</f>
        <v>0</v>
      </c>
      <c r="D10" s="169">
        <v>350</v>
      </c>
      <c r="E10" s="170">
        <f>C10*D10</f>
        <v>0</v>
      </c>
      <c r="F10" s="171">
        <f>'BPU LOT 1'!D10</f>
        <v>0</v>
      </c>
      <c r="G10" s="169">
        <v>70</v>
      </c>
      <c r="H10" s="55">
        <f>F10*G10</f>
        <v>0</v>
      </c>
      <c r="I10" s="52">
        <f>SUM(E10+H10)</f>
        <v>0</v>
      </c>
    </row>
    <row r="11" spans="1:11" ht="36" customHeight="1" x14ac:dyDescent="0.25">
      <c r="A11" s="8" t="s">
        <v>17</v>
      </c>
      <c r="B11" s="61" t="s">
        <v>16</v>
      </c>
      <c r="C11" s="51">
        <f>'BPU LOT 1'!C11</f>
        <v>0</v>
      </c>
      <c r="D11" s="172">
        <v>500</v>
      </c>
      <c r="E11" s="173">
        <f>C11*D11</f>
        <v>0</v>
      </c>
      <c r="F11" s="174">
        <f>'BPU LOT 1'!D11</f>
        <v>0</v>
      </c>
      <c r="G11" s="172">
        <v>100</v>
      </c>
      <c r="H11" s="58">
        <f t="shared" ref="H11:H13" si="0">F11*G11</f>
        <v>0</v>
      </c>
      <c r="I11" s="53">
        <f>SUM(E11+H11)</f>
        <v>0</v>
      </c>
    </row>
    <row r="12" spans="1:11" ht="36" customHeight="1" x14ac:dyDescent="0.25">
      <c r="A12" s="8" t="s">
        <v>18</v>
      </c>
      <c r="B12" s="61" t="s">
        <v>16</v>
      </c>
      <c r="C12" s="51">
        <f>'BPU LOT 1'!C12</f>
        <v>0</v>
      </c>
      <c r="D12" s="172">
        <v>400</v>
      </c>
      <c r="E12" s="173">
        <f>C12*D12</f>
        <v>0</v>
      </c>
      <c r="F12" s="174">
        <f>'BPU LOT 1'!D12</f>
        <v>0</v>
      </c>
      <c r="G12" s="172">
        <v>80</v>
      </c>
      <c r="H12" s="58">
        <f t="shared" si="0"/>
        <v>0</v>
      </c>
      <c r="I12" s="53">
        <f>SUM(E12+H12)</f>
        <v>0</v>
      </c>
    </row>
    <row r="13" spans="1:11" ht="36" customHeight="1" thickBot="1" x14ac:dyDescent="0.3">
      <c r="A13" s="9" t="s">
        <v>19</v>
      </c>
      <c r="B13" s="62" t="s">
        <v>16</v>
      </c>
      <c r="C13" s="49">
        <f>'BPU LOT 1'!C13</f>
        <v>0</v>
      </c>
      <c r="D13" s="175">
        <v>100</v>
      </c>
      <c r="E13" s="176">
        <f t="shared" ref="E13" si="1">C13*D13</f>
        <v>0</v>
      </c>
      <c r="F13" s="177">
        <f>'BPU LOT 1'!D13</f>
        <v>0</v>
      </c>
      <c r="G13" s="175">
        <v>20</v>
      </c>
      <c r="H13" s="56">
        <f t="shared" si="0"/>
        <v>0</v>
      </c>
      <c r="I13" s="54">
        <f>SUM(E13+H13)</f>
        <v>0</v>
      </c>
    </row>
    <row r="14" spans="1:11" ht="36" customHeight="1" thickBot="1" x14ac:dyDescent="0.3">
      <c r="A14" s="113" t="s">
        <v>53</v>
      </c>
      <c r="B14" s="114"/>
      <c r="C14" s="114"/>
      <c r="D14" s="114"/>
      <c r="E14" s="114"/>
      <c r="F14" s="114"/>
      <c r="G14" s="114"/>
      <c r="H14" s="115"/>
      <c r="I14" s="68">
        <f>SUM(I10:I13)</f>
        <v>0</v>
      </c>
    </row>
    <row r="15" spans="1:11" ht="34.9" customHeight="1" thickBot="1" x14ac:dyDescent="0.3">
      <c r="A15" s="84" t="s">
        <v>20</v>
      </c>
      <c r="B15" s="85"/>
      <c r="C15" s="85"/>
      <c r="D15" s="85"/>
      <c r="E15" s="85"/>
      <c r="F15" s="85"/>
      <c r="G15" s="85"/>
      <c r="H15" s="85"/>
      <c r="I15" s="86"/>
    </row>
    <row r="16" spans="1:11" ht="34.9" customHeight="1" x14ac:dyDescent="0.25">
      <c r="A16" s="45" t="s">
        <v>21</v>
      </c>
      <c r="B16" s="60" t="s">
        <v>16</v>
      </c>
      <c r="C16" s="48">
        <f>'BPU LOT 1'!C15</f>
        <v>0</v>
      </c>
      <c r="D16" s="169">
        <v>2</v>
      </c>
      <c r="E16" s="170">
        <f>C16*D16</f>
        <v>0</v>
      </c>
      <c r="F16" s="171">
        <f>'BPU LOT 1'!D15</f>
        <v>0</v>
      </c>
      <c r="G16" s="169">
        <v>10</v>
      </c>
      <c r="H16" s="55">
        <f>F16*G16</f>
        <v>0</v>
      </c>
      <c r="I16" s="55">
        <f>E16+H16</f>
        <v>0</v>
      </c>
    </row>
    <row r="17" spans="1:11" ht="34.9" customHeight="1" thickBot="1" x14ac:dyDescent="0.3">
      <c r="A17" s="46" t="s">
        <v>22</v>
      </c>
      <c r="B17" s="62" t="s">
        <v>16</v>
      </c>
      <c r="C17" s="49">
        <f>'BPU LOT 1'!C16</f>
        <v>0</v>
      </c>
      <c r="D17" s="175">
        <v>2</v>
      </c>
      <c r="E17" s="176">
        <f>C17*D17</f>
        <v>0</v>
      </c>
      <c r="F17" s="177">
        <f>'BPU LOT 1'!D16</f>
        <v>0</v>
      </c>
      <c r="G17" s="175">
        <v>10</v>
      </c>
      <c r="H17" s="56">
        <f>F17*G17</f>
        <v>0</v>
      </c>
      <c r="I17" s="56">
        <f>E17+H17</f>
        <v>0</v>
      </c>
    </row>
    <row r="18" spans="1:11" ht="34.9" customHeight="1" thickBot="1" x14ac:dyDescent="0.3">
      <c r="A18" s="116" t="s">
        <v>54</v>
      </c>
      <c r="B18" s="117"/>
      <c r="C18" s="117"/>
      <c r="D18" s="117"/>
      <c r="E18" s="117"/>
      <c r="F18" s="117"/>
      <c r="G18" s="117"/>
      <c r="H18" s="118"/>
      <c r="I18" s="68">
        <f>SUM(I16:I17)</f>
        <v>0</v>
      </c>
    </row>
    <row r="19" spans="1:11" ht="34.9" customHeight="1" thickBot="1" x14ac:dyDescent="0.3">
      <c r="A19" s="84" t="s">
        <v>23</v>
      </c>
      <c r="B19" s="85"/>
      <c r="C19" s="85"/>
      <c r="D19" s="85"/>
      <c r="E19" s="85"/>
      <c r="F19" s="85"/>
      <c r="G19" s="85"/>
      <c r="H19" s="85"/>
      <c r="I19" s="86"/>
    </row>
    <row r="20" spans="1:11" ht="34.9" customHeight="1" thickBot="1" x14ac:dyDescent="0.3">
      <c r="A20" s="47" t="s">
        <v>24</v>
      </c>
      <c r="B20" s="63" t="s">
        <v>16</v>
      </c>
      <c r="C20" s="50">
        <f>'BPU LOT 1'!C18</f>
        <v>0</v>
      </c>
      <c r="D20" s="178">
        <v>2</v>
      </c>
      <c r="E20" s="179">
        <f>C20*D20</f>
        <v>0</v>
      </c>
      <c r="F20" s="180">
        <f>'BPU LOT 1'!D18</f>
        <v>0</v>
      </c>
      <c r="G20" s="178">
        <v>10</v>
      </c>
      <c r="H20" s="57">
        <f>F20*G20</f>
        <v>0</v>
      </c>
      <c r="I20" s="57">
        <f>E20+H20</f>
        <v>0</v>
      </c>
    </row>
    <row r="21" spans="1:11" ht="36" customHeight="1" thickBot="1" x14ac:dyDescent="0.3">
      <c r="A21" s="113" t="s">
        <v>58</v>
      </c>
      <c r="B21" s="114"/>
      <c r="C21" s="114"/>
      <c r="D21" s="114"/>
      <c r="E21" s="114"/>
      <c r="F21" s="114"/>
      <c r="G21" s="114"/>
      <c r="H21" s="115"/>
      <c r="I21" s="68">
        <f>I20</f>
        <v>0</v>
      </c>
    </row>
    <row r="22" spans="1:11" ht="34.9" customHeight="1" thickBot="1" x14ac:dyDescent="0.3">
      <c r="A22" s="84" t="s">
        <v>25</v>
      </c>
      <c r="B22" s="85"/>
      <c r="C22" s="85"/>
      <c r="D22" s="85"/>
      <c r="E22" s="85"/>
      <c r="F22" s="85"/>
      <c r="G22" s="85"/>
      <c r="H22" s="85"/>
      <c r="I22" s="86"/>
    </row>
    <row r="23" spans="1:11" ht="34.9" customHeight="1" x14ac:dyDescent="0.25">
      <c r="A23" s="45" t="s">
        <v>26</v>
      </c>
      <c r="B23" s="60" t="s">
        <v>16</v>
      </c>
      <c r="C23" s="48">
        <f>'BPU LOT 1'!C20</f>
        <v>0</v>
      </c>
      <c r="D23" s="169">
        <v>150</v>
      </c>
      <c r="E23" s="170">
        <f>C23*D23</f>
        <v>0</v>
      </c>
      <c r="F23" s="171">
        <f>'BPU LOT 1'!D20</f>
        <v>0</v>
      </c>
      <c r="G23" s="169">
        <v>30</v>
      </c>
      <c r="H23" s="55">
        <f>F23*G23</f>
        <v>0</v>
      </c>
      <c r="I23" s="55">
        <f>E23+H23</f>
        <v>0</v>
      </c>
    </row>
    <row r="24" spans="1:11" ht="34.9" customHeight="1" x14ac:dyDescent="0.25">
      <c r="A24" s="44" t="s">
        <v>27</v>
      </c>
      <c r="B24" s="61" t="s">
        <v>16</v>
      </c>
      <c r="C24" s="51">
        <f>'BPU LOT 1'!C21</f>
        <v>0</v>
      </c>
      <c r="D24" s="172">
        <v>100</v>
      </c>
      <c r="E24" s="173">
        <f>C24*D24</f>
        <v>0</v>
      </c>
      <c r="F24" s="174">
        <f>'BPU LOT 1'!D21</f>
        <v>0</v>
      </c>
      <c r="G24" s="172">
        <v>20</v>
      </c>
      <c r="H24" s="58">
        <f>F24*G24</f>
        <v>0</v>
      </c>
      <c r="I24" s="58">
        <f t="shared" ref="I24:I25" si="2">E24+H24</f>
        <v>0</v>
      </c>
    </row>
    <row r="25" spans="1:11" ht="34.9" customHeight="1" thickBot="1" x14ac:dyDescent="0.3">
      <c r="A25" s="46" t="s">
        <v>28</v>
      </c>
      <c r="B25" s="62" t="s">
        <v>16</v>
      </c>
      <c r="C25" s="49">
        <f>'BPU LOT 1'!C22</f>
        <v>0</v>
      </c>
      <c r="D25" s="175">
        <v>50</v>
      </c>
      <c r="E25" s="176">
        <f t="shared" ref="E25" si="3">C25*D25</f>
        <v>0</v>
      </c>
      <c r="F25" s="177">
        <f>'BPU LOT 1'!D22</f>
        <v>0</v>
      </c>
      <c r="G25" s="175">
        <v>10</v>
      </c>
      <c r="H25" s="56">
        <f t="shared" ref="H25" si="4">F25*G25</f>
        <v>0</v>
      </c>
      <c r="I25" s="56">
        <f t="shared" si="2"/>
        <v>0</v>
      </c>
    </row>
    <row r="26" spans="1:11" ht="35.450000000000003" customHeight="1" thickBot="1" x14ac:dyDescent="0.3">
      <c r="A26" s="113" t="s">
        <v>56</v>
      </c>
      <c r="B26" s="114"/>
      <c r="C26" s="114"/>
      <c r="D26" s="114"/>
      <c r="E26" s="114"/>
      <c r="F26" s="114"/>
      <c r="G26" s="114"/>
      <c r="H26" s="115"/>
      <c r="I26" s="59">
        <f>SUM(I23:I25)</f>
        <v>0</v>
      </c>
    </row>
    <row r="27" spans="1:11" ht="29.45" customHeight="1" thickBot="1" x14ac:dyDescent="0.3">
      <c r="A27" s="105" t="s">
        <v>57</v>
      </c>
      <c r="B27" s="106"/>
      <c r="C27" s="106"/>
      <c r="D27" s="106"/>
      <c r="E27" s="106"/>
      <c r="F27" s="106"/>
      <c r="G27" s="106"/>
      <c r="H27" s="107"/>
      <c r="I27" s="69">
        <f>I14+I18+I21+I26</f>
        <v>0</v>
      </c>
    </row>
    <row r="28" spans="1:11" ht="29.45" customHeight="1" thickBot="1" x14ac:dyDescent="0.3">
      <c r="A28" s="105" t="s">
        <v>7</v>
      </c>
      <c r="B28" s="106"/>
      <c r="C28" s="106"/>
      <c r="D28" s="106"/>
      <c r="E28" s="106"/>
      <c r="F28" s="106"/>
      <c r="G28" s="106"/>
      <c r="H28" s="107"/>
      <c r="I28" s="70"/>
    </row>
    <row r="29" spans="1:11" ht="29.45" customHeight="1" thickBot="1" x14ac:dyDescent="0.3">
      <c r="A29" s="105" t="s">
        <v>8</v>
      </c>
      <c r="B29" s="106"/>
      <c r="C29" s="106"/>
      <c r="D29" s="106"/>
      <c r="E29" s="106"/>
      <c r="F29" s="106"/>
      <c r="G29" s="106"/>
      <c r="H29" s="107"/>
      <c r="I29" s="71"/>
    </row>
    <row r="30" spans="1:11" ht="29.45" customHeight="1" thickBot="1" x14ac:dyDescent="0.3"/>
    <row r="31" spans="1:11" ht="27" customHeight="1" thickBot="1" x14ac:dyDescent="0.3">
      <c r="A31" s="99" t="s">
        <v>29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1"/>
    </row>
    <row r="32" spans="1:11" ht="15.75" thickBot="1" x14ac:dyDescent="0.3"/>
    <row r="33" spans="1:11" ht="43.15" customHeight="1" thickBot="1" x14ac:dyDescent="0.3">
      <c r="A33" s="84" t="s">
        <v>36</v>
      </c>
      <c r="B33" s="85"/>
      <c r="C33" s="85"/>
      <c r="D33" s="85"/>
      <c r="E33" s="85"/>
      <c r="F33" s="86"/>
    </row>
    <row r="34" spans="1:11" s="6" customFormat="1" ht="48.6" customHeight="1" thickBot="1" x14ac:dyDescent="0.3">
      <c r="A34" s="13" t="s">
        <v>3</v>
      </c>
      <c r="B34" s="14" t="s">
        <v>4</v>
      </c>
      <c r="C34" s="3" t="s">
        <v>45</v>
      </c>
      <c r="D34" s="15" t="s">
        <v>31</v>
      </c>
      <c r="E34" s="14" t="s">
        <v>7</v>
      </c>
      <c r="F34" s="16" t="s">
        <v>34</v>
      </c>
      <c r="G34"/>
      <c r="H34"/>
      <c r="I34"/>
      <c r="J34"/>
      <c r="K34"/>
    </row>
    <row r="35" spans="1:11" ht="39" customHeight="1" thickBot="1" x14ac:dyDescent="0.3">
      <c r="A35" s="64" t="s">
        <v>38</v>
      </c>
      <c r="B35" s="66" t="s">
        <v>46</v>
      </c>
      <c r="C35" s="66">
        <v>169</v>
      </c>
      <c r="D35" s="72">
        <f>'BPU LOT 1'!F30*C35</f>
        <v>0</v>
      </c>
      <c r="E35" s="72">
        <f>D35*0.2</f>
        <v>0</v>
      </c>
      <c r="F35" s="67">
        <f>D35+E35</f>
        <v>0</v>
      </c>
    </row>
    <row r="36" spans="1:11" ht="20.45" customHeight="1" thickBot="1" x14ac:dyDescent="0.3">
      <c r="A36" s="31"/>
      <c r="B36" s="32"/>
      <c r="C36" s="33"/>
      <c r="D36" s="33"/>
      <c r="E36" s="33"/>
      <c r="F36" s="34"/>
    </row>
    <row r="37" spans="1:11" ht="31.9" customHeight="1" thickBot="1" x14ac:dyDescent="0.3">
      <c r="A37" s="108" t="s">
        <v>47</v>
      </c>
      <c r="B37" s="109"/>
      <c r="C37" s="109"/>
      <c r="D37" s="109"/>
      <c r="E37" s="109"/>
      <c r="F37" s="110"/>
    </row>
    <row r="38" spans="1:11" s="6" customFormat="1" ht="48" customHeight="1" thickBot="1" x14ac:dyDescent="0.3">
      <c r="A38" s="13" t="s">
        <v>3</v>
      </c>
      <c r="B38" s="14" t="s">
        <v>4</v>
      </c>
      <c r="C38" s="3" t="s">
        <v>45</v>
      </c>
      <c r="D38" s="16" t="s">
        <v>32</v>
      </c>
      <c r="E38" s="14" t="s">
        <v>7</v>
      </c>
      <c r="F38" s="16" t="s">
        <v>35</v>
      </c>
      <c r="G38"/>
      <c r="H38"/>
      <c r="I38"/>
      <c r="J38"/>
      <c r="K38"/>
    </row>
    <row r="39" spans="1:11" ht="52.15" customHeight="1" thickBot="1" x14ac:dyDescent="0.3">
      <c r="A39" s="64" t="s">
        <v>39</v>
      </c>
      <c r="B39" s="65" t="s">
        <v>49</v>
      </c>
      <c r="C39" s="66">
        <v>13</v>
      </c>
      <c r="D39" s="73">
        <f>'BPU LOT 1'!C36*C39</f>
        <v>0</v>
      </c>
      <c r="E39" s="72">
        <f>D39*0.2</f>
        <v>0</v>
      </c>
      <c r="F39" s="67">
        <f>D39+E39</f>
        <v>0</v>
      </c>
    </row>
    <row r="40" spans="1:11" ht="15.75" thickBot="1" x14ac:dyDescent="0.3">
      <c r="A40" s="31"/>
      <c r="B40" s="35"/>
      <c r="C40" s="33"/>
      <c r="D40" s="33"/>
      <c r="E40" s="33"/>
      <c r="F40" s="33"/>
    </row>
    <row r="41" spans="1:11" ht="42" customHeight="1" thickBot="1" x14ac:dyDescent="0.3">
      <c r="A41" s="108" t="s">
        <v>40</v>
      </c>
      <c r="B41" s="109"/>
      <c r="C41" s="109"/>
      <c r="D41" s="109"/>
      <c r="E41" s="109"/>
      <c r="F41" s="110"/>
    </row>
    <row r="42" spans="1:11" s="6" customFormat="1" ht="57" customHeight="1" thickBot="1" x14ac:dyDescent="0.3">
      <c r="A42" s="13" t="s">
        <v>3</v>
      </c>
      <c r="B42" s="14" t="s">
        <v>4</v>
      </c>
      <c r="C42" s="3" t="s">
        <v>45</v>
      </c>
      <c r="D42" s="14" t="s">
        <v>30</v>
      </c>
      <c r="E42" s="14" t="s">
        <v>7</v>
      </c>
      <c r="F42" s="16" t="s">
        <v>33</v>
      </c>
      <c r="G42"/>
      <c r="H42"/>
      <c r="I42"/>
      <c r="J42"/>
      <c r="K42"/>
    </row>
    <row r="43" spans="1:11" ht="27.6" customHeight="1" thickBot="1" x14ac:dyDescent="0.3">
      <c r="A43" s="22" t="s">
        <v>38</v>
      </c>
      <c r="B43" s="17" t="s">
        <v>16</v>
      </c>
      <c r="C43" s="38">
        <v>5</v>
      </c>
      <c r="D43" s="74">
        <f>'BPU LOT 1'!C40*C43</f>
        <v>0</v>
      </c>
      <c r="E43" s="72">
        <f>D43*0.2</f>
        <v>0</v>
      </c>
      <c r="F43" s="67">
        <f>D43+E43</f>
        <v>0</v>
      </c>
    </row>
    <row r="44" spans="1:11" ht="27.6" customHeight="1" thickBot="1" x14ac:dyDescent="0.3">
      <c r="A44" s="19" t="s">
        <v>41</v>
      </c>
      <c r="B44" s="12" t="s">
        <v>16</v>
      </c>
      <c r="C44" s="39">
        <v>2</v>
      </c>
      <c r="D44" s="74">
        <f>'BPU LOT 1'!C41*C44</f>
        <v>0</v>
      </c>
      <c r="E44" s="72">
        <f t="shared" ref="E43:E45" si="5">D44*0.2</f>
        <v>0</v>
      </c>
      <c r="F44" s="67">
        <f>D44+E44</f>
        <v>0</v>
      </c>
    </row>
    <row r="45" spans="1:11" ht="27.6" customHeight="1" thickBot="1" x14ac:dyDescent="0.3">
      <c r="A45" s="20" t="s">
        <v>42</v>
      </c>
      <c r="B45" s="21" t="s">
        <v>16</v>
      </c>
      <c r="C45" s="40">
        <v>1</v>
      </c>
      <c r="D45" s="74">
        <f>'BPU LOT 1'!C42*C45</f>
        <v>0</v>
      </c>
      <c r="E45" s="72">
        <f>D45*0.2</f>
        <v>0</v>
      </c>
      <c r="F45" s="67">
        <f>D45+E45</f>
        <v>0</v>
      </c>
    </row>
    <row r="46" spans="1:11" ht="24" customHeight="1" thickBot="1" x14ac:dyDescent="0.3">
      <c r="A46" s="102" t="s">
        <v>62</v>
      </c>
      <c r="B46" s="103"/>
      <c r="C46" s="104"/>
      <c r="D46" s="122">
        <f>SUM(D43:D45)</f>
        <v>0</v>
      </c>
      <c r="E46" s="123"/>
      <c r="F46" s="124"/>
    </row>
    <row r="47" spans="1:11" ht="24" customHeight="1" thickBot="1" x14ac:dyDescent="0.3">
      <c r="A47" s="119" t="s">
        <v>7</v>
      </c>
      <c r="B47" s="120"/>
      <c r="C47" s="121"/>
      <c r="D47" s="122"/>
      <c r="E47" s="123"/>
      <c r="F47" s="124"/>
    </row>
    <row r="48" spans="1:11" ht="24" customHeight="1" thickBot="1" x14ac:dyDescent="0.3">
      <c r="A48" s="102" t="s">
        <v>63</v>
      </c>
      <c r="B48" s="103"/>
      <c r="C48" s="104"/>
      <c r="D48" s="122">
        <f>SUM(F43:F45)</f>
        <v>0</v>
      </c>
      <c r="E48" s="123"/>
      <c r="F48" s="124"/>
    </row>
  </sheetData>
  <mergeCells count="24">
    <mergeCell ref="A14:H14"/>
    <mergeCell ref="A18:H18"/>
    <mergeCell ref="A26:H26"/>
    <mergeCell ref="A47:C47"/>
    <mergeCell ref="A48:C48"/>
    <mergeCell ref="D46:F46"/>
    <mergeCell ref="D47:F47"/>
    <mergeCell ref="D48:F48"/>
    <mergeCell ref="A1:K1"/>
    <mergeCell ref="A3:K3"/>
    <mergeCell ref="A5:K5"/>
    <mergeCell ref="A31:K31"/>
    <mergeCell ref="A46:C46"/>
    <mergeCell ref="A28:H28"/>
    <mergeCell ref="A29:H29"/>
    <mergeCell ref="A33:F33"/>
    <mergeCell ref="A37:F37"/>
    <mergeCell ref="A41:F41"/>
    <mergeCell ref="A8:I8"/>
    <mergeCell ref="A15:I15"/>
    <mergeCell ref="A19:I19"/>
    <mergeCell ref="A22:I22"/>
    <mergeCell ref="A27:H27"/>
    <mergeCell ref="A21:H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0E6ADD9A8544DAD6E6229B6A14FFA" ma:contentTypeVersion="18" ma:contentTypeDescription="Crée un document." ma:contentTypeScope="" ma:versionID="6d19af3e4ae2d1b94342349b83bac4ac">
  <xsd:schema xmlns:xsd="http://www.w3.org/2001/XMLSchema" xmlns:xs="http://www.w3.org/2001/XMLSchema" xmlns:p="http://schemas.microsoft.com/office/2006/metadata/properties" xmlns:ns2="4c0ee87d-e647-4639-8c01-599f941b0849" xmlns:ns3="47b1562f-1262-4632-88f5-4aa5de5f60e8" targetNamespace="http://schemas.microsoft.com/office/2006/metadata/properties" ma:root="true" ma:fieldsID="032a0c1b3edad6d1eab591ac096c0a42" ns2:_="" ns3:_="">
    <xsd:import namespace="4c0ee87d-e647-4639-8c01-599f941b0849"/>
    <xsd:import namespace="47b1562f-1262-4632-88f5-4aa5de5f60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ee87d-e647-4639-8c01-599f941b08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e0e86fcc-c64b-4f5f-ad29-ece91274c0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1562f-1262-4632-88f5-4aa5de5f60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c7499b7-8207-4550-8316-0bb0338bb3e2}" ma:internalName="TaxCatchAll" ma:showField="CatchAllData" ma:web="47b1562f-1262-4632-88f5-4aa5de5f60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b1562f-1262-4632-88f5-4aa5de5f60e8" xsi:nil="true"/>
    <lcf76f155ced4ddcb4097134ff3c332f xmlns="4c0ee87d-e647-4639-8c01-599f941b084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DDB67E-AA28-4255-9F91-236BAF910D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0ee87d-e647-4639-8c01-599f941b0849"/>
    <ds:schemaRef ds:uri="47b1562f-1262-4632-88f5-4aa5de5f60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FCF50E-3333-4A5D-B9C7-27051E3DCD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1B613D-6769-48A0-905D-E8285F6D9BE2}">
  <ds:schemaRefs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47b1562f-1262-4632-88f5-4aa5de5f60e8"/>
    <ds:schemaRef ds:uri="4c0ee87d-e647-4639-8c01-599f941b0849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BPU LOT 1</vt:lpstr>
      <vt:lpstr>DQE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Noémie Simon</dc:creator>
  <cp:keywords/>
  <dc:description/>
  <cp:lastModifiedBy>Noémie Simon</cp:lastModifiedBy>
  <cp:revision/>
  <dcterms:created xsi:type="dcterms:W3CDTF">2024-12-09T13:28:03Z</dcterms:created>
  <dcterms:modified xsi:type="dcterms:W3CDTF">2024-12-16T17:12:27Z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0x010100F100E6ADD9A8544DAD6E6229B6A14FFA</vt:lpwstr>
  </property>
  <property fmtid="{D5CDD505-2E9C-101B-9397-08002B2CF9AE}" pid="3" name="MediaServiceImageTags">
    <vt:lpwstr/>
  </property>
</Properties>
</file>