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4\01-PROC MP\02-GHT\01-AOO\DAL - DENREES ALIMENTAIRES GHT\VF2\"/>
    </mc:Choice>
  </mc:AlternateContent>
  <bookViews>
    <workbookView xWindow="0" yWindow="0" windowWidth="19440" windowHeight="11700" tabRatio="823" firstSheet="6" activeTab="24"/>
  </bookViews>
  <sheets>
    <sheet name="Lot 1" sheetId="76" r:id="rId1"/>
    <sheet name="Lot 2" sheetId="48" r:id="rId2"/>
    <sheet name="Lot 3" sheetId="49" r:id="rId3"/>
    <sheet name="Lot 4" sheetId="50" r:id="rId4"/>
    <sheet name="Lot 5" sheetId="52" r:id="rId5"/>
    <sheet name="Lot 6" sheetId="77" r:id="rId6"/>
    <sheet name="Lot 7" sheetId="53" r:id="rId7"/>
    <sheet name="Lot 8" sheetId="54" r:id="rId8"/>
    <sheet name="Lot 9" sheetId="55" r:id="rId9"/>
    <sheet name="Lot 10" sheetId="56" r:id="rId10"/>
    <sheet name="Lot 11" sheetId="57" r:id="rId11"/>
    <sheet name="Lot 12" sheetId="58" r:id="rId12"/>
    <sheet name="Lot 13" sheetId="59" r:id="rId13"/>
    <sheet name="Lot 14" sheetId="60" r:id="rId14"/>
    <sheet name="Lot 15" sheetId="62" r:id="rId15"/>
    <sheet name="Lot 16" sheetId="63" r:id="rId16"/>
    <sheet name="Lot 17" sheetId="64" r:id="rId17"/>
    <sheet name="Lot 18" sheetId="65" r:id="rId18"/>
    <sheet name="Lot 19" sheetId="67" r:id="rId19"/>
    <sheet name="Lot 20" sheetId="68" r:id="rId20"/>
    <sheet name="Lot 21" sheetId="69" r:id="rId21"/>
    <sheet name="Lot 22" sheetId="71" r:id="rId22"/>
    <sheet name="Lot 23" sheetId="72" r:id="rId23"/>
    <sheet name="Lot 24" sheetId="73" r:id="rId24"/>
    <sheet name="Lot 25" sheetId="78" r:id="rId2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78" l="1"/>
  <c r="F15" i="78"/>
  <c r="F14" i="78"/>
  <c r="G14" i="78" s="1"/>
  <c r="F13" i="78"/>
  <c r="G13" i="78" s="1"/>
  <c r="F12" i="78"/>
  <c r="G12" i="78" s="1"/>
  <c r="G11" i="78"/>
  <c r="G16" i="78" s="1"/>
  <c r="F11" i="78"/>
  <c r="F13" i="50" l="1"/>
  <c r="E10" i="53" l="1"/>
  <c r="F12" i="50" l="1"/>
  <c r="G12" i="50"/>
  <c r="G13" i="50"/>
  <c r="F12" i="71" l="1"/>
  <c r="F13" i="71"/>
  <c r="F14" i="71"/>
  <c r="F13" i="73" l="1"/>
  <c r="G13" i="73" s="1"/>
  <c r="F11" i="77" l="1"/>
  <c r="G14" i="71" l="1"/>
  <c r="F11" i="53"/>
  <c r="G11" i="53"/>
  <c r="G12" i="68"/>
  <c r="G13" i="68"/>
  <c r="F16" i="68"/>
  <c r="G16" i="68" s="1"/>
  <c r="F15" i="68"/>
  <c r="G15" i="68" s="1"/>
  <c r="F14" i="68"/>
  <c r="G14" i="68" s="1"/>
  <c r="F12" i="57" l="1"/>
  <c r="G10" i="53"/>
  <c r="F14" i="65"/>
  <c r="F13" i="65"/>
  <c r="F12" i="65"/>
  <c r="F11" i="64"/>
  <c r="F11" i="60"/>
  <c r="F14" i="63"/>
  <c r="F13" i="63"/>
  <c r="F12" i="63"/>
  <c r="F11" i="63"/>
  <c r="F14" i="59"/>
  <c r="F13" i="59"/>
  <c r="F12" i="59"/>
  <c r="F11" i="59"/>
  <c r="F15" i="54"/>
  <c r="F14" i="54"/>
  <c r="F13" i="54"/>
  <c r="F12" i="54"/>
  <c r="G14" i="73" l="1"/>
  <c r="G13" i="72"/>
  <c r="G12" i="72"/>
  <c r="G13" i="71"/>
  <c r="G12" i="71"/>
  <c r="G15" i="71" s="1"/>
  <c r="G14" i="72" l="1"/>
  <c r="G13" i="69"/>
  <c r="G14" i="69"/>
  <c r="G15" i="69"/>
  <c r="G16" i="69"/>
  <c r="G12" i="69"/>
  <c r="G14" i="65"/>
  <c r="G16" i="56"/>
  <c r="G17" i="69" l="1"/>
  <c r="F12" i="73"/>
  <c r="G12" i="73" s="1"/>
  <c r="G15" i="73" s="1"/>
  <c r="F13" i="72"/>
  <c r="F12" i="72"/>
  <c r="F16" i="69" l="1"/>
  <c r="F15" i="69"/>
  <c r="F14" i="69"/>
  <c r="F13" i="69"/>
  <c r="F12" i="69"/>
  <c r="F13" i="68"/>
  <c r="F12" i="68"/>
  <c r="F12" i="67"/>
  <c r="G12" i="67" s="1"/>
  <c r="G13" i="65"/>
  <c r="G12" i="65"/>
  <c r="G11" i="64"/>
  <c r="G14" i="63"/>
  <c r="G13" i="63"/>
  <c r="G12" i="63"/>
  <c r="G11" i="63"/>
  <c r="G15" i="63" s="1"/>
  <c r="F11" i="62"/>
  <c r="G15" i="65" l="1"/>
  <c r="G11" i="60"/>
  <c r="G14" i="59"/>
  <c r="G13" i="59"/>
  <c r="G12" i="59"/>
  <c r="G11" i="59"/>
  <c r="F11" i="58"/>
  <c r="F13" i="56"/>
  <c r="F14" i="56"/>
  <c r="F15" i="56"/>
  <c r="F12" i="56"/>
  <c r="G15" i="59" l="1"/>
  <c r="G15" i="56"/>
  <c r="G14" i="56"/>
  <c r="G13" i="56"/>
  <c r="G12" i="56"/>
  <c r="F11" i="55"/>
  <c r="G15" i="54"/>
  <c r="G14" i="54"/>
  <c r="G13" i="54"/>
  <c r="G12" i="54"/>
  <c r="F11" i="52"/>
  <c r="G11" i="52" s="1"/>
  <c r="F10" i="52"/>
  <c r="G10" i="52" s="1"/>
  <c r="F10" i="76"/>
  <c r="F13" i="48"/>
  <c r="F14" i="48"/>
  <c r="F12" i="48"/>
  <c r="G12" i="52" l="1"/>
  <c r="G16" i="54"/>
  <c r="F15" i="49"/>
  <c r="G15" i="49" s="1"/>
  <c r="F14" i="49"/>
  <c r="G14" i="49" s="1"/>
  <c r="F13" i="49"/>
  <c r="G13" i="49" s="1"/>
  <c r="G16" i="49" l="1"/>
  <c r="G13" i="48"/>
  <c r="G14" i="48"/>
  <c r="G12" i="48"/>
  <c r="G10" i="76"/>
  <c r="G15" i="48" l="1"/>
  <c r="G17" i="68" l="1"/>
</calcChain>
</file>

<file path=xl/sharedStrings.xml><?xml version="1.0" encoding="utf-8"?>
<sst xmlns="http://schemas.openxmlformats.org/spreadsheetml/2006/main" count="408" uniqueCount="103">
  <si>
    <t>Libellé produit</t>
  </si>
  <si>
    <t>Saucisse nature fermière, 130gr +/- 10gr</t>
  </si>
  <si>
    <t>Pâté de campagne fermier, 800gr à 1kg</t>
  </si>
  <si>
    <t>Yaourts natures en pot individuel – « Fermier », loi EGALIM</t>
  </si>
  <si>
    <t>Yaourts natures sucrés en pot individuel – « Fermier », loi EGALIM</t>
  </si>
  <si>
    <t>Yaourt aux fruits « fabrication fermière » en pot individuel loi EGALIM PARFUM 1</t>
  </si>
  <si>
    <t>Yaourt aux fruits « fabrication fermière » en pot individuel loi EGALIM PARFUM 2</t>
  </si>
  <si>
    <t>Yaourt aux fruits « fabrication fermière » en pot individuel loi EGALIM PARFUM 3</t>
  </si>
  <si>
    <t>Yaourt aromatisé « fabrication fermière » en pot individuel loi EGALIM PARFUM 1</t>
  </si>
  <si>
    <t>Yaourt aromatisé « fabrication fermière » en pot individuel loi EGALIM PARFUM 2</t>
  </si>
  <si>
    <t>Yaourt aromatisé « fabrication fermière » en pot individuel loi EGALIM PARFUM 3</t>
  </si>
  <si>
    <t>Fromage blanc en seau, « fermier », loi EGALIM</t>
  </si>
  <si>
    <t>Prix unitaire remisé en € TTC</t>
  </si>
  <si>
    <t>PU remisé € TTC</t>
  </si>
  <si>
    <t>le pot de 100g ou 125g</t>
  </si>
  <si>
    <t>le seau de 5kg</t>
  </si>
  <si>
    <t>Prix kilo remisé € TTC</t>
  </si>
  <si>
    <t>Yaourts natures en pot individuel, « Fermier »</t>
  </si>
  <si>
    <t>Yaourts aromatisés en pot individuel « Fermier » - PARFUM 1</t>
  </si>
  <si>
    <t>Yaourts aromatisés en pot individuel « Fermier » - PARFUM 2</t>
  </si>
  <si>
    <t>Fromage blanc, « fermier », loi EGALIM</t>
  </si>
  <si>
    <t>la galette de 150g</t>
  </si>
  <si>
    <t>la crêpe de 70g</t>
  </si>
  <si>
    <t>la crêpe de 150g</t>
  </si>
  <si>
    <t>la galette de 75g +/-5g</t>
  </si>
  <si>
    <t xml:space="preserve">la galette de 75g +/-5g </t>
  </si>
  <si>
    <t>la galette garnie de 120g +/-10g</t>
  </si>
  <si>
    <t>la saucisse de 130g +/- 10g</t>
  </si>
  <si>
    <t>la saucisse de 100g +/- 5g</t>
  </si>
  <si>
    <t>Saucisse nature fermière normosodée 100gr +/- 5gr</t>
  </si>
  <si>
    <t>la crêpe de 53g +/-5g</t>
  </si>
  <si>
    <t>Détail Quantitatif Estimatif</t>
  </si>
  <si>
    <t>Les quantités présentées dans le présent DQE sont données uniquement à titre indicatif et non contractuel.</t>
  </si>
  <si>
    <t>Le DQE ne sert qu'à l'analyse des offres.</t>
  </si>
  <si>
    <t xml:space="preserve"> </t>
  </si>
  <si>
    <t>format de 10 litres</t>
  </si>
  <si>
    <t>Quantités annuelles estimatives en nb d'unités</t>
  </si>
  <si>
    <t>Quantités annuelles estimatives en nombre d'unités produits</t>
  </si>
  <si>
    <t>Montant Total estimatif € TTC
en nb d'unités</t>
  </si>
  <si>
    <t>Montant Total estimatif € TTC
en kg</t>
  </si>
  <si>
    <t>Quantités annuelles estimatives en kg</t>
  </si>
  <si>
    <t>Quantités annuelles estimatives en nombre d'unités produits (pot de 125g ou 100g)</t>
  </si>
  <si>
    <t xml:space="preserve">Quantités annuelles estimatives en nombre d'unités produits </t>
  </si>
  <si>
    <t>800g à 1kg</t>
  </si>
  <si>
    <t>Unité imposée par le centre hospitalier</t>
  </si>
  <si>
    <t>Yaourts natures en pot individuel – « Fermier », loi EGALIM ou équivalent</t>
  </si>
  <si>
    <t>TOTAL</t>
  </si>
  <si>
    <t>Montant Total estimatif € TTC en nb d'unités</t>
  </si>
  <si>
    <t xml:space="preserve">Montant Total estimatif € TTC en nb d'unités </t>
  </si>
  <si>
    <t>Lait pasteurisé format 10 litres entier, « fermier »</t>
  </si>
  <si>
    <t>Pâté de campagne fermier, 2kg</t>
  </si>
  <si>
    <t>le pâté de campagne de 2kg</t>
  </si>
  <si>
    <t>Lot n°1 :  Fourniture de yaourt nature, fabrication fermière, loi EGALIM ou équivalent, 
pour le CH GUILLAUME REGNIER</t>
  </si>
  <si>
    <t>Lot n°2 :  Fourniture de yaourt aux fruits, fabrication fermière, loi EGALIM ou équivalent, pour le CH GUILLAUME REGNIER</t>
  </si>
  <si>
    <t>Lot n°25 :  Fourniture de produits de charcuterie femière pour le CENTRE HOSPITALIER INTERCOMMUNAL REDON-CARENTOIR</t>
  </si>
  <si>
    <t>Lot n°26 :  Fourniture de produits de charcuterie fermière 
pour le CENTRE HOSPITALIER de BROCELIANDE</t>
  </si>
  <si>
    <t>Saucisse fumée fermière brassée, 130gr +/- 10gr</t>
  </si>
  <si>
    <t>Montant Total estimatif € TTC en kg</t>
  </si>
  <si>
    <t>Lot n°3 :  Fourniture de yaourt aromatisé, fabrication fermière, loi EGALIM ou équivalent, 
pour le CH GUILLAUME REGNIER</t>
  </si>
  <si>
    <t>Lot n°10 :  Fourniture de yaourt, fabrication fermière, loi EGALIM ou équivalent, pour le CENTRE HOSPITALIER DE LA GUERCHE DE BRETAGNE, CENTRE HOSPITALIER DE LA ROCHE AUX FEES, CENTRE HOSPITALIER DE VITRE</t>
  </si>
  <si>
    <t>Fromage blanc, « fermier », loi EGALIM ou équivalent</t>
  </si>
  <si>
    <t>Yaourt aromatisé « fabrication fermière » en pot individuel loi EGALIM ou équivalent PARFUM 1</t>
  </si>
  <si>
    <t>Yaourt aromatisé « fabrication fermière » en pot individuel loi EGALIM ou équivalent PARFUM 2</t>
  </si>
  <si>
    <t>Yaourt aromatisé « fabrication fermière » en pot individuel loi EGALIM ou équivalent PARFUM 3</t>
  </si>
  <si>
    <t>Galettes natures au blé noir loi « EGALIM » ou équivalent</t>
  </si>
  <si>
    <t>Crêpes natures au froment loi « EGALIM » ou équivalent</t>
  </si>
  <si>
    <t>Lot n°4 :  Fourniture de fromage blanc, fabrication fermière, loi EGALIM ou équivalent,
pour le CH GUILLAUME REGNIER</t>
  </si>
  <si>
    <t>Lot n°5 :  Fourniture de desserts laitiers EGALIM ou équivalent pour le CH GUILLAUME REGNIER</t>
  </si>
  <si>
    <t>Desserts laitiers, en pot individuel Crème dessert PARFUM 1, loi EGALIM ou équivalent</t>
  </si>
  <si>
    <t>Desserts laitiers, en pot individuel Crème dessert PARFUM 2, loi EGALIM ou équivalent</t>
  </si>
  <si>
    <t>Lot n°7 :  Fourniture de fromage blanc, fabrication fermière, loi EGALIM ou équivalent, 
pour le CENTRE HOSPITALIER DE FOUGERES et du CENTRE HOSPITALIER DES MARCHES DE BRETAGNE</t>
  </si>
  <si>
    <t>Lot n°8 :  Fourniture de yaourt, fabrication fermière, loi EGALIM ou équivalent, pour le CENTRE HOSPITALIER DE FOUGERES et du CENTRE HOSPITALIER DES MARCHES DE BRETAGNE</t>
  </si>
  <si>
    <t>Lot n°9 :  Fourniture de lait fermier pasteurisé demi écrémé pour le CENTRE HOSPITALIER DE LA GUERCHE DE BRETAGNE</t>
  </si>
  <si>
    <t>Lot n°11 :  Fourniture de fromage blanc, fabrication fermière, loi EGALIM ou équivalent, pour le CENTRE HOSPITALIER DE LA ROCHE AUX FEES</t>
  </si>
  <si>
    <t>Lot n°12 :  Fourniture de lait fermier pasteurisé entier
pour le CENTRE HOSPITALIER LE GRAND-FOUGERAY et CENTRE HOSPITALIER INTERCOMMUNAL REDON-CARENTOIR</t>
  </si>
  <si>
    <t xml:space="preserve">Lot 13 :  Fourniture de yaourt, fabrication fermière, loi EGALIM ou équivalent, pour le CENTRE HOSPITALIER LE GRAND-FOUGERAY et CENTRE HOSPITALIER INTERCOMMUNAL REDON-CARENTOIR </t>
  </si>
  <si>
    <t>Lot n°14:  Fourniture de fromage blanc, fabrication fermière, loi EGALIM ou équivalent, pour le CENTRE HOSPITALIER LE GRAND-FOUGERAY et CENTRE HOSPITALIER INTERCOMMUNAL REDON-CARENTOIR</t>
  </si>
  <si>
    <t>Lot n°16 :  Fourniture de yaourt, fabrication fermière, loi EGALIM ou équivalent,
pour le CENTRE HOSPITALIER de BROCELIANDE</t>
  </si>
  <si>
    <t>Lot n°17 :  Fourniture de fromage blanc, fabrication fermière, loi EGALIM ou équivalent,
pour le CENTRE HOSPITALIER de BROCELIANDE</t>
  </si>
  <si>
    <t>Lot n°18 :  Fourniture de yaourt fabrication fermière pour le CH de Brocéliande</t>
  </si>
  <si>
    <t>Lot n°19 :  Fourniture de produits traiteur, loi EGALIM ou équivalent, 
pour le CH LES MARCHES DE BRETAGNE</t>
  </si>
  <si>
    <t>Lot n°20 :  Fourniture de produits traiteur, loi EGALIM ou équivalent, pour le
 CENTRE HOSPITALIER DE LA GUERCHE DE BRETAGNE, CENTRE HOSPITALIER DE LA ROCHE AUX FEES, CENTRE HOSPITALIER DE VITRE</t>
  </si>
  <si>
    <t>Lot n°21 :  Fourniture de produits traiteur, loi EGALIM ou équivalent, pour le CH Grand Fougeray</t>
  </si>
  <si>
    <t>Lot n°22 :  Fourniture de produits de charcuterie fermière pour le CH LES MARCHES DE BRETAGNE et CH Fougères</t>
  </si>
  <si>
    <t>Lait pasteurisé demi-écrémé format 10 litres demi-écrémé, « fermier »</t>
  </si>
  <si>
    <t>Lot n°6 :  Fourniture de lait fermier pasteurisé entier pour le CENTRE HOSPITALIER DES MARCHES DE BRETAGNE</t>
  </si>
  <si>
    <t>Yaourts natures sucrés en pot individuel – « Fermier », loi EGALIM ou équivalent</t>
  </si>
  <si>
    <t>Yaourt aromatisé « fabrication fermière » loi EGALIM ou équivalent PARFUM 1</t>
  </si>
  <si>
    <t>Yaourt aromatisé « fabrication fermière » loi EGALIM ou équivalent PARFUM 2</t>
  </si>
  <si>
    <t>Yaourt aromatisé « fabrication fermière » loi EGALIM ou équivalent PARFUM 3</t>
  </si>
  <si>
    <t>Fromage blanc en seau, « fermier », loi EGALIM ou équivalent</t>
  </si>
  <si>
    <t>Lait pasteurisé entier format 10 litres, « fermier »</t>
  </si>
  <si>
    <t>Lot n°15:  Fourniture de lait fermier pasteurisé demi-écrémé
pour le CENTRE HOSPITALIER de BROCELIANDE</t>
  </si>
  <si>
    <t>Lait pasteurisé demi-écrémé format 10 litres, « fermier »</t>
  </si>
  <si>
    <t>Galettes au blé noir garnies base volaille fromage</t>
  </si>
  <si>
    <t>Galettes au blé noir garnies base porc fromage</t>
  </si>
  <si>
    <t>Galettes au blé noir garnies base végétarienne</t>
  </si>
  <si>
    <t>Crêpes garnies au froment base porc fromage</t>
  </si>
  <si>
    <t xml:space="preserve">Montant Total estimatif € TTC
</t>
  </si>
  <si>
    <t xml:space="preserve">la crêpe de 53g +/-5g </t>
  </si>
  <si>
    <t>Lot n°25 :  Fourniture de produits traiteur, loi EGALIM ou équivalent, pour le CHU DE RENNES</t>
  </si>
  <si>
    <r>
      <t xml:space="preserve">Galettes natures au blé noir </t>
    </r>
    <r>
      <rPr>
        <b/>
        <sz val="12"/>
        <color rgb="FFFF0000"/>
        <rFont val="Calibri"/>
        <family val="2"/>
        <scheme val="minor"/>
      </rPr>
      <t>loi « EGALIM » ou équivalent</t>
    </r>
  </si>
  <si>
    <r>
      <t xml:space="preserve">Crêpes natures au froment </t>
    </r>
    <r>
      <rPr>
        <b/>
        <sz val="12"/>
        <color rgb="FFFF0000"/>
        <rFont val="Calibri"/>
        <family val="2"/>
        <scheme val="minor"/>
      </rPr>
      <t>loi « EGALIM » ou équivalent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</si>
</sst>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00\ [$€-40C]_-;\-* #,##0.0000\ [$€-40C]_-;_-* &quot;-&quot;??\ [$€-40C]_-;_-@_-"/>
    <numFmt numFmtId="167" formatCode="_-* #,##0.00000\ _€_-;\-* #,##0.00000\ _€_-;_-* &quot;-&quot;??\ _€_-;_-@_-"/>
    <numFmt numFmtId="168" formatCode="_-* #,##0.00\ [$€-40C]_-;\-* #,##0.00\ [$€-40C]_-;_-* &quot;-&quot;??\ [$€-40C]_-;_-@_-"/>
    <numFmt numFmtId="169" formatCode="#,##0.00\ _€;\-#,##0.00\ _€"/>
    <numFmt numFmtId="170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name val="Arial Narrow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5" fillId="0" borderId="0" xfId="0" applyFont="1" applyFill="1"/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7" fontId="7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0" fontId="0" fillId="0" borderId="0" xfId="0"/>
    <xf numFmtId="0" fontId="0" fillId="0" borderId="0" xfId="0" applyFill="1"/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2" xfId="0" applyFont="1" applyBorder="1"/>
    <xf numFmtId="0" fontId="13" fillId="0" borderId="2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3" xfId="0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168" fontId="8" fillId="4" borderId="3" xfId="0" applyNumberFormat="1" applyFont="1" applyFill="1" applyBorder="1" applyAlignment="1">
      <alignment horizontal="center" vertical="center" wrapText="1"/>
    </xf>
    <xf numFmtId="166" fontId="9" fillId="4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0" xfId="0" applyBorder="1"/>
    <xf numFmtId="165" fontId="1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8" fontId="8" fillId="4" borderId="0" xfId="0" applyNumberFormat="1" applyFont="1" applyFill="1" applyBorder="1" applyAlignment="1">
      <alignment horizontal="center" vertical="center" wrapText="1"/>
    </xf>
    <xf numFmtId="0" fontId="12" fillId="0" borderId="3" xfId="0" applyFont="1" applyBorder="1"/>
    <xf numFmtId="0" fontId="13" fillId="0" borderId="3" xfId="0" applyFont="1" applyBorder="1"/>
    <xf numFmtId="0" fontId="14" fillId="0" borderId="0" xfId="0" applyFont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165" fontId="8" fillId="3" borderId="3" xfId="1" applyNumberFormat="1" applyFont="1" applyFill="1" applyBorder="1" applyAlignment="1">
      <alignment horizontal="center" vertical="center" wrapText="1"/>
    </xf>
    <xf numFmtId="168" fontId="0" fillId="0" borderId="3" xfId="5" applyNumberFormat="1" applyFont="1" applyBorder="1"/>
    <xf numFmtId="164" fontId="8" fillId="3" borderId="3" xfId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0" xfId="0" applyFill="1" applyBorder="1"/>
    <xf numFmtId="0" fontId="11" fillId="0" borderId="0" xfId="2" applyFont="1" applyFill="1" applyBorder="1" applyAlignment="1">
      <alignment vertical="center" wrapText="1"/>
    </xf>
    <xf numFmtId="165" fontId="0" fillId="0" borderId="3" xfId="0" applyNumberFormat="1" applyBorder="1"/>
    <xf numFmtId="168" fontId="0" fillId="0" borderId="3" xfId="0" applyNumberFormat="1" applyBorder="1"/>
    <xf numFmtId="165" fontId="8" fillId="3" borderId="9" xfId="1" applyNumberFormat="1" applyFont="1" applyFill="1" applyBorder="1" applyAlignment="1">
      <alignment horizontal="center" vertical="center" wrapText="1"/>
    </xf>
    <xf numFmtId="169" fontId="0" fillId="0" borderId="3" xfId="0" applyNumberFormat="1" applyBorder="1"/>
    <xf numFmtId="7" fontId="0" fillId="0" borderId="3" xfId="0" applyNumberFormat="1" applyBorder="1" applyAlignment="1">
      <alignment wrapText="1"/>
    </xf>
    <xf numFmtId="170" fontId="0" fillId="0" borderId="3" xfId="0" applyNumberFormat="1" applyBorder="1"/>
    <xf numFmtId="168" fontId="0" fillId="0" borderId="3" xfId="0" applyNumberFormat="1" applyBorder="1" applyAlignment="1">
      <alignment wrapText="1"/>
    </xf>
    <xf numFmtId="0" fontId="8" fillId="0" borderId="3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/>
    <xf numFmtId="0" fontId="8" fillId="0" borderId="3" xfId="0" applyFont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0" fillId="0" borderId="3" xfId="0" applyBorder="1" applyAlignment="1"/>
    <xf numFmtId="0" fontId="4" fillId="2" borderId="0" xfId="0" applyFont="1" applyFill="1" applyBorder="1" applyAlignment="1">
      <alignment horizontal="center" vertical="center" wrapText="1"/>
    </xf>
  </cellXfs>
  <cellStyles count="6">
    <cellStyle name="Milliers" xfId="1" builtinId="3"/>
    <cellStyle name="Monétaire" xfId="5" builtinId="4"/>
    <cellStyle name="Monétaire 2" xfId="4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85" zoomScaleNormal="85" workbookViewId="0">
      <selection activeCell="B27" sqref="B27"/>
    </sheetView>
  </sheetViews>
  <sheetFormatPr baseColWidth="10" defaultRowHeight="15" x14ac:dyDescent="0.25"/>
  <cols>
    <col min="1" max="1" width="6.5703125" customWidth="1"/>
    <col min="2" max="2" width="98.42578125" customWidth="1"/>
    <col min="3" max="3" width="21" customWidth="1"/>
    <col min="4" max="4" width="21.85546875" style="6" customWidth="1"/>
    <col min="5" max="5" width="22" customWidth="1"/>
    <col min="6" max="6" width="22" style="6" customWidth="1"/>
    <col min="7" max="7" width="20.140625" customWidth="1"/>
  </cols>
  <sheetData>
    <row r="1" spans="1:7" s="6" customFormat="1" ht="21" x14ac:dyDescent="0.25">
      <c r="B1" s="5" t="s">
        <v>31</v>
      </c>
      <c r="C1" s="7"/>
    </row>
    <row r="2" spans="1:7" s="6" customFormat="1" ht="18" x14ac:dyDescent="0.25">
      <c r="B2" s="8"/>
      <c r="C2" s="7"/>
    </row>
    <row r="3" spans="1:7" s="6" customFormat="1" x14ac:dyDescent="0.25">
      <c r="B3" s="31" t="s">
        <v>32</v>
      </c>
      <c r="C3" s="7"/>
    </row>
    <row r="4" spans="1:7" s="6" customFormat="1" x14ac:dyDescent="0.25">
      <c r="B4" s="31" t="s">
        <v>33</v>
      </c>
      <c r="C4" s="7"/>
    </row>
    <row r="5" spans="1:7" x14ac:dyDescent="0.25">
      <c r="A5" s="6"/>
      <c r="B5" s="6"/>
      <c r="C5" s="6"/>
    </row>
    <row r="6" spans="1:7" ht="37.5" customHeight="1" x14ac:dyDescent="0.25">
      <c r="A6" s="6"/>
      <c r="B6" s="54" t="s">
        <v>52</v>
      </c>
      <c r="C6" s="54"/>
    </row>
    <row r="7" spans="1:7" s="6" customFormat="1" ht="37.5" customHeight="1" x14ac:dyDescent="0.25"/>
    <row r="8" spans="1:7" ht="19.5" customHeight="1" x14ac:dyDescent="0.25">
      <c r="A8" s="6"/>
      <c r="B8" s="10"/>
      <c r="C8" s="10"/>
    </row>
    <row r="9" spans="1:7" ht="79.5" customHeight="1" x14ac:dyDescent="0.25">
      <c r="A9" s="6"/>
      <c r="B9" s="17" t="s">
        <v>0</v>
      </c>
      <c r="C9" s="17" t="s">
        <v>44</v>
      </c>
      <c r="D9" s="20" t="s">
        <v>16</v>
      </c>
      <c r="E9" s="17" t="s">
        <v>41</v>
      </c>
      <c r="F9" s="17" t="s">
        <v>40</v>
      </c>
      <c r="G9" s="49" t="s">
        <v>39</v>
      </c>
    </row>
    <row r="10" spans="1:7" ht="31.5" customHeight="1" x14ac:dyDescent="0.25">
      <c r="A10" s="6"/>
      <c r="B10" s="24" t="s">
        <v>45</v>
      </c>
      <c r="C10" s="2" t="s">
        <v>14</v>
      </c>
      <c r="D10" s="18"/>
      <c r="E10" s="35">
        <v>135000</v>
      </c>
      <c r="F10" s="35">
        <f>E10*0.1</f>
        <v>13500</v>
      </c>
      <c r="G10" s="36">
        <f>D10*F10</f>
        <v>0</v>
      </c>
    </row>
    <row r="11" spans="1:7" x14ac:dyDescent="0.25">
      <c r="A11" s="6"/>
      <c r="B11" s="6"/>
      <c r="C11" s="6"/>
    </row>
    <row r="12" spans="1:7" x14ac:dyDescent="0.25">
      <c r="A12" s="6"/>
      <c r="B12" s="16"/>
      <c r="C12" s="6"/>
    </row>
    <row r="13" spans="1:7" x14ac:dyDescent="0.25">
      <c r="A13" s="6"/>
      <c r="B13" s="6"/>
      <c r="C13" s="6"/>
    </row>
  </sheetData>
  <mergeCells count="1">
    <mergeCell ref="B6:C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8"/>
  <sheetViews>
    <sheetView topLeftCell="A7" zoomScale="70" zoomScaleNormal="70" workbookViewId="0">
      <selection activeCell="B15" sqref="B15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1.42578125" style="6"/>
    <col min="5" max="5" width="22.28515625" style="6" customWidth="1"/>
    <col min="6" max="6" width="14.28515625" style="6" customWidth="1"/>
    <col min="7" max="16384" width="11.42578125" style="6"/>
  </cols>
  <sheetData>
    <row r="1" spans="2:9" ht="21" x14ac:dyDescent="0.25">
      <c r="B1" s="5"/>
      <c r="C1" s="7"/>
    </row>
    <row r="2" spans="2:9" ht="21" x14ac:dyDescent="0.25">
      <c r="B2" s="5" t="s">
        <v>31</v>
      </c>
      <c r="C2" s="7"/>
    </row>
    <row r="3" spans="2:9" ht="18" x14ac:dyDescent="0.25">
      <c r="B3" s="8"/>
      <c r="C3" s="7"/>
    </row>
    <row r="4" spans="2:9" x14ac:dyDescent="0.25">
      <c r="B4" s="31" t="s">
        <v>32</v>
      </c>
      <c r="C4" s="7"/>
    </row>
    <row r="5" spans="2:9" x14ac:dyDescent="0.25">
      <c r="B5" s="31" t="s">
        <v>33</v>
      </c>
      <c r="C5" s="7"/>
    </row>
    <row r="6" spans="2:9" ht="18" x14ac:dyDescent="0.25">
      <c r="B6" s="8"/>
      <c r="C6" s="7"/>
    </row>
    <row r="8" spans="2:9" ht="53.25" customHeight="1" x14ac:dyDescent="0.25">
      <c r="B8" s="57" t="s">
        <v>59</v>
      </c>
      <c r="C8" s="57"/>
    </row>
    <row r="9" spans="2:9" ht="53.25" customHeight="1" x14ac:dyDescent="0.25"/>
    <row r="10" spans="2:9" ht="53.25" customHeight="1" x14ac:dyDescent="0.25">
      <c r="B10" s="10"/>
      <c r="C10" s="10"/>
      <c r="D10" s="10"/>
      <c r="E10" s="10"/>
      <c r="F10" s="10"/>
      <c r="G10" s="10"/>
      <c r="H10" s="10"/>
      <c r="I10" s="10"/>
    </row>
    <row r="11" spans="2:9" ht="58.5" customHeight="1" x14ac:dyDescent="0.25">
      <c r="B11" s="17" t="s">
        <v>0</v>
      </c>
      <c r="C11" s="17" t="s">
        <v>44</v>
      </c>
      <c r="D11" s="20" t="s">
        <v>16</v>
      </c>
      <c r="E11" s="17" t="s">
        <v>41</v>
      </c>
      <c r="F11" s="17" t="s">
        <v>40</v>
      </c>
      <c r="G11" s="34" t="s">
        <v>39</v>
      </c>
      <c r="H11" s="10"/>
      <c r="I11" s="10"/>
    </row>
    <row r="12" spans="2:9" ht="41.25" customHeight="1" x14ac:dyDescent="0.25">
      <c r="B12" s="24" t="s">
        <v>86</v>
      </c>
      <c r="C12" s="25" t="s">
        <v>14</v>
      </c>
      <c r="D12" s="18"/>
      <c r="E12" s="35">
        <v>10080</v>
      </c>
      <c r="F12" s="35">
        <f>E12*0.1</f>
        <v>1008</v>
      </c>
      <c r="G12" s="36">
        <f>D12*F12</f>
        <v>0</v>
      </c>
      <c r="H12" s="10"/>
      <c r="I12" s="10"/>
    </row>
    <row r="13" spans="2:9" ht="41.25" customHeight="1" x14ac:dyDescent="0.25">
      <c r="B13" s="24" t="s">
        <v>87</v>
      </c>
      <c r="C13" s="25" t="s">
        <v>14</v>
      </c>
      <c r="D13" s="18"/>
      <c r="E13" s="35">
        <v>5040</v>
      </c>
      <c r="F13" s="35">
        <f t="shared" ref="F13:F15" si="0">E13*0.1</f>
        <v>504</v>
      </c>
      <c r="G13" s="36">
        <f t="shared" ref="G13:G14" si="1">D13*F13</f>
        <v>0</v>
      </c>
      <c r="H13" s="10"/>
      <c r="I13" s="10"/>
    </row>
    <row r="14" spans="2:9" ht="41.25" customHeight="1" x14ac:dyDescent="0.25">
      <c r="B14" s="24" t="s">
        <v>88</v>
      </c>
      <c r="C14" s="25" t="s">
        <v>14</v>
      </c>
      <c r="D14" s="18"/>
      <c r="E14" s="35">
        <v>5040</v>
      </c>
      <c r="F14" s="35">
        <f t="shared" si="0"/>
        <v>504</v>
      </c>
      <c r="G14" s="36">
        <f t="shared" si="1"/>
        <v>0</v>
      </c>
      <c r="H14" s="10"/>
      <c r="I14" s="10"/>
    </row>
    <row r="15" spans="2:9" ht="41.25" customHeight="1" x14ac:dyDescent="0.25">
      <c r="B15" s="24" t="s">
        <v>89</v>
      </c>
      <c r="C15" s="25" t="s">
        <v>14</v>
      </c>
      <c r="D15" s="38"/>
      <c r="E15" s="35">
        <v>5040</v>
      </c>
      <c r="F15" s="35">
        <f t="shared" si="0"/>
        <v>504</v>
      </c>
      <c r="G15" s="36">
        <f t="shared" ref="G15" si="2">D15*F15</f>
        <v>0</v>
      </c>
      <c r="H15" s="10"/>
      <c r="I15" s="10"/>
    </row>
    <row r="16" spans="2:9" x14ac:dyDescent="0.25">
      <c r="B16" s="55" t="s">
        <v>46</v>
      </c>
      <c r="C16" s="56"/>
      <c r="D16" s="56"/>
      <c r="E16" s="56"/>
      <c r="F16" s="56"/>
      <c r="G16" s="42">
        <f>SUM(G12:G15)</f>
        <v>0</v>
      </c>
    </row>
    <row r="18" spans="2:2" x14ac:dyDescent="0.25">
      <c r="B18" s="16" t="s">
        <v>34</v>
      </c>
    </row>
  </sheetData>
  <mergeCells count="2">
    <mergeCell ref="B8:C8"/>
    <mergeCell ref="B16:F16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9"/>
  <sheetViews>
    <sheetView topLeftCell="A4" zoomScale="80" zoomScaleNormal="80" workbookViewId="0">
      <selection activeCell="B12" sqref="B12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23.140625" style="6" customWidth="1"/>
    <col min="5" max="5" width="11.42578125" style="6"/>
    <col min="6" max="6" width="25" style="6" customWidth="1"/>
    <col min="7" max="9" width="19.7109375" style="6" customWidth="1"/>
    <col min="10" max="16384" width="11.42578125" style="6"/>
  </cols>
  <sheetData>
    <row r="1" spans="2:9" ht="21" x14ac:dyDescent="0.25">
      <c r="B1" s="5"/>
      <c r="C1" s="7"/>
      <c r="D1" s="1"/>
    </row>
    <row r="2" spans="2:9" ht="21" x14ac:dyDescent="0.25">
      <c r="B2" s="5" t="s">
        <v>31</v>
      </c>
      <c r="C2" s="7"/>
      <c r="D2" s="1"/>
    </row>
    <row r="3" spans="2:9" ht="18" x14ac:dyDescent="0.25">
      <c r="B3" s="8"/>
      <c r="C3" s="7"/>
    </row>
    <row r="4" spans="2:9" x14ac:dyDescent="0.25">
      <c r="B4" s="31" t="s">
        <v>32</v>
      </c>
      <c r="C4" s="7"/>
    </row>
    <row r="5" spans="2:9" x14ac:dyDescent="0.25">
      <c r="B5" s="31" t="s">
        <v>33</v>
      </c>
      <c r="C5" s="7"/>
    </row>
    <row r="6" spans="2:9" ht="18" x14ac:dyDescent="0.25">
      <c r="B6" s="8"/>
      <c r="C6" s="7"/>
    </row>
    <row r="7" spans="2:9" x14ac:dyDescent="0.25">
      <c r="D7" s="9"/>
    </row>
    <row r="8" spans="2:9" ht="53.25" customHeight="1" x14ac:dyDescent="0.25">
      <c r="B8" s="57" t="s">
        <v>73</v>
      </c>
      <c r="C8" s="57"/>
      <c r="D8" s="57"/>
    </row>
    <row r="9" spans="2:9" ht="53.25" customHeight="1" x14ac:dyDescent="0.25">
      <c r="D9" s="22"/>
    </row>
    <row r="10" spans="2:9" ht="53.25" customHeight="1" x14ac:dyDescent="0.25">
      <c r="B10" s="10"/>
      <c r="C10" s="10"/>
    </row>
    <row r="11" spans="2:9" ht="58.5" customHeight="1" x14ac:dyDescent="0.25">
      <c r="B11" s="17" t="s">
        <v>0</v>
      </c>
      <c r="C11" s="17" t="s">
        <v>44</v>
      </c>
      <c r="D11" s="20" t="s">
        <v>13</v>
      </c>
      <c r="E11" s="17" t="s">
        <v>42</v>
      </c>
      <c r="F11" s="34" t="s">
        <v>38</v>
      </c>
    </row>
    <row r="12" spans="2:9" ht="41.25" customHeight="1" x14ac:dyDescent="0.25">
      <c r="B12" s="24" t="s">
        <v>90</v>
      </c>
      <c r="C12" s="25" t="s">
        <v>15</v>
      </c>
      <c r="D12" s="18"/>
      <c r="E12" s="35">
        <v>120</v>
      </c>
      <c r="F12" s="19">
        <f>D12*E12</f>
        <v>0</v>
      </c>
    </row>
    <row r="13" spans="2:9" x14ac:dyDescent="0.25">
      <c r="C13" s="7"/>
      <c r="D13" s="7"/>
      <c r="E13" s="7"/>
      <c r="F13" s="7"/>
    </row>
    <row r="14" spans="2:9" x14ac:dyDescent="0.25">
      <c r="C14" s="7"/>
      <c r="D14" s="39"/>
      <c r="E14" s="7"/>
      <c r="F14" s="7"/>
      <c r="G14" s="7"/>
      <c r="H14" s="7"/>
      <c r="I14" s="7"/>
    </row>
    <row r="15" spans="2:9" ht="15.75" x14ac:dyDescent="0.25">
      <c r="B15" s="16" t="s">
        <v>34</v>
      </c>
      <c r="D15" s="22"/>
    </row>
    <row r="16" spans="2:9" ht="15.75" x14ac:dyDescent="0.25">
      <c r="D16" s="22"/>
    </row>
    <row r="17" spans="4:4" ht="15.75" x14ac:dyDescent="0.25">
      <c r="D17" s="22"/>
    </row>
    <row r="18" spans="4:4" ht="15.75" x14ac:dyDescent="0.25">
      <c r="D18" s="22"/>
    </row>
    <row r="19" spans="4:4" ht="15.75" x14ac:dyDescent="0.25">
      <c r="D19" s="22"/>
    </row>
  </sheetData>
  <mergeCells count="1">
    <mergeCell ref="B8:D8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8"/>
  <sheetViews>
    <sheetView topLeftCell="A4" zoomScale="80" zoomScaleNormal="80" workbookViewId="0">
      <selection activeCell="B11" sqref="B11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24.42578125" style="6" customWidth="1"/>
    <col min="4" max="5" width="23.140625" style="6" customWidth="1"/>
    <col min="6" max="7" width="15.85546875" style="6" customWidth="1"/>
    <col min="8" max="8" width="19.5703125" style="6" customWidth="1"/>
    <col min="9" max="9" width="21.28515625" style="6" customWidth="1"/>
    <col min="10" max="10" width="26.42578125" style="6" customWidth="1"/>
    <col min="11" max="16384" width="11.42578125" style="6"/>
  </cols>
  <sheetData>
    <row r="2" spans="2:10" ht="21" x14ac:dyDescent="0.25">
      <c r="B2" s="5" t="s">
        <v>31</v>
      </c>
      <c r="C2" s="7"/>
      <c r="D2" s="1"/>
      <c r="E2" s="1"/>
    </row>
    <row r="3" spans="2:10" ht="18" x14ac:dyDescent="0.25">
      <c r="B3" s="8"/>
      <c r="C3" s="7"/>
    </row>
    <row r="4" spans="2:10" x14ac:dyDescent="0.25">
      <c r="B4" s="31" t="s">
        <v>32</v>
      </c>
      <c r="C4" s="7"/>
    </row>
    <row r="5" spans="2:10" x14ac:dyDescent="0.25">
      <c r="B5" s="31" t="s">
        <v>33</v>
      </c>
      <c r="C5" s="7"/>
    </row>
    <row r="6" spans="2:10" x14ac:dyDescent="0.25">
      <c r="D6" s="9"/>
      <c r="E6" s="9"/>
    </row>
    <row r="7" spans="2:10" ht="53.25" customHeight="1" x14ac:dyDescent="0.25">
      <c r="B7" s="57" t="s">
        <v>74</v>
      </c>
      <c r="C7" s="57"/>
      <c r="D7" s="57"/>
      <c r="E7" s="57"/>
    </row>
    <row r="8" spans="2:10" ht="53.25" customHeight="1" x14ac:dyDescent="0.25"/>
    <row r="9" spans="2:10" ht="53.25" customHeight="1" thickBot="1" x14ac:dyDescent="0.3">
      <c r="C9" s="10"/>
      <c r="D9" s="40"/>
      <c r="E9" s="40"/>
      <c r="F9" s="40"/>
      <c r="G9" s="40"/>
      <c r="H9" s="40"/>
      <c r="I9" s="40"/>
      <c r="J9" s="40"/>
    </row>
    <row r="10" spans="2:10" ht="58.5" customHeight="1" thickBot="1" x14ac:dyDescent="0.3">
      <c r="B10" s="26" t="s">
        <v>0</v>
      </c>
      <c r="C10" s="17" t="s">
        <v>44</v>
      </c>
      <c r="D10" s="32" t="s">
        <v>36</v>
      </c>
      <c r="E10" s="14" t="s">
        <v>12</v>
      </c>
      <c r="F10" s="33" t="s">
        <v>48</v>
      </c>
      <c r="G10" s="27"/>
      <c r="H10" s="27"/>
      <c r="I10" s="27"/>
      <c r="J10" s="27"/>
    </row>
    <row r="11" spans="2:10" ht="41.25" customHeight="1" thickBot="1" x14ac:dyDescent="0.3">
      <c r="B11" s="51" t="s">
        <v>91</v>
      </c>
      <c r="C11" s="3" t="s">
        <v>35</v>
      </c>
      <c r="D11" s="43">
        <v>1450</v>
      </c>
      <c r="E11" s="19"/>
      <c r="F11" s="36">
        <f>D11*E11</f>
        <v>0</v>
      </c>
      <c r="G11" s="39"/>
      <c r="H11" s="39"/>
      <c r="I11" s="39"/>
      <c r="J11" s="39"/>
    </row>
    <row r="12" spans="2:10" x14ac:dyDescent="0.25">
      <c r="C12" s="39"/>
      <c r="D12" s="39"/>
      <c r="E12" s="39"/>
      <c r="F12" s="39"/>
      <c r="G12" s="39"/>
      <c r="H12" s="39"/>
      <c r="I12" s="39"/>
      <c r="J12" s="39"/>
    </row>
    <row r="13" spans="2:10" x14ac:dyDescent="0.25">
      <c r="D13" s="4"/>
      <c r="E13" s="21"/>
    </row>
    <row r="14" spans="2:10" ht="15.75" x14ac:dyDescent="0.25">
      <c r="B14" s="16" t="s">
        <v>34</v>
      </c>
      <c r="D14" s="4"/>
      <c r="E14" s="22"/>
    </row>
    <row r="15" spans="2:10" ht="15.75" x14ac:dyDescent="0.25">
      <c r="D15" s="23"/>
      <c r="E15" s="22"/>
    </row>
    <row r="16" spans="2:10" ht="15.75" x14ac:dyDescent="0.25">
      <c r="D16" s="21"/>
      <c r="E16" s="22"/>
    </row>
    <row r="17" spans="4:5" ht="15.75" x14ac:dyDescent="0.25">
      <c r="D17" s="21"/>
      <c r="E17" s="22"/>
    </row>
    <row r="18" spans="4:5" ht="15.75" x14ac:dyDescent="0.25">
      <c r="D18" s="21"/>
      <c r="E18" s="22"/>
    </row>
  </sheetData>
  <mergeCells count="1">
    <mergeCell ref="B7:E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2"/>
  <sheetViews>
    <sheetView topLeftCell="A9" zoomScale="80" zoomScaleNormal="80" workbookViewId="0">
      <selection activeCell="B14" sqref="B14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1.42578125" style="6"/>
    <col min="5" max="5" width="26.5703125" style="6" customWidth="1"/>
    <col min="6" max="6" width="18" style="6" customWidth="1"/>
    <col min="7" max="7" width="15" style="6" customWidth="1"/>
    <col min="8" max="8" width="19.85546875" style="6" customWidth="1"/>
    <col min="9" max="9" width="20.7109375" style="6" customWidth="1"/>
    <col min="10" max="16384" width="11.42578125" style="6"/>
  </cols>
  <sheetData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7" spans="2:7" ht="53.25" customHeight="1" x14ac:dyDescent="0.25">
      <c r="B7" s="57" t="s">
        <v>75</v>
      </c>
      <c r="C7" s="57"/>
    </row>
    <row r="8" spans="2:7" ht="53.25" customHeight="1" x14ac:dyDescent="0.25"/>
    <row r="9" spans="2:7" ht="53.25" customHeight="1" x14ac:dyDescent="0.25">
      <c r="B9" s="10"/>
    </row>
    <row r="10" spans="2:7" ht="58.5" customHeight="1" x14ac:dyDescent="0.25">
      <c r="B10" s="17" t="s">
        <v>0</v>
      </c>
      <c r="C10" s="17" t="s">
        <v>44</v>
      </c>
      <c r="D10" s="20" t="s">
        <v>16</v>
      </c>
      <c r="E10" s="17" t="s">
        <v>41</v>
      </c>
      <c r="F10" s="17" t="s">
        <v>40</v>
      </c>
      <c r="G10" s="34" t="s">
        <v>39</v>
      </c>
    </row>
    <row r="11" spans="2:7" ht="41.25" customHeight="1" x14ac:dyDescent="0.25">
      <c r="B11" s="24" t="s">
        <v>45</v>
      </c>
      <c r="C11" s="25" t="s">
        <v>14</v>
      </c>
      <c r="D11" s="18"/>
      <c r="E11" s="35">
        <v>9000</v>
      </c>
      <c r="F11" s="35">
        <f>E11*0.125</f>
        <v>1125</v>
      </c>
      <c r="G11" s="36">
        <f>D11*F11</f>
        <v>0</v>
      </c>
    </row>
    <row r="12" spans="2:7" ht="41.25" customHeight="1" x14ac:dyDescent="0.25">
      <c r="B12" s="24" t="s">
        <v>61</v>
      </c>
      <c r="C12" s="25" t="s">
        <v>14</v>
      </c>
      <c r="D12" s="18"/>
      <c r="E12" s="35">
        <v>1666</v>
      </c>
      <c r="F12" s="35">
        <f t="shared" ref="F12:F14" si="0">E12*0.125</f>
        <v>208.25</v>
      </c>
      <c r="G12" s="36">
        <f t="shared" ref="G12:G14" si="1">D12*F12</f>
        <v>0</v>
      </c>
    </row>
    <row r="13" spans="2:7" ht="41.25" customHeight="1" x14ac:dyDescent="0.25">
      <c r="B13" s="24" t="s">
        <v>62</v>
      </c>
      <c r="C13" s="25" t="s">
        <v>14</v>
      </c>
      <c r="D13" s="18"/>
      <c r="E13" s="35">
        <v>1666</v>
      </c>
      <c r="F13" s="35">
        <f t="shared" si="0"/>
        <v>208.25</v>
      </c>
      <c r="G13" s="36">
        <f t="shared" si="1"/>
        <v>0</v>
      </c>
    </row>
    <row r="14" spans="2:7" ht="41.25" customHeight="1" x14ac:dyDescent="0.25">
      <c r="B14" s="24" t="s">
        <v>63</v>
      </c>
      <c r="C14" s="2" t="s">
        <v>14</v>
      </c>
      <c r="D14" s="15"/>
      <c r="E14" s="35">
        <v>1666</v>
      </c>
      <c r="F14" s="35">
        <f t="shared" si="0"/>
        <v>208.25</v>
      </c>
      <c r="G14" s="36">
        <f t="shared" si="1"/>
        <v>0</v>
      </c>
    </row>
    <row r="15" spans="2:7" x14ac:dyDescent="0.25">
      <c r="B15" s="55" t="s">
        <v>46</v>
      </c>
      <c r="C15" s="56"/>
      <c r="D15" s="56"/>
      <c r="E15" s="56"/>
      <c r="F15" s="56"/>
      <c r="G15" s="42">
        <f>SUM(G11:G14)</f>
        <v>0</v>
      </c>
    </row>
    <row r="17" spans="2:4" x14ac:dyDescent="0.25">
      <c r="D17" s="21"/>
    </row>
    <row r="18" spans="2:4" x14ac:dyDescent="0.25">
      <c r="B18" s="16" t="s">
        <v>34</v>
      </c>
      <c r="D18" s="21"/>
    </row>
    <row r="19" spans="2:4" x14ac:dyDescent="0.25">
      <c r="D19" s="21"/>
    </row>
    <row r="20" spans="2:4" x14ac:dyDescent="0.25">
      <c r="D20" s="21"/>
    </row>
    <row r="21" spans="2:4" x14ac:dyDescent="0.25">
      <c r="D21" s="21"/>
    </row>
    <row r="22" spans="2:4" x14ac:dyDescent="0.25">
      <c r="D22" s="21"/>
    </row>
  </sheetData>
  <mergeCells count="2">
    <mergeCell ref="B7:C7"/>
    <mergeCell ref="B15:F15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"/>
  <sheetViews>
    <sheetView topLeftCell="A4" zoomScale="80" zoomScaleNormal="80" workbookViewId="0">
      <selection activeCell="D23" sqref="D23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9.28515625" style="6" customWidth="1"/>
    <col min="5" max="5" width="27.7109375" style="6" customWidth="1"/>
    <col min="6" max="7" width="19.28515625" style="6" customWidth="1"/>
    <col min="8" max="16384" width="11.42578125" style="6"/>
  </cols>
  <sheetData>
    <row r="1" spans="2:7" ht="21" x14ac:dyDescent="0.25">
      <c r="B1" s="5"/>
      <c r="C1" s="7"/>
    </row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7" spans="2:7" ht="53.25" customHeight="1" x14ac:dyDescent="0.25">
      <c r="B7" s="57" t="s">
        <v>76</v>
      </c>
      <c r="C7" s="57"/>
    </row>
    <row r="8" spans="2:7" ht="53.25" customHeight="1" x14ac:dyDescent="0.25"/>
    <row r="9" spans="2:7" ht="53.25" customHeight="1" x14ac:dyDescent="0.25">
      <c r="B9" s="10"/>
      <c r="C9" s="10"/>
      <c r="D9" s="21"/>
    </row>
    <row r="10" spans="2:7" ht="58.5" customHeight="1" x14ac:dyDescent="0.25">
      <c r="B10" s="17" t="s">
        <v>0</v>
      </c>
      <c r="C10" s="17" t="s">
        <v>44</v>
      </c>
      <c r="D10" s="20" t="s">
        <v>16</v>
      </c>
      <c r="E10" s="17" t="s">
        <v>41</v>
      </c>
      <c r="F10" s="17" t="s">
        <v>40</v>
      </c>
      <c r="G10" s="34" t="s">
        <v>39</v>
      </c>
    </row>
    <row r="11" spans="2:7" ht="41.25" customHeight="1" x14ac:dyDescent="0.25">
      <c r="B11" s="24" t="s">
        <v>60</v>
      </c>
      <c r="C11" s="2" t="s">
        <v>14</v>
      </c>
      <c r="D11" s="18"/>
      <c r="E11" s="35">
        <v>6000</v>
      </c>
      <c r="F11" s="35">
        <f>E11*0.125</f>
        <v>750</v>
      </c>
      <c r="G11" s="36">
        <f>D11*F11</f>
        <v>0</v>
      </c>
    </row>
    <row r="13" spans="2:7" x14ac:dyDescent="0.25">
      <c r="D13" s="21"/>
    </row>
    <row r="14" spans="2:7" x14ac:dyDescent="0.25">
      <c r="B14" s="16" t="s">
        <v>34</v>
      </c>
      <c r="D14" s="21"/>
    </row>
    <row r="15" spans="2:7" x14ac:dyDescent="0.25">
      <c r="D15" s="21"/>
    </row>
    <row r="16" spans="2:7" x14ac:dyDescent="0.25">
      <c r="D16" s="21"/>
    </row>
    <row r="17" spans="4:4" x14ac:dyDescent="0.25">
      <c r="D17" s="21"/>
    </row>
    <row r="18" spans="4:4" x14ac:dyDescent="0.25">
      <c r="D18" s="21"/>
    </row>
  </sheetData>
  <mergeCells count="1">
    <mergeCell ref="B7:C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8"/>
  <sheetViews>
    <sheetView zoomScale="80" zoomScaleNormal="80" workbookViewId="0">
      <selection activeCell="B11" sqref="B11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24.42578125" style="6" customWidth="1"/>
    <col min="4" max="5" width="23.140625" style="6" customWidth="1"/>
    <col min="6" max="6" width="11.42578125" style="6"/>
    <col min="7" max="10" width="18.28515625" style="6" customWidth="1"/>
    <col min="11" max="16384" width="11.42578125" style="6"/>
  </cols>
  <sheetData>
    <row r="1" spans="2:6" ht="21" x14ac:dyDescent="0.25">
      <c r="B1" s="5"/>
      <c r="C1" s="7"/>
      <c r="D1" s="1"/>
      <c r="E1" s="1"/>
    </row>
    <row r="2" spans="2:6" ht="21" x14ac:dyDescent="0.25">
      <c r="B2" s="5" t="s">
        <v>31</v>
      </c>
      <c r="C2" s="7"/>
      <c r="D2" s="1"/>
      <c r="E2" s="1"/>
    </row>
    <row r="3" spans="2:6" ht="18" x14ac:dyDescent="0.25">
      <c r="B3" s="8"/>
      <c r="C3" s="7"/>
    </row>
    <row r="4" spans="2:6" x14ac:dyDescent="0.25">
      <c r="B4" s="31" t="s">
        <v>32</v>
      </c>
      <c r="C4" s="7"/>
    </row>
    <row r="5" spans="2:6" x14ac:dyDescent="0.25">
      <c r="B5" s="31" t="s">
        <v>33</v>
      </c>
      <c r="C5" s="7"/>
    </row>
    <row r="6" spans="2:6" x14ac:dyDescent="0.25">
      <c r="D6" s="9"/>
      <c r="E6" s="9"/>
    </row>
    <row r="7" spans="2:6" ht="53.25" customHeight="1" x14ac:dyDescent="0.25">
      <c r="B7" s="57" t="s">
        <v>92</v>
      </c>
      <c r="C7" s="57"/>
      <c r="D7" s="57"/>
      <c r="E7" s="57"/>
    </row>
    <row r="8" spans="2:6" ht="53.25" customHeight="1" x14ac:dyDescent="0.25"/>
    <row r="9" spans="2:6" ht="53.25" customHeight="1" thickBot="1" x14ac:dyDescent="0.3">
      <c r="C9" s="10"/>
      <c r="D9" s="4"/>
      <c r="E9" s="22"/>
      <c r="F9" s="21"/>
    </row>
    <row r="10" spans="2:6" ht="58.5" customHeight="1" thickBot="1" x14ac:dyDescent="0.3">
      <c r="B10" s="17" t="s">
        <v>0</v>
      </c>
      <c r="C10" s="17" t="s">
        <v>44</v>
      </c>
      <c r="D10" s="32" t="s">
        <v>36</v>
      </c>
      <c r="E10" s="14" t="s">
        <v>12</v>
      </c>
      <c r="F10" s="33" t="s">
        <v>47</v>
      </c>
    </row>
    <row r="11" spans="2:6" ht="41.25" customHeight="1" thickBot="1" x14ac:dyDescent="0.3">
      <c r="B11" s="24" t="s">
        <v>93</v>
      </c>
      <c r="C11" s="3" t="s">
        <v>35</v>
      </c>
      <c r="D11" s="43">
        <v>1560</v>
      </c>
      <c r="E11" s="19"/>
      <c r="F11" s="36">
        <f>D11*E11</f>
        <v>0</v>
      </c>
    </row>
    <row r="13" spans="2:6" x14ac:dyDescent="0.25">
      <c r="D13" s="4"/>
      <c r="E13" s="21"/>
      <c r="F13" s="21"/>
    </row>
    <row r="14" spans="2:6" ht="15.75" x14ac:dyDescent="0.25">
      <c r="B14" s="16" t="s">
        <v>34</v>
      </c>
      <c r="D14" s="4"/>
      <c r="E14" s="22"/>
      <c r="F14" s="21"/>
    </row>
    <row r="15" spans="2:6" ht="15.75" x14ac:dyDescent="0.25">
      <c r="D15" s="23"/>
      <c r="E15" s="22"/>
      <c r="F15" s="21"/>
    </row>
    <row r="16" spans="2:6" ht="15.75" x14ac:dyDescent="0.25">
      <c r="D16" s="21"/>
      <c r="E16" s="22"/>
      <c r="F16" s="21"/>
    </row>
    <row r="17" spans="4:6" ht="15.75" x14ac:dyDescent="0.25">
      <c r="D17" s="21"/>
      <c r="E17" s="22"/>
      <c r="F17" s="21"/>
    </row>
    <row r="18" spans="4:6" ht="15.75" x14ac:dyDescent="0.25">
      <c r="D18" s="21"/>
      <c r="E18" s="22"/>
      <c r="F18" s="21"/>
    </row>
  </sheetData>
  <mergeCells count="1">
    <mergeCell ref="B7:E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1"/>
  <sheetViews>
    <sheetView topLeftCell="A10" zoomScale="80" zoomScaleNormal="80" workbookViewId="0">
      <selection activeCell="B8" sqref="B8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1.42578125" style="6"/>
    <col min="5" max="5" width="26.28515625" style="6" customWidth="1"/>
    <col min="6" max="7" width="16.42578125" style="6" customWidth="1"/>
    <col min="8" max="8" width="21.5703125" style="6" customWidth="1"/>
    <col min="9" max="9" width="21.140625" style="6" customWidth="1"/>
    <col min="10" max="16384" width="11.42578125" style="6"/>
  </cols>
  <sheetData>
    <row r="1" spans="2:7" ht="21" x14ac:dyDescent="0.25">
      <c r="B1" s="5"/>
      <c r="C1" s="7"/>
    </row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7" spans="2:7" ht="53.25" customHeight="1" x14ac:dyDescent="0.25">
      <c r="B7" s="57" t="s">
        <v>77</v>
      </c>
      <c r="C7" s="57"/>
    </row>
    <row r="8" spans="2:7" ht="53.25" customHeight="1" x14ac:dyDescent="0.25"/>
    <row r="9" spans="2:7" ht="53.25" customHeight="1" x14ac:dyDescent="0.25">
      <c r="B9" s="10"/>
      <c r="D9" s="21"/>
    </row>
    <row r="10" spans="2:7" ht="58.5" customHeight="1" x14ac:dyDescent="0.25">
      <c r="B10" s="17" t="s">
        <v>0</v>
      </c>
      <c r="C10" s="17" t="s">
        <v>44</v>
      </c>
      <c r="D10" s="20" t="s">
        <v>16</v>
      </c>
      <c r="E10" s="17" t="s">
        <v>41</v>
      </c>
      <c r="F10" s="17" t="s">
        <v>40</v>
      </c>
      <c r="G10" s="34" t="s">
        <v>39</v>
      </c>
    </row>
    <row r="11" spans="2:7" ht="41.25" customHeight="1" x14ac:dyDescent="0.25">
      <c r="B11" s="24" t="s">
        <v>45</v>
      </c>
      <c r="C11" s="25" t="s">
        <v>14</v>
      </c>
      <c r="D11" s="18"/>
      <c r="E11" s="35">
        <v>3500</v>
      </c>
      <c r="F11" s="35">
        <f>E11*0.125</f>
        <v>437.5</v>
      </c>
      <c r="G11" s="36">
        <f>D11*F11</f>
        <v>0</v>
      </c>
    </row>
    <row r="12" spans="2:7" ht="41.25" customHeight="1" x14ac:dyDescent="0.25">
      <c r="B12" s="24" t="s">
        <v>61</v>
      </c>
      <c r="C12" s="25" t="s">
        <v>14</v>
      </c>
      <c r="D12" s="18"/>
      <c r="E12" s="35">
        <v>1200</v>
      </c>
      <c r="F12" s="35">
        <f t="shared" ref="F12:F14" si="0">E12*0.125</f>
        <v>150</v>
      </c>
      <c r="G12" s="36">
        <f t="shared" ref="G12:G14" si="1">D12*F12</f>
        <v>0</v>
      </c>
    </row>
    <row r="13" spans="2:7" ht="41.25" customHeight="1" x14ac:dyDescent="0.25">
      <c r="B13" s="24" t="s">
        <v>62</v>
      </c>
      <c r="C13" s="25" t="s">
        <v>14</v>
      </c>
      <c r="D13" s="18"/>
      <c r="E13" s="35">
        <v>1200</v>
      </c>
      <c r="F13" s="35">
        <f t="shared" si="0"/>
        <v>150</v>
      </c>
      <c r="G13" s="36">
        <f t="shared" si="1"/>
        <v>0</v>
      </c>
    </row>
    <row r="14" spans="2:7" ht="41.25" customHeight="1" x14ac:dyDescent="0.25">
      <c r="B14" s="24" t="s">
        <v>63</v>
      </c>
      <c r="C14" s="2" t="s">
        <v>14</v>
      </c>
      <c r="D14" s="15"/>
      <c r="E14" s="35">
        <v>1100</v>
      </c>
      <c r="F14" s="35">
        <f t="shared" si="0"/>
        <v>137.5</v>
      </c>
      <c r="G14" s="36">
        <f t="shared" si="1"/>
        <v>0</v>
      </c>
    </row>
    <row r="15" spans="2:7" x14ac:dyDescent="0.25">
      <c r="B15" s="55" t="s">
        <v>46</v>
      </c>
      <c r="C15" s="56"/>
      <c r="D15" s="56"/>
      <c r="E15" s="56"/>
      <c r="F15" s="56"/>
      <c r="G15" s="42">
        <f>SUM(G11:G14)</f>
        <v>0</v>
      </c>
    </row>
    <row r="16" spans="2:7" x14ac:dyDescent="0.25">
      <c r="D16" s="21"/>
    </row>
    <row r="17" spans="2:4" x14ac:dyDescent="0.25">
      <c r="B17" s="16" t="s">
        <v>34</v>
      </c>
      <c r="D17" s="21"/>
    </row>
    <row r="18" spans="2:4" x14ac:dyDescent="0.25">
      <c r="D18" s="21"/>
    </row>
    <row r="19" spans="2:4" x14ac:dyDescent="0.25">
      <c r="D19" s="21"/>
    </row>
    <row r="20" spans="2:4" x14ac:dyDescent="0.25">
      <c r="D20" s="21"/>
    </row>
    <row r="21" spans="2:4" x14ac:dyDescent="0.25">
      <c r="D21" s="21"/>
    </row>
  </sheetData>
  <mergeCells count="2">
    <mergeCell ref="B7:C7"/>
    <mergeCell ref="B15:F15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8"/>
  <sheetViews>
    <sheetView topLeftCell="A4" zoomScale="80" zoomScaleNormal="80" workbookViewId="0">
      <selection activeCell="B11" sqref="B11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1.42578125" style="6"/>
    <col min="5" max="5" width="25.5703125" style="6" customWidth="1"/>
    <col min="6" max="7" width="16.85546875" style="6" customWidth="1"/>
    <col min="8" max="16384" width="11.42578125" style="6"/>
  </cols>
  <sheetData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7" spans="2:7" ht="53.25" customHeight="1" x14ac:dyDescent="0.25">
      <c r="B7" s="57" t="s">
        <v>78</v>
      </c>
      <c r="C7" s="57"/>
    </row>
    <row r="8" spans="2:7" ht="53.25" customHeight="1" x14ac:dyDescent="0.25"/>
    <row r="9" spans="2:7" ht="53.25" customHeight="1" x14ac:dyDescent="0.25">
      <c r="B9" s="10"/>
      <c r="C9" s="10"/>
      <c r="D9" s="21"/>
    </row>
    <row r="10" spans="2:7" ht="58.5" customHeight="1" x14ac:dyDescent="0.25">
      <c r="B10" s="17" t="s">
        <v>0</v>
      </c>
      <c r="C10" s="17" t="s">
        <v>44</v>
      </c>
      <c r="D10" s="20" t="s">
        <v>16</v>
      </c>
      <c r="E10" s="17" t="s">
        <v>41</v>
      </c>
      <c r="F10" s="17" t="s">
        <v>40</v>
      </c>
      <c r="G10" s="34" t="s">
        <v>39</v>
      </c>
    </row>
    <row r="11" spans="2:7" ht="41.25" customHeight="1" x14ac:dyDescent="0.25">
      <c r="B11" s="24" t="s">
        <v>60</v>
      </c>
      <c r="C11" s="25" t="s">
        <v>14</v>
      </c>
      <c r="D11" s="18"/>
      <c r="E11" s="35">
        <v>3500</v>
      </c>
      <c r="F11" s="35">
        <f>E11*0.125</f>
        <v>437.5</v>
      </c>
      <c r="G11" s="36">
        <f>D11*F11</f>
        <v>0</v>
      </c>
    </row>
    <row r="13" spans="2:7" x14ac:dyDescent="0.25">
      <c r="D13" s="21"/>
    </row>
    <row r="14" spans="2:7" x14ac:dyDescent="0.25">
      <c r="B14" s="16" t="s">
        <v>34</v>
      </c>
      <c r="D14" s="21"/>
    </row>
    <row r="15" spans="2:7" x14ac:dyDescent="0.25">
      <c r="D15" s="21"/>
    </row>
    <row r="16" spans="2:7" x14ac:dyDescent="0.25">
      <c r="D16" s="21"/>
    </row>
    <row r="17" spans="4:4" x14ac:dyDescent="0.25">
      <c r="D17" s="21"/>
    </row>
    <row r="18" spans="4:4" x14ac:dyDescent="0.25">
      <c r="D18" s="21"/>
    </row>
  </sheetData>
  <mergeCells count="1">
    <mergeCell ref="B7:C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1"/>
  <sheetViews>
    <sheetView topLeftCell="A7" zoomScale="80" zoomScaleNormal="80" workbookViewId="0">
      <selection activeCell="B9" sqref="B9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1.42578125" style="6"/>
    <col min="5" max="5" width="25.7109375" style="6" customWidth="1"/>
    <col min="6" max="6" width="24.85546875" style="6" customWidth="1"/>
    <col min="7" max="7" width="23" style="6" customWidth="1"/>
    <col min="8" max="16384" width="11.42578125" style="6"/>
  </cols>
  <sheetData>
    <row r="1" spans="2:7" ht="21" x14ac:dyDescent="0.25">
      <c r="B1" s="5"/>
      <c r="C1" s="7"/>
    </row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6" spans="2:7" ht="18" x14ac:dyDescent="0.25">
      <c r="B6" s="8"/>
      <c r="C6" s="7"/>
    </row>
    <row r="8" spans="2:7" ht="53.25" customHeight="1" x14ac:dyDescent="0.25">
      <c r="B8" s="57" t="s">
        <v>79</v>
      </c>
      <c r="C8" s="57"/>
    </row>
    <row r="9" spans="2:7" ht="53.25" customHeight="1" x14ac:dyDescent="0.25"/>
    <row r="10" spans="2:7" ht="53.25" customHeight="1" x14ac:dyDescent="0.25">
      <c r="B10" s="10"/>
      <c r="D10" s="21"/>
    </row>
    <row r="11" spans="2:7" ht="58.5" customHeight="1" x14ac:dyDescent="0.25">
      <c r="B11" s="17" t="s">
        <v>0</v>
      </c>
      <c r="C11" s="17" t="s">
        <v>44</v>
      </c>
      <c r="D11" s="20" t="s">
        <v>16</v>
      </c>
      <c r="E11" s="17" t="s">
        <v>41</v>
      </c>
      <c r="F11" s="17" t="s">
        <v>40</v>
      </c>
      <c r="G11" s="49" t="s">
        <v>57</v>
      </c>
    </row>
    <row r="12" spans="2:7" ht="41.25" customHeight="1" x14ac:dyDescent="0.25">
      <c r="B12" s="24" t="s">
        <v>17</v>
      </c>
      <c r="C12" s="25" t="s">
        <v>14</v>
      </c>
      <c r="D12" s="18"/>
      <c r="E12" s="35">
        <v>3500</v>
      </c>
      <c r="F12" s="35">
        <f>E12*0.125</f>
        <v>437.5</v>
      </c>
      <c r="G12" s="36">
        <f>D12*F12</f>
        <v>0</v>
      </c>
    </row>
    <row r="13" spans="2:7" ht="41.25" customHeight="1" x14ac:dyDescent="0.25">
      <c r="B13" s="24" t="s">
        <v>18</v>
      </c>
      <c r="C13" s="25" t="s">
        <v>14</v>
      </c>
      <c r="D13" s="18"/>
      <c r="E13" s="35">
        <v>1750</v>
      </c>
      <c r="F13" s="35">
        <f>E13*0.125</f>
        <v>218.75</v>
      </c>
      <c r="G13" s="36">
        <f t="shared" ref="G13:G14" si="0">D13*F13</f>
        <v>0</v>
      </c>
    </row>
    <row r="14" spans="2:7" ht="41.25" customHeight="1" x14ac:dyDescent="0.25">
      <c r="B14" s="24" t="s">
        <v>19</v>
      </c>
      <c r="C14" s="25" t="s">
        <v>14</v>
      </c>
      <c r="D14" s="18"/>
      <c r="E14" s="35">
        <v>1750</v>
      </c>
      <c r="F14" s="35">
        <f>E14*0.125</f>
        <v>218.75</v>
      </c>
      <c r="G14" s="36">
        <f t="shared" si="0"/>
        <v>0</v>
      </c>
    </row>
    <row r="15" spans="2:7" x14ac:dyDescent="0.25">
      <c r="B15" s="55" t="s">
        <v>46</v>
      </c>
      <c r="C15" s="56"/>
      <c r="D15" s="56"/>
      <c r="E15" s="56"/>
      <c r="F15" s="56"/>
      <c r="G15" s="42">
        <f>SUM(G12:G14)</f>
        <v>0</v>
      </c>
    </row>
    <row r="16" spans="2:7" x14ac:dyDescent="0.25">
      <c r="D16" s="21"/>
    </row>
    <row r="17" spans="2:4" x14ac:dyDescent="0.25">
      <c r="B17" s="16" t="s">
        <v>34</v>
      </c>
      <c r="D17" s="21"/>
    </row>
    <row r="18" spans="2:4" x14ac:dyDescent="0.25">
      <c r="D18" s="21"/>
    </row>
    <row r="19" spans="2:4" x14ac:dyDescent="0.25">
      <c r="D19" s="21"/>
    </row>
    <row r="20" spans="2:4" x14ac:dyDescent="0.25">
      <c r="D20" s="21"/>
    </row>
    <row r="21" spans="2:4" x14ac:dyDescent="0.25">
      <c r="D21" s="21"/>
    </row>
  </sheetData>
  <mergeCells count="2">
    <mergeCell ref="B8:C8"/>
    <mergeCell ref="B15:F15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0"/>
  <sheetViews>
    <sheetView topLeftCell="A4" zoomScale="80" zoomScaleNormal="80" workbookViewId="0">
      <selection activeCell="G23" sqref="G23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3.7109375" style="6" customWidth="1"/>
    <col min="5" max="6" width="19" style="6" customWidth="1"/>
    <col min="7" max="7" width="25.85546875" style="6" customWidth="1"/>
    <col min="8" max="16384" width="11.42578125" style="6"/>
  </cols>
  <sheetData>
    <row r="1" spans="2:7" ht="21" x14ac:dyDescent="0.25">
      <c r="B1" s="5"/>
      <c r="C1" s="7"/>
    </row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6" spans="2:7" ht="18" x14ac:dyDescent="0.25">
      <c r="B6" s="8"/>
      <c r="C6" s="7"/>
    </row>
    <row r="8" spans="2:7" ht="53.25" customHeight="1" x14ac:dyDescent="0.25">
      <c r="B8" s="57" t="s">
        <v>80</v>
      </c>
      <c r="C8" s="57"/>
    </row>
    <row r="9" spans="2:7" ht="53.25" customHeight="1" x14ac:dyDescent="0.25"/>
    <row r="10" spans="2:7" ht="53.25" customHeight="1" x14ac:dyDescent="0.25">
      <c r="B10" s="10"/>
      <c r="C10" s="10"/>
      <c r="D10" s="21"/>
    </row>
    <row r="11" spans="2:7" ht="58.5" customHeight="1" x14ac:dyDescent="0.25">
      <c r="B11" s="17" t="s">
        <v>0</v>
      </c>
      <c r="C11" s="17" t="s">
        <v>44</v>
      </c>
      <c r="D11" s="20" t="s">
        <v>16</v>
      </c>
      <c r="E11" s="17" t="s">
        <v>37</v>
      </c>
      <c r="F11" s="17" t="s">
        <v>40</v>
      </c>
      <c r="G11" s="34" t="s">
        <v>57</v>
      </c>
    </row>
    <row r="12" spans="2:7" ht="41.25" customHeight="1" x14ac:dyDescent="0.25">
      <c r="B12" s="24" t="s">
        <v>64</v>
      </c>
      <c r="C12" s="2" t="s">
        <v>25</v>
      </c>
      <c r="D12" s="15"/>
      <c r="E12" s="35">
        <v>9000</v>
      </c>
      <c r="F12" s="35">
        <f>E12*0.075</f>
        <v>675</v>
      </c>
      <c r="G12" s="46">
        <f>F12*D12</f>
        <v>0</v>
      </c>
    </row>
    <row r="15" spans="2:7" x14ac:dyDescent="0.25">
      <c r="D15" s="21"/>
    </row>
    <row r="16" spans="2:7" x14ac:dyDescent="0.25">
      <c r="D16" s="21"/>
    </row>
    <row r="17" spans="2:4" x14ac:dyDescent="0.25">
      <c r="B17" s="16" t="s">
        <v>34</v>
      </c>
      <c r="D17" s="21"/>
    </row>
    <row r="18" spans="2:4" x14ac:dyDescent="0.25">
      <c r="D18" s="21"/>
    </row>
    <row r="19" spans="2:4" x14ac:dyDescent="0.25">
      <c r="D19" s="21"/>
    </row>
    <row r="20" spans="2:4" x14ac:dyDescent="0.25">
      <c r="D20" s="21"/>
    </row>
  </sheetData>
  <mergeCells count="1">
    <mergeCell ref="B8:C8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7"/>
  <sheetViews>
    <sheetView topLeftCell="A10" zoomScale="85" zoomScaleNormal="85" workbookViewId="0">
      <selection activeCell="B10" sqref="B10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32.85546875" style="6" customWidth="1"/>
    <col min="5" max="5" width="29.140625" style="6" customWidth="1"/>
    <col min="6" max="6" width="15.28515625" style="6" bestFit="1" customWidth="1"/>
    <col min="7" max="7" width="20.7109375" style="6" customWidth="1"/>
    <col min="8" max="16384" width="11.42578125" style="6"/>
  </cols>
  <sheetData>
    <row r="1" spans="2:7" ht="21" x14ac:dyDescent="0.25">
      <c r="B1" s="5" t="s">
        <v>31</v>
      </c>
      <c r="C1" s="7"/>
    </row>
    <row r="2" spans="2:7" ht="18" x14ac:dyDescent="0.25">
      <c r="B2" s="8"/>
      <c r="C2" s="7"/>
    </row>
    <row r="3" spans="2:7" x14ac:dyDescent="0.25">
      <c r="B3" s="31" t="s">
        <v>32</v>
      </c>
      <c r="C3" s="7"/>
    </row>
    <row r="4" spans="2:7" x14ac:dyDescent="0.25">
      <c r="B4" s="31" t="s">
        <v>33</v>
      </c>
      <c r="C4" s="7"/>
    </row>
    <row r="5" spans="2:7" ht="21" x14ac:dyDescent="0.25">
      <c r="B5" s="5"/>
      <c r="C5" s="7"/>
    </row>
    <row r="6" spans="2:7" ht="18" x14ac:dyDescent="0.25">
      <c r="B6" s="8"/>
      <c r="C6" s="7"/>
    </row>
    <row r="8" spans="2:7" ht="53.25" customHeight="1" x14ac:dyDescent="0.25">
      <c r="B8" s="54" t="s">
        <v>53</v>
      </c>
      <c r="C8" s="54"/>
    </row>
    <row r="9" spans="2:7" ht="53.25" customHeight="1" x14ac:dyDescent="0.25"/>
    <row r="10" spans="2:7" ht="53.25" customHeight="1" x14ac:dyDescent="0.25">
      <c r="B10" s="10"/>
      <c r="C10" s="10"/>
    </row>
    <row r="11" spans="2:7" ht="98.25" customHeight="1" x14ac:dyDescent="0.25">
      <c r="B11" s="17" t="s">
        <v>0</v>
      </c>
      <c r="C11" s="17" t="s">
        <v>44</v>
      </c>
      <c r="D11" s="20" t="s">
        <v>16</v>
      </c>
      <c r="E11" s="17" t="s">
        <v>41</v>
      </c>
      <c r="F11" s="17" t="s">
        <v>40</v>
      </c>
      <c r="G11" s="49" t="s">
        <v>39</v>
      </c>
    </row>
    <row r="12" spans="2:7" ht="41.25" customHeight="1" x14ac:dyDescent="0.25">
      <c r="B12" s="24" t="s">
        <v>5</v>
      </c>
      <c r="C12" s="2" t="s">
        <v>14</v>
      </c>
      <c r="D12" s="18"/>
      <c r="E12" s="37">
        <v>15000</v>
      </c>
      <c r="F12" s="35">
        <f>E12*0.1</f>
        <v>1500</v>
      </c>
      <c r="G12" s="36">
        <f>D12*F12</f>
        <v>0</v>
      </c>
    </row>
    <row r="13" spans="2:7" ht="41.25" customHeight="1" x14ac:dyDescent="0.25">
      <c r="B13" s="24" t="s">
        <v>6</v>
      </c>
      <c r="C13" s="2" t="s">
        <v>14</v>
      </c>
      <c r="D13" s="18"/>
      <c r="E13" s="37">
        <v>15000</v>
      </c>
      <c r="F13" s="35">
        <f t="shared" ref="F13:F14" si="0">E13*0.1</f>
        <v>1500</v>
      </c>
      <c r="G13" s="36">
        <f t="shared" ref="G13:G14" si="1">D13*F13</f>
        <v>0</v>
      </c>
    </row>
    <row r="14" spans="2:7" ht="41.25" customHeight="1" x14ac:dyDescent="0.25">
      <c r="B14" s="24" t="s">
        <v>7</v>
      </c>
      <c r="C14" s="2" t="s">
        <v>14</v>
      </c>
      <c r="D14" s="18"/>
      <c r="E14" s="37">
        <v>15000</v>
      </c>
      <c r="F14" s="35">
        <f t="shared" si="0"/>
        <v>1500</v>
      </c>
      <c r="G14" s="36">
        <f t="shared" si="1"/>
        <v>0</v>
      </c>
    </row>
    <row r="15" spans="2:7" x14ac:dyDescent="0.25">
      <c r="B15" s="55" t="s">
        <v>46</v>
      </c>
      <c r="C15" s="56"/>
      <c r="D15" s="56"/>
      <c r="E15" s="56"/>
      <c r="F15" s="56"/>
      <c r="G15" s="42">
        <f>SUM(G12:G14)</f>
        <v>0</v>
      </c>
    </row>
    <row r="16" spans="2:7" x14ac:dyDescent="0.25">
      <c r="B16" s="16"/>
    </row>
    <row r="17" spans="2:2" x14ac:dyDescent="0.25">
      <c r="B17" s="16"/>
    </row>
  </sheetData>
  <mergeCells count="2">
    <mergeCell ref="B8:C8"/>
    <mergeCell ref="B15:F15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4"/>
  <sheetViews>
    <sheetView topLeftCell="A7" zoomScale="70" zoomScaleNormal="70" workbookViewId="0">
      <selection activeCell="E21" sqref="E21:E22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5" width="11.42578125" style="6"/>
    <col min="6" max="6" width="19.5703125" style="6" customWidth="1"/>
    <col min="7" max="7" width="21.140625" style="6" customWidth="1"/>
    <col min="8" max="8" width="25" style="6" customWidth="1"/>
    <col min="9" max="16384" width="11.42578125" style="6"/>
  </cols>
  <sheetData>
    <row r="1" spans="2:7" ht="21" x14ac:dyDescent="0.25">
      <c r="B1" s="5"/>
      <c r="C1" s="7"/>
    </row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6" spans="2:7" ht="18" x14ac:dyDescent="0.25">
      <c r="B6" s="8"/>
      <c r="C6" s="7"/>
    </row>
    <row r="8" spans="2:7" ht="53.25" customHeight="1" x14ac:dyDescent="0.25">
      <c r="B8" s="57" t="s">
        <v>81</v>
      </c>
      <c r="C8" s="57"/>
    </row>
    <row r="9" spans="2:7" ht="53.25" customHeight="1" x14ac:dyDescent="0.25"/>
    <row r="10" spans="2:7" ht="53.25" customHeight="1" x14ac:dyDescent="0.25">
      <c r="B10" s="10"/>
      <c r="C10" s="10"/>
      <c r="D10" s="21"/>
    </row>
    <row r="11" spans="2:7" ht="58.5" customHeight="1" x14ac:dyDescent="0.25">
      <c r="B11" s="17" t="s">
        <v>0</v>
      </c>
      <c r="C11" s="17" t="s">
        <v>44</v>
      </c>
      <c r="D11" s="20" t="s">
        <v>16</v>
      </c>
      <c r="E11" s="17" t="s">
        <v>37</v>
      </c>
      <c r="F11" s="17" t="s">
        <v>40</v>
      </c>
      <c r="G11" s="34" t="s">
        <v>39</v>
      </c>
    </row>
    <row r="12" spans="2:7" ht="41.25" customHeight="1" x14ac:dyDescent="0.25">
      <c r="B12" s="24" t="s">
        <v>65</v>
      </c>
      <c r="C12" s="2" t="s">
        <v>30</v>
      </c>
      <c r="D12" s="15"/>
      <c r="E12" s="35">
        <v>3900</v>
      </c>
      <c r="F12" s="41">
        <f>E12*0.053</f>
        <v>206.7</v>
      </c>
      <c r="G12" s="47">
        <f t="shared" ref="G12:G16" si="0">D12*F12</f>
        <v>0</v>
      </c>
    </row>
    <row r="13" spans="2:7" ht="41.25" customHeight="1" x14ac:dyDescent="0.25">
      <c r="B13" s="24" t="s">
        <v>64</v>
      </c>
      <c r="C13" s="2" t="s">
        <v>24</v>
      </c>
      <c r="D13" s="15"/>
      <c r="E13" s="35">
        <v>13200</v>
      </c>
      <c r="F13" s="41">
        <f>E13*0.075</f>
        <v>990</v>
      </c>
      <c r="G13" s="47">
        <f t="shared" si="0"/>
        <v>0</v>
      </c>
    </row>
    <row r="14" spans="2:7" ht="41.25" customHeight="1" x14ac:dyDescent="0.25">
      <c r="B14" s="48" t="s">
        <v>95</v>
      </c>
      <c r="C14" s="2" t="s">
        <v>26</v>
      </c>
      <c r="D14" s="15"/>
      <c r="E14" s="35">
        <v>8000</v>
      </c>
      <c r="F14" s="41">
        <f>E14*0.12</f>
        <v>960</v>
      </c>
      <c r="G14" s="47">
        <f t="shared" si="0"/>
        <v>0</v>
      </c>
    </row>
    <row r="15" spans="2:7" ht="41.25" customHeight="1" x14ac:dyDescent="0.25">
      <c r="B15" s="48" t="s">
        <v>94</v>
      </c>
      <c r="C15" s="2" t="s">
        <v>26</v>
      </c>
      <c r="D15" s="15"/>
      <c r="E15" s="35">
        <v>600</v>
      </c>
      <c r="F15" s="41">
        <f>E15*0.12</f>
        <v>72</v>
      </c>
      <c r="G15" s="47">
        <f t="shared" si="0"/>
        <v>0</v>
      </c>
    </row>
    <row r="16" spans="2:7" ht="41.25" customHeight="1" x14ac:dyDescent="0.25">
      <c r="B16" s="48" t="s">
        <v>96</v>
      </c>
      <c r="C16" s="2" t="s">
        <v>26</v>
      </c>
      <c r="D16" s="15"/>
      <c r="E16" s="35">
        <v>1200</v>
      </c>
      <c r="F16" s="41">
        <f>E16*0.12</f>
        <v>144</v>
      </c>
      <c r="G16" s="47">
        <f t="shared" si="0"/>
        <v>0</v>
      </c>
    </row>
    <row r="17" spans="2:7" x14ac:dyDescent="0.25">
      <c r="B17" s="55" t="s">
        <v>46</v>
      </c>
      <c r="C17" s="56"/>
      <c r="D17" s="56"/>
      <c r="E17" s="56"/>
      <c r="F17" s="56"/>
      <c r="G17" s="42">
        <f ca="1">SUM(G12:G17)</f>
        <v>0</v>
      </c>
    </row>
    <row r="19" spans="2:7" x14ac:dyDescent="0.25">
      <c r="D19" s="21"/>
    </row>
    <row r="20" spans="2:7" x14ac:dyDescent="0.25">
      <c r="D20" s="21"/>
    </row>
    <row r="21" spans="2:7" x14ac:dyDescent="0.25">
      <c r="B21" s="16" t="s">
        <v>34</v>
      </c>
      <c r="D21" s="21"/>
    </row>
    <row r="22" spans="2:7" x14ac:dyDescent="0.25">
      <c r="D22" s="21"/>
    </row>
    <row r="23" spans="2:7" x14ac:dyDescent="0.25">
      <c r="D23" s="21"/>
    </row>
    <row r="24" spans="2:7" x14ac:dyDescent="0.25">
      <c r="D24" s="21"/>
    </row>
  </sheetData>
  <mergeCells count="2">
    <mergeCell ref="B8:C8"/>
    <mergeCell ref="B17:F1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4"/>
  <sheetViews>
    <sheetView zoomScale="70" zoomScaleNormal="70" workbookViewId="0">
      <selection activeCell="B13" sqref="B13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2.140625" style="6" customWidth="1"/>
    <col min="5" max="5" width="32.5703125" style="6" bestFit="1" customWidth="1"/>
    <col min="6" max="6" width="11.42578125" style="6"/>
    <col min="7" max="7" width="17.140625" style="6" customWidth="1"/>
    <col min="8" max="8" width="16.5703125" style="6" customWidth="1"/>
    <col min="9" max="9" width="20.140625" style="6" customWidth="1"/>
    <col min="10" max="10" width="18.85546875" style="6" customWidth="1"/>
    <col min="11" max="16384" width="11.42578125" style="6"/>
  </cols>
  <sheetData>
    <row r="1" spans="2:7" ht="21" x14ac:dyDescent="0.25">
      <c r="B1" s="5"/>
      <c r="C1" s="7"/>
    </row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6" spans="2:7" ht="18" x14ac:dyDescent="0.25">
      <c r="B6" s="8"/>
      <c r="C6" s="7"/>
    </row>
    <row r="8" spans="2:7" ht="53.25" customHeight="1" x14ac:dyDescent="0.25">
      <c r="B8" s="57" t="s">
        <v>82</v>
      </c>
      <c r="C8" s="57"/>
    </row>
    <row r="9" spans="2:7" ht="53.25" customHeight="1" x14ac:dyDescent="0.25"/>
    <row r="10" spans="2:7" ht="53.25" customHeight="1" x14ac:dyDescent="0.25">
      <c r="B10" s="10"/>
      <c r="C10" s="10"/>
      <c r="D10" s="21"/>
    </row>
    <row r="11" spans="2:7" ht="58.5" customHeight="1" x14ac:dyDescent="0.25">
      <c r="B11" s="17" t="s">
        <v>0</v>
      </c>
      <c r="C11" s="17" t="s">
        <v>44</v>
      </c>
      <c r="D11" s="20" t="s">
        <v>16</v>
      </c>
      <c r="E11" s="17" t="s">
        <v>37</v>
      </c>
      <c r="F11" s="17" t="s">
        <v>40</v>
      </c>
      <c r="G11" s="34" t="s">
        <v>39</v>
      </c>
    </row>
    <row r="12" spans="2:7" ht="41.25" customHeight="1" x14ac:dyDescent="0.25">
      <c r="B12" s="24" t="s">
        <v>65</v>
      </c>
      <c r="C12" s="2" t="s">
        <v>30</v>
      </c>
      <c r="D12" s="15"/>
      <c r="E12" s="35">
        <v>1600</v>
      </c>
      <c r="F12" s="41">
        <f>E12*0.053</f>
        <v>84.8</v>
      </c>
      <c r="G12" s="44">
        <f>F12*D12</f>
        <v>0</v>
      </c>
    </row>
    <row r="13" spans="2:7" ht="41.25" customHeight="1" x14ac:dyDescent="0.25">
      <c r="B13" s="24" t="s">
        <v>64</v>
      </c>
      <c r="C13" s="2" t="s">
        <v>24</v>
      </c>
      <c r="D13" s="15"/>
      <c r="E13" s="35">
        <v>2500</v>
      </c>
      <c r="F13" s="41">
        <f>E13*0.075</f>
        <v>187.5</v>
      </c>
      <c r="G13" s="44">
        <f t="shared" ref="G13:G16" si="0">F13*D13</f>
        <v>0</v>
      </c>
    </row>
    <row r="14" spans="2:7" ht="41.25" customHeight="1" x14ac:dyDescent="0.25">
      <c r="B14" s="24" t="s">
        <v>95</v>
      </c>
      <c r="C14" s="2" t="s">
        <v>21</v>
      </c>
      <c r="D14" s="15"/>
      <c r="E14" s="35">
        <v>1200</v>
      </c>
      <c r="F14" s="41">
        <f>E14*0.15</f>
        <v>180</v>
      </c>
      <c r="G14" s="44">
        <f t="shared" si="0"/>
        <v>0</v>
      </c>
    </row>
    <row r="15" spans="2:7" ht="41.25" customHeight="1" x14ac:dyDescent="0.25">
      <c r="B15" s="24" t="s">
        <v>97</v>
      </c>
      <c r="C15" s="2" t="s">
        <v>22</v>
      </c>
      <c r="D15" s="15"/>
      <c r="E15" s="35">
        <v>660</v>
      </c>
      <c r="F15" s="41">
        <f>E15*0.07</f>
        <v>46.2</v>
      </c>
      <c r="G15" s="44">
        <f t="shared" si="0"/>
        <v>0</v>
      </c>
    </row>
    <row r="16" spans="2:7" ht="41.25" customHeight="1" x14ac:dyDescent="0.25">
      <c r="B16" s="24" t="s">
        <v>97</v>
      </c>
      <c r="C16" s="2" t="s">
        <v>23</v>
      </c>
      <c r="D16" s="15"/>
      <c r="E16" s="35">
        <v>350</v>
      </c>
      <c r="F16" s="41">
        <f>E16*0.15</f>
        <v>52.5</v>
      </c>
      <c r="G16" s="44">
        <f t="shared" si="0"/>
        <v>0</v>
      </c>
    </row>
    <row r="17" spans="2:7" x14ac:dyDescent="0.25">
      <c r="B17" s="55" t="s">
        <v>46</v>
      </c>
      <c r="C17" s="56"/>
      <c r="D17" s="56"/>
      <c r="E17" s="56"/>
      <c r="F17" s="56"/>
      <c r="G17" s="42">
        <f>SUM(G12:G16)</f>
        <v>0</v>
      </c>
    </row>
    <row r="19" spans="2:7" x14ac:dyDescent="0.25">
      <c r="D19" s="21"/>
    </row>
    <row r="20" spans="2:7" x14ac:dyDescent="0.25">
      <c r="D20" s="21"/>
    </row>
    <row r="21" spans="2:7" x14ac:dyDescent="0.25">
      <c r="B21" s="16" t="s">
        <v>34</v>
      </c>
      <c r="D21" s="21"/>
    </row>
    <row r="22" spans="2:7" x14ac:dyDescent="0.25">
      <c r="D22" s="21"/>
    </row>
    <row r="23" spans="2:7" x14ac:dyDescent="0.25">
      <c r="D23" s="21"/>
    </row>
    <row r="24" spans="2:7" x14ac:dyDescent="0.25">
      <c r="D24" s="21"/>
    </row>
  </sheetData>
  <mergeCells count="2">
    <mergeCell ref="B8:C8"/>
    <mergeCell ref="B17:F1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  <ignoredErrors>
    <ignoredError sqref="F15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2"/>
  <sheetViews>
    <sheetView zoomScale="80" zoomScaleNormal="80" workbookViewId="0">
      <selection activeCell="G24" sqref="G24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1.42578125" style="6"/>
    <col min="5" max="5" width="12.7109375" style="6" customWidth="1"/>
    <col min="6" max="6" width="14.42578125" style="6" customWidth="1"/>
    <col min="7" max="9" width="17.85546875" style="6" customWidth="1"/>
    <col min="10" max="16384" width="11.42578125" style="6"/>
  </cols>
  <sheetData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6" spans="2:7" ht="18" x14ac:dyDescent="0.25">
      <c r="B6" s="8"/>
      <c r="C6" s="7"/>
    </row>
    <row r="8" spans="2:7" ht="53.25" customHeight="1" x14ac:dyDescent="0.25">
      <c r="B8" s="57" t="s">
        <v>83</v>
      </c>
      <c r="C8" s="57"/>
    </row>
    <row r="9" spans="2:7" ht="53.25" customHeight="1" x14ac:dyDescent="0.25"/>
    <row r="10" spans="2:7" ht="53.25" customHeight="1" x14ac:dyDescent="0.25">
      <c r="B10" s="10"/>
    </row>
    <row r="11" spans="2:7" ht="58.5" customHeight="1" x14ac:dyDescent="0.25">
      <c r="B11" s="17" t="s">
        <v>0</v>
      </c>
      <c r="C11" s="17" t="s">
        <v>44</v>
      </c>
      <c r="D11" s="20" t="s">
        <v>16</v>
      </c>
      <c r="E11" s="17" t="s">
        <v>42</v>
      </c>
      <c r="F11" s="17" t="s">
        <v>40</v>
      </c>
      <c r="G11" s="34" t="s">
        <v>39</v>
      </c>
    </row>
    <row r="12" spans="2:7" ht="41.25" customHeight="1" x14ac:dyDescent="0.3">
      <c r="B12" s="29" t="s">
        <v>1</v>
      </c>
      <c r="C12" s="2" t="s">
        <v>27</v>
      </c>
      <c r="D12" s="15"/>
      <c r="E12" s="15">
        <v>2000</v>
      </c>
      <c r="F12" s="15">
        <f>E12*0.13</f>
        <v>260</v>
      </c>
      <c r="G12" s="46">
        <f>D12*F12</f>
        <v>0</v>
      </c>
    </row>
    <row r="13" spans="2:7" ht="41.25" customHeight="1" x14ac:dyDescent="0.3">
      <c r="B13" s="12" t="s">
        <v>29</v>
      </c>
      <c r="C13" s="2" t="s">
        <v>28</v>
      </c>
      <c r="D13" s="15"/>
      <c r="E13" s="15">
        <v>900</v>
      </c>
      <c r="F13" s="15">
        <f>E13*0.1</f>
        <v>90</v>
      </c>
      <c r="G13" s="46">
        <f>D13*F13</f>
        <v>0</v>
      </c>
    </row>
    <row r="14" spans="2:7" ht="41.25" customHeight="1" x14ac:dyDescent="0.3">
      <c r="B14" s="52" t="s">
        <v>50</v>
      </c>
      <c r="C14" s="50" t="s">
        <v>51</v>
      </c>
      <c r="D14" s="15"/>
      <c r="E14" s="35">
        <v>40</v>
      </c>
      <c r="F14" s="35">
        <f>E14*2</f>
        <v>80</v>
      </c>
      <c r="G14" s="45">
        <f t="shared" ref="G14" si="0">D14*F14</f>
        <v>0</v>
      </c>
    </row>
    <row r="15" spans="2:7" x14ac:dyDescent="0.25">
      <c r="B15" s="55" t="s">
        <v>46</v>
      </c>
      <c r="C15" s="56"/>
      <c r="D15" s="56"/>
      <c r="E15" s="56"/>
      <c r="F15" s="56"/>
      <c r="G15" s="42">
        <f>SUM(G12:G13)</f>
        <v>0</v>
      </c>
    </row>
    <row r="17" spans="2:4" x14ac:dyDescent="0.25">
      <c r="D17" s="21"/>
    </row>
    <row r="18" spans="2:4" x14ac:dyDescent="0.25">
      <c r="D18" s="21"/>
    </row>
    <row r="19" spans="2:4" x14ac:dyDescent="0.25">
      <c r="B19" s="16" t="s">
        <v>34</v>
      </c>
      <c r="D19" s="21"/>
    </row>
    <row r="20" spans="2:4" x14ac:dyDescent="0.25">
      <c r="D20" s="21"/>
    </row>
    <row r="21" spans="2:4" x14ac:dyDescent="0.25">
      <c r="D21" s="21"/>
    </row>
    <row r="22" spans="2:4" x14ac:dyDescent="0.25">
      <c r="D22" s="21"/>
    </row>
  </sheetData>
  <mergeCells count="2">
    <mergeCell ref="B8:C8"/>
    <mergeCell ref="B15:F15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1"/>
  <sheetViews>
    <sheetView topLeftCell="B7" zoomScale="80" zoomScaleNormal="80" workbookViewId="0">
      <selection activeCell="F13" sqref="F13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3.5703125" style="6" customWidth="1"/>
    <col min="5" max="5" width="27.28515625" style="6" customWidth="1"/>
    <col min="6" max="7" width="22.140625" style="6" customWidth="1"/>
    <col min="8" max="16384" width="11.42578125" style="6"/>
  </cols>
  <sheetData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6" spans="2:7" ht="18" x14ac:dyDescent="0.25">
      <c r="B6" s="8"/>
      <c r="C6" s="7"/>
    </row>
    <row r="8" spans="2:7" ht="53.25" customHeight="1" x14ac:dyDescent="0.25">
      <c r="B8" s="57" t="s">
        <v>54</v>
      </c>
      <c r="C8" s="57"/>
    </row>
    <row r="9" spans="2:7" ht="53.25" customHeight="1" x14ac:dyDescent="0.25"/>
    <row r="10" spans="2:7" ht="53.25" customHeight="1" thickBot="1" x14ac:dyDescent="0.3">
      <c r="B10" s="10"/>
      <c r="C10" s="10"/>
    </row>
    <row r="11" spans="2:7" ht="72.75" customHeight="1" x14ac:dyDescent="0.25">
      <c r="B11" s="13" t="s">
        <v>0</v>
      </c>
      <c r="C11" s="17" t="s">
        <v>44</v>
      </c>
      <c r="D11" s="20" t="s">
        <v>16</v>
      </c>
      <c r="E11" s="17" t="s">
        <v>37</v>
      </c>
      <c r="F11" s="17" t="s">
        <v>40</v>
      </c>
      <c r="G11" s="34" t="s">
        <v>39</v>
      </c>
    </row>
    <row r="12" spans="2:7" ht="41.25" customHeight="1" x14ac:dyDescent="0.3">
      <c r="B12" s="11" t="s">
        <v>1</v>
      </c>
      <c r="C12" s="25" t="s">
        <v>27</v>
      </c>
      <c r="D12" s="15"/>
      <c r="E12" s="15">
        <v>120</v>
      </c>
      <c r="F12" s="15">
        <f>E12*0.13</f>
        <v>15.600000000000001</v>
      </c>
      <c r="G12" s="46">
        <f>F12*D12</f>
        <v>0</v>
      </c>
    </row>
    <row r="13" spans="2:7" ht="41.25" customHeight="1" x14ac:dyDescent="0.3">
      <c r="B13" s="12" t="s">
        <v>29</v>
      </c>
      <c r="C13" s="25" t="s">
        <v>28</v>
      </c>
      <c r="D13" s="15"/>
      <c r="E13" s="15">
        <v>250</v>
      </c>
      <c r="F13" s="15">
        <f>E13*0.1</f>
        <v>25</v>
      </c>
      <c r="G13" s="46">
        <f>F13*D13</f>
        <v>0</v>
      </c>
    </row>
    <row r="14" spans="2:7" x14ac:dyDescent="0.25">
      <c r="B14" s="55" t="s">
        <v>46</v>
      </c>
      <c r="C14" s="56"/>
      <c r="D14" s="56"/>
      <c r="E14" s="56"/>
      <c r="F14" s="56"/>
      <c r="G14" s="42">
        <f>SUM(G12:G13)</f>
        <v>0</v>
      </c>
    </row>
    <row r="16" spans="2:7" x14ac:dyDescent="0.25">
      <c r="D16" s="21"/>
    </row>
    <row r="17" spans="2:4" x14ac:dyDescent="0.25">
      <c r="D17" s="21"/>
    </row>
    <row r="18" spans="2:4" x14ac:dyDescent="0.25">
      <c r="B18" s="16" t="s">
        <v>34</v>
      </c>
      <c r="D18" s="21"/>
    </row>
    <row r="19" spans="2:4" x14ac:dyDescent="0.25">
      <c r="D19" s="21"/>
    </row>
    <row r="20" spans="2:4" x14ac:dyDescent="0.25">
      <c r="D20" s="21"/>
    </row>
    <row r="21" spans="2:4" x14ac:dyDescent="0.25">
      <c r="D21" s="21"/>
    </row>
  </sheetData>
  <mergeCells count="2">
    <mergeCell ref="B8:C8"/>
    <mergeCell ref="B14:F14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5"/>
  <sheetViews>
    <sheetView topLeftCell="A7" zoomScale="80" zoomScaleNormal="80" workbookViewId="0">
      <selection activeCell="H23" sqref="H23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16384" width="11.42578125" style="6"/>
  </cols>
  <sheetData>
    <row r="1" spans="2:7" ht="21" x14ac:dyDescent="0.25">
      <c r="B1" s="5"/>
      <c r="C1" s="7"/>
    </row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6" spans="2:7" ht="18" x14ac:dyDescent="0.25">
      <c r="B6" s="8"/>
      <c r="C6" s="7"/>
    </row>
    <row r="8" spans="2:7" ht="53.25" customHeight="1" x14ac:dyDescent="0.25">
      <c r="B8" s="57" t="s">
        <v>55</v>
      </c>
      <c r="C8" s="57"/>
    </row>
    <row r="9" spans="2:7" ht="53.25" customHeight="1" x14ac:dyDescent="0.25"/>
    <row r="10" spans="2:7" ht="53.25" customHeight="1" x14ac:dyDescent="0.25">
      <c r="B10" s="10"/>
      <c r="C10" s="10"/>
    </row>
    <row r="11" spans="2:7" ht="58.5" customHeight="1" x14ac:dyDescent="0.25">
      <c r="B11" s="17" t="s">
        <v>0</v>
      </c>
      <c r="C11" s="17" t="s">
        <v>44</v>
      </c>
      <c r="D11" s="20" t="s">
        <v>16</v>
      </c>
      <c r="E11" s="17" t="s">
        <v>37</v>
      </c>
      <c r="F11" s="17" t="s">
        <v>40</v>
      </c>
      <c r="G11" s="34" t="s">
        <v>39</v>
      </c>
    </row>
    <row r="12" spans="2:7" ht="41.25" customHeight="1" x14ac:dyDescent="0.3">
      <c r="B12" s="29" t="s">
        <v>1</v>
      </c>
      <c r="C12" s="2" t="s">
        <v>27</v>
      </c>
      <c r="D12" s="15"/>
      <c r="E12" s="15">
        <v>220</v>
      </c>
      <c r="F12" s="15">
        <f>E12*0.13</f>
        <v>28.6</v>
      </c>
      <c r="G12" s="46">
        <f>F12*D12</f>
        <v>0</v>
      </c>
    </row>
    <row r="13" spans="2:7" ht="41.25" customHeight="1" x14ac:dyDescent="0.3">
      <c r="B13" s="29" t="s">
        <v>56</v>
      </c>
      <c r="C13" s="2" t="s">
        <v>27</v>
      </c>
      <c r="D13" s="15"/>
      <c r="E13" s="15">
        <v>100</v>
      </c>
      <c r="F13" s="15">
        <f>E13*0.13</f>
        <v>13</v>
      </c>
      <c r="G13" s="46">
        <f>F13*D13</f>
        <v>0</v>
      </c>
    </row>
    <row r="14" spans="2:7" ht="41.25" customHeight="1" thickBot="1" x14ac:dyDescent="0.35">
      <c r="B14" s="30" t="s">
        <v>2</v>
      </c>
      <c r="C14" s="3" t="s">
        <v>43</v>
      </c>
      <c r="D14" s="15"/>
      <c r="E14" s="15">
        <v>120</v>
      </c>
      <c r="F14" s="15">
        <v>120</v>
      </c>
      <c r="G14" s="46">
        <f>F14*D14</f>
        <v>0</v>
      </c>
    </row>
    <row r="15" spans="2:7" x14ac:dyDescent="0.25">
      <c r="B15" s="55" t="s">
        <v>46</v>
      </c>
      <c r="C15" s="56"/>
      <c r="D15" s="56"/>
      <c r="E15" s="56"/>
      <c r="F15" s="56"/>
      <c r="G15" s="42">
        <f>SUM(G12:G14)</f>
        <v>0</v>
      </c>
    </row>
    <row r="16" spans="2:7" x14ac:dyDescent="0.25">
      <c r="D16" s="21"/>
    </row>
    <row r="17" spans="2:4" x14ac:dyDescent="0.25">
      <c r="D17" s="21"/>
    </row>
    <row r="18" spans="2:4" x14ac:dyDescent="0.25">
      <c r="D18" s="21"/>
    </row>
    <row r="19" spans="2:4" x14ac:dyDescent="0.25">
      <c r="B19" s="16" t="s">
        <v>34</v>
      </c>
      <c r="D19" s="21"/>
    </row>
    <row r="20" spans="2:4" x14ac:dyDescent="0.25">
      <c r="D20" s="21"/>
    </row>
    <row r="21" spans="2:4" x14ac:dyDescent="0.25">
      <c r="D21" s="21"/>
    </row>
    <row r="22" spans="2:4" x14ac:dyDescent="0.25">
      <c r="D22" s="21"/>
    </row>
    <row r="23" spans="2:4" x14ac:dyDescent="0.25">
      <c r="D23" s="21"/>
    </row>
    <row r="24" spans="2:4" x14ac:dyDescent="0.25">
      <c r="D24" s="21"/>
    </row>
    <row r="25" spans="2:4" x14ac:dyDescent="0.25">
      <c r="D25" s="21"/>
    </row>
  </sheetData>
  <mergeCells count="2">
    <mergeCell ref="B8:C8"/>
    <mergeCell ref="B15:F15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3"/>
  <sheetViews>
    <sheetView tabSelected="1" zoomScale="80" zoomScaleNormal="80" workbookViewId="0">
      <selection activeCell="G11" sqref="G11"/>
    </sheetView>
  </sheetViews>
  <sheetFormatPr baseColWidth="10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1.42578125" style="6"/>
    <col min="5" max="5" width="19" style="6" customWidth="1"/>
    <col min="6" max="7" width="17.42578125" style="6" customWidth="1"/>
    <col min="8" max="8" width="18.28515625" style="6" customWidth="1"/>
    <col min="9" max="16384" width="11.42578125" style="6"/>
  </cols>
  <sheetData>
    <row r="2" spans="2:7" ht="21" x14ac:dyDescent="0.25">
      <c r="B2" s="5" t="s">
        <v>31</v>
      </c>
      <c r="C2" s="7"/>
    </row>
    <row r="3" spans="2:7" ht="18" x14ac:dyDescent="0.25">
      <c r="B3" s="8"/>
      <c r="C3" s="7"/>
    </row>
    <row r="4" spans="2:7" x14ac:dyDescent="0.25">
      <c r="B4" s="31" t="s">
        <v>32</v>
      </c>
      <c r="C4" s="7"/>
    </row>
    <row r="5" spans="2:7" x14ac:dyDescent="0.25">
      <c r="B5" s="31" t="s">
        <v>33</v>
      </c>
      <c r="C5" s="7"/>
    </row>
    <row r="7" spans="2:7" ht="53.25" customHeight="1" x14ac:dyDescent="0.25">
      <c r="B7" s="57" t="s">
        <v>100</v>
      </c>
      <c r="C7" s="57"/>
    </row>
    <row r="8" spans="2:7" ht="53.25" customHeight="1" x14ac:dyDescent="0.25"/>
    <row r="9" spans="2:7" ht="53.25" customHeight="1" x14ac:dyDescent="0.25">
      <c r="B9" s="10"/>
      <c r="C9" s="10"/>
      <c r="D9" s="21"/>
    </row>
    <row r="10" spans="2:7" ht="79.5" customHeight="1" x14ac:dyDescent="0.25">
      <c r="B10" s="17" t="s">
        <v>0</v>
      </c>
      <c r="C10" s="17" t="s">
        <v>44</v>
      </c>
      <c r="D10" s="20" t="s">
        <v>16</v>
      </c>
      <c r="E10" s="17" t="s">
        <v>37</v>
      </c>
      <c r="F10" s="17" t="s">
        <v>40</v>
      </c>
      <c r="G10" s="34" t="s">
        <v>98</v>
      </c>
    </row>
    <row r="11" spans="2:7" ht="41.25" customHeight="1" x14ac:dyDescent="0.25">
      <c r="B11" s="24" t="s">
        <v>102</v>
      </c>
      <c r="C11" s="2" t="s">
        <v>99</v>
      </c>
      <c r="D11" s="15"/>
      <c r="E11" s="35">
        <v>14000</v>
      </c>
      <c r="F11" s="41">
        <f>E11*0.053</f>
        <v>742</v>
      </c>
      <c r="G11" s="47">
        <f>D11*F11</f>
        <v>0</v>
      </c>
    </row>
    <row r="12" spans="2:7" ht="41.25" customHeight="1" x14ac:dyDescent="0.25">
      <c r="B12" s="24" t="s">
        <v>101</v>
      </c>
      <c r="C12" s="2" t="s">
        <v>25</v>
      </c>
      <c r="D12" s="15"/>
      <c r="E12" s="35">
        <v>23500</v>
      </c>
      <c r="F12" s="41">
        <f>E12*0.075</f>
        <v>1762.5</v>
      </c>
      <c r="G12" s="47">
        <f t="shared" ref="G12:G15" si="0">D12*F12</f>
        <v>0</v>
      </c>
    </row>
    <row r="13" spans="2:7" ht="41.25" customHeight="1" x14ac:dyDescent="0.25">
      <c r="B13" s="24" t="s">
        <v>95</v>
      </c>
      <c r="C13" s="2" t="s">
        <v>26</v>
      </c>
      <c r="D13" s="15"/>
      <c r="E13" s="35">
        <v>5000</v>
      </c>
      <c r="F13" s="41">
        <f>E13*0.12</f>
        <v>600</v>
      </c>
      <c r="G13" s="47">
        <f t="shared" si="0"/>
        <v>0</v>
      </c>
    </row>
    <row r="14" spans="2:7" ht="41.25" customHeight="1" x14ac:dyDescent="0.25">
      <c r="B14" s="24" t="s">
        <v>94</v>
      </c>
      <c r="C14" s="2" t="s">
        <v>26</v>
      </c>
      <c r="D14" s="15"/>
      <c r="E14" s="35">
        <v>10000</v>
      </c>
      <c r="F14" s="41">
        <f>E14*0.12</f>
        <v>1200</v>
      </c>
      <c r="G14" s="47">
        <f t="shared" si="0"/>
        <v>0</v>
      </c>
    </row>
    <row r="15" spans="2:7" ht="41.25" customHeight="1" x14ac:dyDescent="0.25">
      <c r="B15" s="24" t="s">
        <v>96</v>
      </c>
      <c r="C15" s="2" t="s">
        <v>26</v>
      </c>
      <c r="D15" s="15"/>
      <c r="E15" s="35">
        <v>10000</v>
      </c>
      <c r="F15" s="41">
        <f>E15*0.12</f>
        <v>1200</v>
      </c>
      <c r="G15" s="47">
        <f t="shared" si="0"/>
        <v>0</v>
      </c>
    </row>
    <row r="16" spans="2:7" x14ac:dyDescent="0.25">
      <c r="B16" s="55" t="s">
        <v>46</v>
      </c>
      <c r="C16" s="56"/>
      <c r="D16" s="56"/>
      <c r="E16" s="56"/>
      <c r="F16" s="56"/>
      <c r="G16" s="42">
        <f>G11+G12+G13+G14+G15</f>
        <v>0</v>
      </c>
    </row>
    <row r="18" spans="2:4" x14ac:dyDescent="0.25">
      <c r="D18" s="21"/>
    </row>
    <row r="19" spans="2:4" x14ac:dyDescent="0.25">
      <c r="D19" s="21"/>
    </row>
    <row r="20" spans="2:4" x14ac:dyDescent="0.25">
      <c r="B20" s="16" t="s">
        <v>34</v>
      </c>
      <c r="D20" s="21"/>
    </row>
    <row r="21" spans="2:4" x14ac:dyDescent="0.25">
      <c r="D21" s="21"/>
    </row>
    <row r="22" spans="2:4" x14ac:dyDescent="0.25">
      <c r="D22" s="21"/>
    </row>
    <row r="23" spans="2:4" x14ac:dyDescent="0.25">
      <c r="D23" s="21"/>
    </row>
  </sheetData>
  <mergeCells count="2">
    <mergeCell ref="B7:C7"/>
    <mergeCell ref="B16:F16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1"/>
  <sheetViews>
    <sheetView topLeftCell="A7" zoomScale="80" zoomScaleNormal="80" workbookViewId="0">
      <selection activeCell="C20" sqref="C20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20" style="6" customWidth="1"/>
    <col min="5" max="5" width="24.42578125" style="6" customWidth="1"/>
    <col min="6" max="6" width="20" style="6" customWidth="1"/>
    <col min="7" max="9" width="19" style="6" customWidth="1"/>
    <col min="10" max="16384" width="11.42578125" style="6"/>
  </cols>
  <sheetData>
    <row r="1" spans="2:7" ht="21" x14ac:dyDescent="0.25">
      <c r="B1" s="5" t="s">
        <v>31</v>
      </c>
      <c r="C1" s="7"/>
    </row>
    <row r="2" spans="2:7" ht="18" x14ac:dyDescent="0.25">
      <c r="B2" s="8"/>
      <c r="C2" s="7"/>
    </row>
    <row r="3" spans="2:7" x14ac:dyDescent="0.25">
      <c r="B3" s="31" t="s">
        <v>32</v>
      </c>
      <c r="C3" s="7"/>
    </row>
    <row r="4" spans="2:7" x14ac:dyDescent="0.25">
      <c r="B4" s="31" t="s">
        <v>33</v>
      </c>
      <c r="C4" s="7"/>
    </row>
    <row r="5" spans="2:7" ht="18" x14ac:dyDescent="0.25">
      <c r="B5" s="8"/>
      <c r="C5" s="7"/>
    </row>
    <row r="6" spans="2:7" ht="18" x14ac:dyDescent="0.25">
      <c r="B6" s="8"/>
      <c r="C6" s="7"/>
    </row>
    <row r="7" spans="2:7" ht="18" x14ac:dyDescent="0.25">
      <c r="B7" s="8"/>
      <c r="C7" s="7"/>
    </row>
    <row r="9" spans="2:7" ht="53.25" customHeight="1" x14ac:dyDescent="0.25">
      <c r="B9" s="54" t="s">
        <v>58</v>
      </c>
      <c r="C9" s="54"/>
    </row>
    <row r="10" spans="2:7" ht="53.25" customHeight="1" x14ac:dyDescent="0.25"/>
    <row r="11" spans="2:7" ht="53.25" customHeight="1" x14ac:dyDescent="0.25">
      <c r="B11" s="10"/>
      <c r="C11" s="10"/>
      <c r="D11" s="10"/>
      <c r="E11" s="10"/>
      <c r="F11" s="10"/>
      <c r="G11" s="10"/>
    </row>
    <row r="12" spans="2:7" ht="58.5" customHeight="1" x14ac:dyDescent="0.25">
      <c r="B12" s="17" t="s">
        <v>0</v>
      </c>
      <c r="C12" s="17" t="s">
        <v>44</v>
      </c>
      <c r="D12" s="20" t="s">
        <v>16</v>
      </c>
      <c r="E12" s="17" t="s">
        <v>41</v>
      </c>
      <c r="F12" s="17" t="s">
        <v>40</v>
      </c>
      <c r="G12" s="34" t="s">
        <v>39</v>
      </c>
    </row>
    <row r="13" spans="2:7" ht="41.25" customHeight="1" x14ac:dyDescent="0.25">
      <c r="B13" s="24" t="s">
        <v>8</v>
      </c>
      <c r="C13" s="25" t="s">
        <v>14</v>
      </c>
      <c r="D13" s="18"/>
      <c r="E13" s="37">
        <v>3000</v>
      </c>
      <c r="F13" s="35">
        <f>E13*0.125</f>
        <v>375</v>
      </c>
      <c r="G13" s="36">
        <f>D13*F13</f>
        <v>0</v>
      </c>
    </row>
    <row r="14" spans="2:7" ht="41.25" customHeight="1" x14ac:dyDescent="0.25">
      <c r="B14" s="24" t="s">
        <v>9</v>
      </c>
      <c r="C14" s="25" t="s">
        <v>14</v>
      </c>
      <c r="D14" s="18"/>
      <c r="E14" s="37">
        <v>3000</v>
      </c>
      <c r="F14" s="35">
        <f t="shared" ref="F14:F15" si="0">E14*0.125</f>
        <v>375</v>
      </c>
      <c r="G14" s="36">
        <f t="shared" ref="G14:G15" si="1">D14*F14</f>
        <v>0</v>
      </c>
    </row>
    <row r="15" spans="2:7" ht="41.25" customHeight="1" x14ac:dyDescent="0.25">
      <c r="B15" s="24" t="s">
        <v>10</v>
      </c>
      <c r="C15" s="25" t="s">
        <v>14</v>
      </c>
      <c r="D15" s="18"/>
      <c r="E15" s="37">
        <v>3000</v>
      </c>
      <c r="F15" s="35">
        <f t="shared" si="0"/>
        <v>375</v>
      </c>
      <c r="G15" s="36">
        <f t="shared" si="1"/>
        <v>0</v>
      </c>
    </row>
    <row r="16" spans="2:7" x14ac:dyDescent="0.25">
      <c r="B16" s="55" t="s">
        <v>46</v>
      </c>
      <c r="C16" s="56"/>
      <c r="D16" s="56"/>
      <c r="E16" s="56"/>
      <c r="F16" s="56"/>
      <c r="G16" s="42">
        <f>SUM(G13:G15)</f>
        <v>0</v>
      </c>
    </row>
    <row r="17" spans="2:6" x14ac:dyDescent="0.25">
      <c r="B17" s="16" t="s">
        <v>34</v>
      </c>
    </row>
    <row r="18" spans="2:6" ht="15.75" x14ac:dyDescent="0.25">
      <c r="F18" s="27"/>
    </row>
    <row r="19" spans="2:6" ht="15.75" x14ac:dyDescent="0.25">
      <c r="F19" s="28"/>
    </row>
    <row r="20" spans="2:6" x14ac:dyDescent="0.25">
      <c r="F20" s="21"/>
    </row>
    <row r="21" spans="2:6" x14ac:dyDescent="0.25">
      <c r="F21" s="21"/>
    </row>
  </sheetData>
  <mergeCells count="2">
    <mergeCell ref="B9:C9"/>
    <mergeCell ref="B16:F16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3"/>
  <sheetViews>
    <sheetView zoomScale="80" zoomScaleNormal="80" workbookViewId="0">
      <selection activeCell="D26" sqref="D26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26.140625" style="6" customWidth="1"/>
    <col min="5" max="5" width="24.7109375" style="6" customWidth="1"/>
    <col min="6" max="6" width="24.5703125" style="6" customWidth="1"/>
    <col min="7" max="7" width="25.5703125" style="6" customWidth="1"/>
    <col min="8" max="16384" width="11.42578125" style="6"/>
  </cols>
  <sheetData>
    <row r="1" spans="2:7" ht="21" x14ac:dyDescent="0.25">
      <c r="B1" s="5" t="s">
        <v>31</v>
      </c>
      <c r="C1" s="7"/>
    </row>
    <row r="2" spans="2:7" ht="18" x14ac:dyDescent="0.25">
      <c r="B2" s="8"/>
      <c r="C2" s="7"/>
    </row>
    <row r="3" spans="2:7" x14ac:dyDescent="0.25">
      <c r="B3" s="31" t="s">
        <v>32</v>
      </c>
      <c r="C3" s="7"/>
    </row>
    <row r="4" spans="2:7" x14ac:dyDescent="0.25">
      <c r="B4" s="31" t="s">
        <v>33</v>
      </c>
      <c r="C4" s="7"/>
    </row>
    <row r="5" spans="2:7" ht="18" x14ac:dyDescent="0.25">
      <c r="B5" s="8"/>
      <c r="C5" s="7"/>
    </row>
    <row r="7" spans="2:7" ht="53.25" customHeight="1" x14ac:dyDescent="0.25">
      <c r="B7" s="54" t="s">
        <v>66</v>
      </c>
      <c r="C7" s="54"/>
    </row>
    <row r="9" spans="2:7" x14ac:dyDescent="0.25">
      <c r="B9" s="16" t="s">
        <v>34</v>
      </c>
    </row>
    <row r="11" spans="2:7" ht="47.25" x14ac:dyDescent="0.25">
      <c r="B11" s="17" t="s">
        <v>0</v>
      </c>
      <c r="C11" s="17" t="s">
        <v>44</v>
      </c>
      <c r="D11" s="20" t="s">
        <v>16</v>
      </c>
      <c r="E11" s="17" t="s">
        <v>42</v>
      </c>
      <c r="F11" s="17" t="s">
        <v>40</v>
      </c>
      <c r="G11" s="34" t="s">
        <v>39</v>
      </c>
    </row>
    <row r="12" spans="2:7" ht="25.5" x14ac:dyDescent="0.25">
      <c r="B12" s="24" t="s">
        <v>60</v>
      </c>
      <c r="C12" s="50" t="s">
        <v>14</v>
      </c>
      <c r="D12" s="18"/>
      <c r="E12" s="35">
        <v>12000</v>
      </c>
      <c r="F12" s="35">
        <f>E12*0.1</f>
        <v>1200</v>
      </c>
      <c r="G12" s="47">
        <f>D12*E12</f>
        <v>0</v>
      </c>
    </row>
    <row r="13" spans="2:7" ht="15.75" x14ac:dyDescent="0.25">
      <c r="B13" s="24" t="s">
        <v>90</v>
      </c>
      <c r="C13" s="25" t="s">
        <v>15</v>
      </c>
      <c r="D13" s="18"/>
      <c r="E13" s="35">
        <v>700</v>
      </c>
      <c r="F13" s="35">
        <f>E13*5</f>
        <v>3500</v>
      </c>
      <c r="G13" s="47">
        <f>D13*E13</f>
        <v>0</v>
      </c>
    </row>
  </sheetData>
  <mergeCells count="1">
    <mergeCell ref="B7:C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3"/>
  <sheetViews>
    <sheetView zoomScale="80" zoomScaleNormal="80" workbookViewId="0">
      <selection activeCell="B29" sqref="B29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15.5703125" style="6" customWidth="1"/>
    <col min="5" max="6" width="23" style="6" customWidth="1"/>
    <col min="7" max="7" width="16.28515625" style="6" customWidth="1"/>
    <col min="8" max="9" width="24.28515625" style="6" customWidth="1"/>
    <col min="10" max="16384" width="11.42578125" style="6"/>
  </cols>
  <sheetData>
    <row r="1" spans="2:7" ht="21" x14ac:dyDescent="0.25">
      <c r="B1" s="5" t="s">
        <v>31</v>
      </c>
      <c r="C1" s="7"/>
    </row>
    <row r="2" spans="2:7" ht="18" x14ac:dyDescent="0.25">
      <c r="B2" s="8"/>
      <c r="C2" s="7"/>
    </row>
    <row r="3" spans="2:7" x14ac:dyDescent="0.25">
      <c r="B3" s="31" t="s">
        <v>32</v>
      </c>
      <c r="C3" s="7"/>
    </row>
    <row r="4" spans="2:7" x14ac:dyDescent="0.25">
      <c r="B4" s="31" t="s">
        <v>33</v>
      </c>
      <c r="C4" s="7"/>
    </row>
    <row r="5" spans="2:7" ht="18" x14ac:dyDescent="0.25">
      <c r="B5" s="8"/>
      <c r="C5" s="7"/>
    </row>
    <row r="7" spans="2:7" ht="53.25" customHeight="1" x14ac:dyDescent="0.25">
      <c r="B7" s="57" t="s">
        <v>67</v>
      </c>
      <c r="C7" s="57"/>
    </row>
    <row r="8" spans="2:7" ht="53.25" customHeight="1" x14ac:dyDescent="0.25">
      <c r="B8" s="10"/>
      <c r="C8" s="10"/>
      <c r="D8" s="10"/>
      <c r="E8" s="10"/>
      <c r="F8" s="10"/>
      <c r="G8" s="10"/>
    </row>
    <row r="9" spans="2:7" ht="58.5" customHeight="1" x14ac:dyDescent="0.25">
      <c r="B9" s="17" t="s">
        <v>0</v>
      </c>
      <c r="C9" s="17" t="s">
        <v>44</v>
      </c>
      <c r="D9" s="20" t="s">
        <v>16</v>
      </c>
      <c r="E9" s="17" t="s">
        <v>41</v>
      </c>
      <c r="F9" s="17" t="s">
        <v>40</v>
      </c>
      <c r="G9" s="34" t="s">
        <v>39</v>
      </c>
    </row>
    <row r="10" spans="2:7" ht="41.25" customHeight="1" x14ac:dyDescent="0.25">
      <c r="B10" s="24" t="s">
        <v>68</v>
      </c>
      <c r="C10" s="25" t="s">
        <v>14</v>
      </c>
      <c r="D10" s="18"/>
      <c r="E10" s="35">
        <v>20000</v>
      </c>
      <c r="F10" s="35">
        <f>E10*0.1</f>
        <v>2000</v>
      </c>
      <c r="G10" s="36">
        <f>D10*F10</f>
        <v>0</v>
      </c>
    </row>
    <row r="11" spans="2:7" ht="41.25" customHeight="1" x14ac:dyDescent="0.25">
      <c r="B11" s="24" t="s">
        <v>69</v>
      </c>
      <c r="C11" s="25" t="s">
        <v>14</v>
      </c>
      <c r="D11" s="18"/>
      <c r="E11" s="35">
        <v>20000</v>
      </c>
      <c r="F11" s="35">
        <f t="shared" ref="F11" si="0">E11*0.1</f>
        <v>2000</v>
      </c>
      <c r="G11" s="36">
        <f t="shared" ref="G11" si="1">D11*F11</f>
        <v>0</v>
      </c>
    </row>
    <row r="12" spans="2:7" x14ac:dyDescent="0.25">
      <c r="B12" s="55" t="s">
        <v>46</v>
      </c>
      <c r="C12" s="56"/>
      <c r="D12" s="56"/>
      <c r="E12" s="56"/>
      <c r="F12" s="56"/>
      <c r="G12" s="42">
        <f>SUM(G10:G11)</f>
        <v>0</v>
      </c>
    </row>
    <row r="13" spans="2:7" x14ac:dyDescent="0.25">
      <c r="B13" s="16" t="s">
        <v>34</v>
      </c>
    </row>
  </sheetData>
  <mergeCells count="2">
    <mergeCell ref="B7:C7"/>
    <mergeCell ref="B12:F12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7"/>
  <sheetViews>
    <sheetView topLeftCell="A4" zoomScale="80" zoomScaleNormal="80" workbookViewId="0">
      <selection activeCell="B7" sqref="B7:E7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24.42578125" style="6" customWidth="1"/>
    <col min="4" max="5" width="23.140625" style="6" customWidth="1"/>
    <col min="6" max="6" width="18.7109375" style="6" customWidth="1"/>
    <col min="7" max="7" width="11.42578125" style="6"/>
    <col min="8" max="10" width="20.85546875" style="6" customWidth="1"/>
    <col min="11" max="11" width="14.28515625" style="6" customWidth="1"/>
    <col min="12" max="16384" width="11.42578125" style="6"/>
  </cols>
  <sheetData>
    <row r="1" spans="2:6" ht="21" x14ac:dyDescent="0.25">
      <c r="B1" s="5"/>
      <c r="C1" s="7"/>
      <c r="D1" s="1"/>
      <c r="E1" s="1"/>
    </row>
    <row r="2" spans="2:6" ht="21" x14ac:dyDescent="0.25">
      <c r="B2" s="5" t="s">
        <v>31</v>
      </c>
      <c r="C2" s="7"/>
      <c r="D2" s="1"/>
      <c r="E2" s="1"/>
    </row>
    <row r="3" spans="2:6" ht="18" x14ac:dyDescent="0.25">
      <c r="B3" s="8"/>
      <c r="C3" s="7"/>
    </row>
    <row r="4" spans="2:6" x14ac:dyDescent="0.25">
      <c r="B4" s="31" t="s">
        <v>32</v>
      </c>
      <c r="C4" s="7"/>
    </row>
    <row r="5" spans="2:6" x14ac:dyDescent="0.25">
      <c r="B5" s="31" t="s">
        <v>33</v>
      </c>
      <c r="C5" s="7"/>
    </row>
    <row r="6" spans="2:6" x14ac:dyDescent="0.25">
      <c r="D6" s="9"/>
      <c r="E6" s="9"/>
    </row>
    <row r="7" spans="2:6" ht="53.25" customHeight="1" x14ac:dyDescent="0.25">
      <c r="B7" s="57" t="s">
        <v>85</v>
      </c>
      <c r="C7" s="57"/>
      <c r="D7" s="57"/>
      <c r="E7" s="57"/>
    </row>
    <row r="9" spans="2:6" ht="53.25" customHeight="1" x14ac:dyDescent="0.25"/>
    <row r="10" spans="2:6" ht="58.5" customHeight="1" x14ac:dyDescent="0.25">
      <c r="B10" s="17" t="s">
        <v>0</v>
      </c>
      <c r="C10" s="17" t="s">
        <v>44</v>
      </c>
      <c r="D10" s="17" t="s">
        <v>36</v>
      </c>
      <c r="E10" s="17" t="s">
        <v>12</v>
      </c>
      <c r="F10" s="53" t="s">
        <v>47</v>
      </c>
    </row>
    <row r="11" spans="2:6" ht="41.25" customHeight="1" x14ac:dyDescent="0.25">
      <c r="B11" s="24" t="s">
        <v>49</v>
      </c>
      <c r="C11" s="2" t="s">
        <v>35</v>
      </c>
      <c r="D11" s="35">
        <v>365</v>
      </c>
      <c r="E11" s="19"/>
      <c r="F11" s="36">
        <f>D11*E11</f>
        <v>0</v>
      </c>
    </row>
    <row r="13" spans="2:6" ht="15.75" x14ac:dyDescent="0.25">
      <c r="D13" s="4"/>
      <c r="E13" s="22"/>
    </row>
    <row r="14" spans="2:6" ht="15.75" x14ac:dyDescent="0.25">
      <c r="B14" s="16" t="s">
        <v>34</v>
      </c>
      <c r="D14" s="23"/>
      <c r="E14" s="22"/>
    </row>
    <row r="15" spans="2:6" ht="15.75" x14ac:dyDescent="0.25">
      <c r="D15" s="21"/>
      <c r="E15" s="22"/>
    </row>
    <row r="16" spans="2:6" ht="15.75" x14ac:dyDescent="0.25">
      <c r="D16" s="21"/>
      <c r="E16" s="22"/>
    </row>
    <row r="17" spans="4:5" ht="15.75" x14ac:dyDescent="0.25">
      <c r="D17" s="21"/>
      <c r="E17" s="22"/>
    </row>
  </sheetData>
  <mergeCells count="1">
    <mergeCell ref="B7:E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7"/>
  <sheetViews>
    <sheetView topLeftCell="A4" zoomScale="80" zoomScaleNormal="80" workbookViewId="0">
      <selection activeCell="F11" sqref="F11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5.140625" style="6" bestFit="1" customWidth="1"/>
    <col min="4" max="4" width="23.140625" style="6" customWidth="1"/>
    <col min="5" max="5" width="27" style="6" customWidth="1"/>
    <col min="6" max="6" width="25" style="6" customWidth="1"/>
    <col min="7" max="9" width="19.28515625" style="6" customWidth="1"/>
    <col min="10" max="16384" width="11.42578125" style="6"/>
  </cols>
  <sheetData>
    <row r="1" spans="2:7" ht="21" x14ac:dyDescent="0.25">
      <c r="B1" s="5" t="s">
        <v>31</v>
      </c>
      <c r="C1" s="7"/>
      <c r="D1" s="1"/>
    </row>
    <row r="2" spans="2:7" ht="18" x14ac:dyDescent="0.25">
      <c r="B2" s="8"/>
      <c r="C2" s="7"/>
    </row>
    <row r="3" spans="2:7" x14ac:dyDescent="0.25">
      <c r="B3" s="31" t="s">
        <v>32</v>
      </c>
      <c r="C3" s="7"/>
    </row>
    <row r="4" spans="2:7" x14ac:dyDescent="0.25">
      <c r="B4" s="31" t="s">
        <v>33</v>
      </c>
      <c r="C4" s="7"/>
    </row>
    <row r="5" spans="2:7" ht="18" x14ac:dyDescent="0.25">
      <c r="B5" s="8"/>
      <c r="C5" s="7"/>
    </row>
    <row r="6" spans="2:7" x14ac:dyDescent="0.25">
      <c r="D6" s="9"/>
    </row>
    <row r="7" spans="2:7" ht="53.25" customHeight="1" x14ac:dyDescent="0.25">
      <c r="B7" s="57" t="s">
        <v>70</v>
      </c>
      <c r="C7" s="57"/>
      <c r="D7" s="57"/>
    </row>
    <row r="8" spans="2:7" ht="53.25" customHeight="1" x14ac:dyDescent="0.25">
      <c r="B8" s="10"/>
      <c r="C8" s="10"/>
    </row>
    <row r="9" spans="2:7" ht="58.5" customHeight="1" x14ac:dyDescent="0.25">
      <c r="B9" s="17" t="s">
        <v>0</v>
      </c>
      <c r="C9" s="17" t="s">
        <v>44</v>
      </c>
      <c r="D9" s="20" t="s">
        <v>16</v>
      </c>
      <c r="E9" s="17" t="s">
        <v>42</v>
      </c>
      <c r="F9" s="17" t="s">
        <v>40</v>
      </c>
      <c r="G9" s="34" t="s">
        <v>39</v>
      </c>
    </row>
    <row r="10" spans="2:7" ht="41.25" customHeight="1" x14ac:dyDescent="0.25">
      <c r="B10" s="24" t="s">
        <v>11</v>
      </c>
      <c r="C10" s="25" t="s">
        <v>15</v>
      </c>
      <c r="D10" s="18"/>
      <c r="E10" s="35">
        <f>F10/5</f>
        <v>160</v>
      </c>
      <c r="F10" s="35">
        <v>800</v>
      </c>
      <c r="G10" s="47">
        <f>D10*E10</f>
        <v>0</v>
      </c>
    </row>
    <row r="11" spans="2:7" ht="41.25" customHeight="1" x14ac:dyDescent="0.25">
      <c r="B11" s="24" t="s">
        <v>20</v>
      </c>
      <c r="C11" s="50" t="s">
        <v>14</v>
      </c>
      <c r="D11" s="18"/>
      <c r="E11" s="35">
        <v>2000</v>
      </c>
      <c r="F11" s="35">
        <f>E11*0.125</f>
        <v>250</v>
      </c>
      <c r="G11" s="47">
        <f>D11*E11</f>
        <v>0</v>
      </c>
    </row>
    <row r="12" spans="2:7" x14ac:dyDescent="0.25">
      <c r="D12" s="21"/>
    </row>
    <row r="13" spans="2:7" x14ac:dyDescent="0.25">
      <c r="B13" s="16" t="s">
        <v>34</v>
      </c>
    </row>
    <row r="16" spans="2:7" ht="15.75" x14ac:dyDescent="0.25">
      <c r="D16" s="22"/>
    </row>
    <row r="17" spans="4:4" ht="15.75" x14ac:dyDescent="0.25">
      <c r="D17" s="22"/>
    </row>
  </sheetData>
  <mergeCells count="1">
    <mergeCell ref="B7:D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9"/>
  <sheetViews>
    <sheetView topLeftCell="A2" zoomScale="55" zoomScaleNormal="55" workbookViewId="0">
      <selection activeCell="E36" sqref="E36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19.5703125" style="6" customWidth="1"/>
    <col min="4" max="4" width="15.140625" style="6" customWidth="1"/>
    <col min="5" max="5" width="30.28515625" style="6" customWidth="1"/>
    <col min="6" max="6" width="25.7109375" style="6" customWidth="1"/>
    <col min="7" max="9" width="21.42578125" style="6" customWidth="1"/>
    <col min="10" max="16384" width="11.42578125" style="6"/>
  </cols>
  <sheetData>
    <row r="1" spans="2:9" ht="21" x14ac:dyDescent="0.25">
      <c r="B1" s="5" t="s">
        <v>31</v>
      </c>
      <c r="C1" s="7"/>
    </row>
    <row r="2" spans="2:9" ht="18" x14ac:dyDescent="0.25">
      <c r="B2" s="8"/>
      <c r="C2" s="7"/>
    </row>
    <row r="3" spans="2:9" x14ac:dyDescent="0.25">
      <c r="B3" s="31" t="s">
        <v>32</v>
      </c>
      <c r="C3" s="7"/>
    </row>
    <row r="4" spans="2:9" x14ac:dyDescent="0.25">
      <c r="B4" s="31" t="s">
        <v>33</v>
      </c>
      <c r="C4" s="7"/>
    </row>
    <row r="5" spans="2:9" ht="21" x14ac:dyDescent="0.25">
      <c r="B5" s="5"/>
      <c r="C5" s="7"/>
    </row>
    <row r="6" spans="2:9" ht="18" x14ac:dyDescent="0.25">
      <c r="B6" s="8"/>
      <c r="C6" s="7"/>
    </row>
    <row r="8" spans="2:9" ht="53.25" customHeight="1" x14ac:dyDescent="0.25">
      <c r="B8" s="57" t="s">
        <v>71</v>
      </c>
      <c r="C8" s="57"/>
    </row>
    <row r="9" spans="2:9" ht="53.25" customHeight="1" x14ac:dyDescent="0.25"/>
    <row r="10" spans="2:9" ht="53.25" customHeight="1" x14ac:dyDescent="0.25">
      <c r="B10" s="10"/>
      <c r="C10" s="10"/>
      <c r="D10" s="10"/>
      <c r="E10" s="10"/>
      <c r="F10" s="10"/>
      <c r="G10" s="10"/>
      <c r="H10" s="10"/>
      <c r="I10" s="10"/>
    </row>
    <row r="11" spans="2:9" ht="58.5" customHeight="1" x14ac:dyDescent="0.25">
      <c r="B11" s="17" t="s">
        <v>0</v>
      </c>
      <c r="C11" s="17" t="s">
        <v>44</v>
      </c>
      <c r="D11" s="20" t="s">
        <v>16</v>
      </c>
      <c r="E11" s="17" t="s">
        <v>41</v>
      </c>
      <c r="F11" s="17" t="s">
        <v>40</v>
      </c>
      <c r="G11" s="34" t="s">
        <v>39</v>
      </c>
      <c r="H11" s="10"/>
      <c r="I11" s="10"/>
    </row>
    <row r="12" spans="2:9" ht="41.25" customHeight="1" x14ac:dyDescent="0.25">
      <c r="B12" s="24" t="s">
        <v>3</v>
      </c>
      <c r="C12" s="25" t="s">
        <v>14</v>
      </c>
      <c r="D12" s="18"/>
      <c r="E12" s="35">
        <v>15000</v>
      </c>
      <c r="F12" s="35">
        <f>E12*0.125</f>
        <v>1875</v>
      </c>
      <c r="G12" s="36">
        <f>D12*F12</f>
        <v>0</v>
      </c>
      <c r="H12" s="10"/>
      <c r="I12" s="10"/>
    </row>
    <row r="13" spans="2:9" ht="41.25" customHeight="1" x14ac:dyDescent="0.25">
      <c r="B13" s="24" t="s">
        <v>4</v>
      </c>
      <c r="C13" s="25" t="s">
        <v>14</v>
      </c>
      <c r="D13" s="18"/>
      <c r="E13" s="35">
        <v>15000</v>
      </c>
      <c r="F13" s="35">
        <f>E13*0.125</f>
        <v>1875</v>
      </c>
      <c r="G13" s="36">
        <f t="shared" ref="G13:G14" si="0">D13*F13</f>
        <v>0</v>
      </c>
      <c r="H13" s="10"/>
      <c r="I13" s="10"/>
    </row>
    <row r="14" spans="2:9" ht="41.25" customHeight="1" x14ac:dyDescent="0.25">
      <c r="B14" s="24" t="s">
        <v>8</v>
      </c>
      <c r="C14" s="25" t="s">
        <v>14</v>
      </c>
      <c r="D14" s="18"/>
      <c r="E14" s="35">
        <v>2000</v>
      </c>
      <c r="F14" s="35">
        <f>E14*0.125</f>
        <v>250</v>
      </c>
      <c r="G14" s="36">
        <f t="shared" si="0"/>
        <v>0</v>
      </c>
      <c r="H14" s="10"/>
      <c r="I14" s="10"/>
    </row>
    <row r="15" spans="2:9" ht="41.25" customHeight="1" x14ac:dyDescent="0.25">
      <c r="B15" s="24" t="s">
        <v>9</v>
      </c>
      <c r="C15" s="2" t="s">
        <v>14</v>
      </c>
      <c r="D15" s="15"/>
      <c r="E15" s="35">
        <v>2000</v>
      </c>
      <c r="F15" s="35">
        <f>E15*0.125</f>
        <v>250</v>
      </c>
      <c r="G15" s="36">
        <f t="shared" ref="G15" si="1">D15*F15</f>
        <v>0</v>
      </c>
      <c r="H15" s="10"/>
      <c r="I15" s="10"/>
    </row>
    <row r="16" spans="2:9" x14ac:dyDescent="0.25">
      <c r="B16" s="55" t="s">
        <v>46</v>
      </c>
      <c r="C16" s="56"/>
      <c r="D16" s="56"/>
      <c r="E16" s="56"/>
      <c r="F16" s="56"/>
      <c r="G16" s="42">
        <f>SUM(G12:G15)</f>
        <v>0</v>
      </c>
    </row>
    <row r="19" spans="2:2" x14ac:dyDescent="0.25">
      <c r="B19" s="16" t="s">
        <v>34</v>
      </c>
    </row>
  </sheetData>
  <mergeCells count="2">
    <mergeCell ref="B8:C8"/>
    <mergeCell ref="B16:F16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7"/>
  <sheetViews>
    <sheetView topLeftCell="A4" zoomScale="80" zoomScaleNormal="80" workbookViewId="0">
      <selection activeCell="B11" sqref="B11"/>
    </sheetView>
  </sheetViews>
  <sheetFormatPr baseColWidth="10" defaultColWidth="11.42578125" defaultRowHeight="15" x14ac:dyDescent="0.25"/>
  <cols>
    <col min="1" max="1" width="6.5703125" style="6" customWidth="1"/>
    <col min="2" max="2" width="116.140625" style="6" customWidth="1"/>
    <col min="3" max="3" width="24.42578125" style="6" customWidth="1"/>
    <col min="4" max="5" width="23.140625" style="6" customWidth="1"/>
    <col min="6" max="6" width="18.7109375" style="6" customWidth="1"/>
    <col min="7" max="7" width="11.42578125" style="6"/>
    <col min="8" max="10" width="20.85546875" style="6" customWidth="1"/>
    <col min="11" max="11" width="14.28515625" style="6" customWidth="1"/>
    <col min="12" max="16384" width="11.42578125" style="6"/>
  </cols>
  <sheetData>
    <row r="1" spans="2:6" ht="21" x14ac:dyDescent="0.25">
      <c r="B1" s="5"/>
      <c r="C1" s="7"/>
      <c r="D1" s="1"/>
      <c r="E1" s="1"/>
    </row>
    <row r="2" spans="2:6" ht="21" x14ac:dyDescent="0.25">
      <c r="B2" s="5" t="s">
        <v>31</v>
      </c>
      <c r="C2" s="7"/>
      <c r="D2" s="1"/>
      <c r="E2" s="1"/>
    </row>
    <row r="3" spans="2:6" ht="18" x14ac:dyDescent="0.25">
      <c r="B3" s="8"/>
      <c r="C3" s="7"/>
    </row>
    <row r="4" spans="2:6" x14ac:dyDescent="0.25">
      <c r="B4" s="31" t="s">
        <v>32</v>
      </c>
      <c r="C4" s="7"/>
    </row>
    <row r="5" spans="2:6" x14ac:dyDescent="0.25">
      <c r="B5" s="31" t="s">
        <v>33</v>
      </c>
      <c r="C5" s="7"/>
    </row>
    <row r="6" spans="2:6" x14ac:dyDescent="0.25">
      <c r="D6" s="9"/>
      <c r="E6" s="9"/>
    </row>
    <row r="7" spans="2:6" ht="53.25" customHeight="1" x14ac:dyDescent="0.25">
      <c r="B7" s="57" t="s">
        <v>72</v>
      </c>
      <c r="C7" s="57"/>
      <c r="D7" s="57"/>
      <c r="E7" s="57"/>
    </row>
    <row r="8" spans="2:6" ht="53.25" customHeight="1" x14ac:dyDescent="0.25"/>
    <row r="9" spans="2:6" ht="53.25" customHeight="1" thickBot="1" x14ac:dyDescent="0.3"/>
    <row r="10" spans="2:6" ht="58.5" customHeight="1" thickBot="1" x14ac:dyDescent="0.3">
      <c r="B10" s="17" t="s">
        <v>0</v>
      </c>
      <c r="C10" s="17" t="s">
        <v>44</v>
      </c>
      <c r="D10" s="32" t="s">
        <v>36</v>
      </c>
      <c r="E10" s="14" t="s">
        <v>12</v>
      </c>
      <c r="F10" s="33" t="s">
        <v>47</v>
      </c>
    </row>
    <row r="11" spans="2:6" ht="41.25" customHeight="1" thickBot="1" x14ac:dyDescent="0.3">
      <c r="B11" s="24" t="s">
        <v>84</v>
      </c>
      <c r="C11" s="3" t="s">
        <v>35</v>
      </c>
      <c r="D11" s="43">
        <v>365</v>
      </c>
      <c r="E11" s="19"/>
      <c r="F11" s="36">
        <f>D11*E11</f>
        <v>0</v>
      </c>
    </row>
    <row r="13" spans="2:6" ht="15.75" x14ac:dyDescent="0.25">
      <c r="D13" s="4"/>
      <c r="E13" s="22"/>
    </row>
    <row r="14" spans="2:6" ht="15.75" x14ac:dyDescent="0.25">
      <c r="B14" s="16" t="s">
        <v>34</v>
      </c>
      <c r="D14" s="23"/>
      <c r="E14" s="22"/>
    </row>
    <row r="15" spans="2:6" ht="15.75" x14ac:dyDescent="0.25">
      <c r="D15" s="21"/>
      <c r="E15" s="22"/>
    </row>
    <row r="16" spans="2:6" ht="15.75" x14ac:dyDescent="0.25">
      <c r="D16" s="21"/>
      <c r="E16" s="22"/>
    </row>
    <row r="17" spans="4:5" ht="15.75" x14ac:dyDescent="0.25">
      <c r="D17" s="21"/>
      <c r="E17" s="22"/>
    </row>
  </sheetData>
  <mergeCells count="1">
    <mergeCell ref="B7:E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25</vt:i4>
      </vt:variant>
    </vt:vector>
  </HeadingPairs>
  <TitlesOfParts>
    <vt:vector size="25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Lot 18</vt:lpstr>
      <vt:lpstr>Lot 19</vt:lpstr>
      <vt:lpstr>Lot 20</vt:lpstr>
      <vt:lpstr>Lot 21</vt:lpstr>
      <vt:lpstr>Lot 22</vt:lpstr>
      <vt:lpstr>Lot 23</vt:lpstr>
      <vt:lpstr>Lot 24</vt:lpstr>
      <vt:lpstr>Lot 25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MARQUET</dc:creator>
  <cp:lastModifiedBy>Elise ARNOULD GORCE</cp:lastModifiedBy>
  <dcterms:created xsi:type="dcterms:W3CDTF">2021-02-17T12:30:33Z</dcterms:created>
  <dcterms:modified xsi:type="dcterms:W3CDTF">2024-12-06T14:32:54Z</dcterms:modified>
</cp:coreProperties>
</file>