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creboiss\Documents\3-MOADT-ct\1-Marche\2024-TM PPF\4-DCE\DCE en cours\Doc finaux\"/>
    </mc:Choice>
  </mc:AlternateContent>
  <xr:revisionPtr revIDLastSave="0" documentId="13_ncr:1_{8C34D59A-5823-4368-B690-863FE8EAD6B1}" xr6:coauthVersionLast="47" xr6:coauthVersionMax="47" xr10:uidLastSave="{00000000-0000-0000-0000-000000000000}"/>
  <bookViews>
    <workbookView xWindow="20370" yWindow="-120" windowWidth="25440" windowHeight="15270" xr2:uid="{00000000-000D-0000-FFFF-FFFF00000000}"/>
  </bookViews>
  <sheets>
    <sheet name="Instructions" sheetId="1" r:id="rId1"/>
    <sheet name="Bordereau des prix unitaires" sheetId="4" r:id="rId2"/>
    <sheet name="Détail Quantitatif Estimatif" sheetId="8" r:id="rId3"/>
    <sheet name="TJM (Profils)" sheetId="5" r:id="rId4"/>
    <sheet name="Charges" sheetId="6" r:id="rId5"/>
    <sheet name="Charges Détail UO-PPF-MCO-FTx" sheetId="7" r:id="rId6"/>
  </sheets>
  <definedNames>
    <definedName name="HomeAutres" localSheetId="4">#REF!</definedName>
    <definedName name="HomeAutres" localSheetId="5">#REF!</definedName>
    <definedName name="HomeAutres" localSheetId="0">#REF!</definedName>
    <definedName name="HomeAutres" localSheetId="3">#REF!</definedName>
    <definedName name="HomeAutres">#REF!</definedName>
    <definedName name="HomeDocumentation" localSheetId="4">#REF!</definedName>
    <definedName name="HomeDocumentation" localSheetId="5">#REF!</definedName>
    <definedName name="HomeDocumentation" localSheetId="0">#REF!</definedName>
    <definedName name="HomeDocumentation" localSheetId="3">#REF!</definedName>
    <definedName name="HomeDocumentation">#REF!</definedName>
    <definedName name="HomeRealisation" localSheetId="4">#REF!</definedName>
    <definedName name="HomeRealisation" localSheetId="5">#REF!</definedName>
    <definedName name="HomeRealisation" localSheetId="0">#REF!</definedName>
    <definedName name="HomeRealisation" localSheetId="3">#REF!</definedName>
    <definedName name="HomeRealisation">#REF!</definedName>
    <definedName name="HomeSyntese" localSheetId="4">#REF!</definedName>
    <definedName name="HomeSyntese" localSheetId="5">#REF!</definedName>
    <definedName name="HomeSyntese" localSheetId="0">#REF!</definedName>
    <definedName name="HomeSyntese" localSheetId="3">#REF!</definedName>
    <definedName name="HomeSyntese">#REF!</definedName>
    <definedName name="HomeTests" localSheetId="4">#REF!</definedName>
    <definedName name="HomeTests" localSheetId="5">#REF!</definedName>
    <definedName name="HomeTests" localSheetId="0">#REF!</definedName>
    <definedName name="HomeTests" localSheetId="3">#REF!</definedName>
    <definedName name="HomeTests">#REF!</definedName>
    <definedName name="_xlnm.Print_Titles" localSheetId="1">'Bordereau des prix unitaires'!$1:$2</definedName>
    <definedName name="_xlnm.Print_Titles" localSheetId="2">'Détail Quantitatif Estimatif'!$1:$2</definedName>
    <definedName name="Titre" localSheetId="4">#REF!</definedName>
    <definedName name="Titre" localSheetId="5">#REF!</definedName>
    <definedName name="Titre" localSheetId="0">#REF!</definedName>
    <definedName name="Titre" localSheetId="3">#REF!</definedName>
    <definedName name="Titre">#REF!</definedName>
    <definedName name="_xlnm.Print_Area" localSheetId="1">'Bordereau des prix unitaires'!$A$1:$E$18</definedName>
    <definedName name="_xlnm.Print_Area" localSheetId="2">'Détail Quantitatif Estimatif'!$A$1:$E$18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8" l="1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" i="6"/>
  <c r="C3" i="6"/>
  <c r="D17" i="7"/>
  <c r="D18" i="7"/>
  <c r="D19" i="7"/>
  <c r="D20" i="7"/>
  <c r="D21" i="7"/>
  <c r="D22" i="7"/>
  <c r="D23" i="7"/>
  <c r="D24" i="7"/>
  <c r="D25" i="7"/>
  <c r="D26" i="7"/>
  <c r="D27" i="7"/>
  <c r="D28" i="7"/>
  <c r="D30" i="7"/>
  <c r="D31" i="7"/>
  <c r="D32" i="7"/>
  <c r="D33" i="7"/>
  <c r="D34" i="7"/>
  <c r="D35" i="7"/>
  <c r="D36" i="7"/>
  <c r="D37" i="7"/>
  <c r="D38" i="7"/>
  <c r="D39" i="7"/>
  <c r="D40" i="7"/>
  <c r="D41" i="7"/>
  <c r="D43" i="7"/>
  <c r="D44" i="7"/>
  <c r="D45" i="7"/>
  <c r="D46" i="7"/>
  <c r="D47" i="7"/>
  <c r="D48" i="7"/>
  <c r="D49" i="7"/>
  <c r="D50" i="7"/>
  <c r="D51" i="7"/>
  <c r="D52" i="7"/>
  <c r="D53" i="7"/>
  <c r="D54" i="7"/>
  <c r="D4" i="7"/>
  <c r="D5" i="7"/>
  <c r="D6" i="7"/>
  <c r="D7" i="7"/>
  <c r="D8" i="7"/>
  <c r="D9" i="7"/>
  <c r="D10" i="7"/>
  <c r="D11" i="7"/>
  <c r="D12" i="7"/>
  <c r="D13" i="7"/>
  <c r="D14" i="7"/>
  <c r="D15" i="7"/>
  <c r="D4" i="6"/>
  <c r="F4" i="6"/>
  <c r="K4" i="6"/>
  <c r="N4" i="6"/>
  <c r="S4" i="6"/>
  <c r="V4" i="6"/>
  <c r="AA4" i="6"/>
  <c r="AF4" i="6"/>
  <c r="AI1" i="7"/>
  <c r="AH1" i="7"/>
  <c r="AG1" i="7"/>
  <c r="AF1" i="7"/>
  <c r="AH1" i="6"/>
  <c r="AG1" i="6"/>
  <c r="AF1" i="6"/>
  <c r="AE1" i="6"/>
  <c r="AG42" i="7"/>
  <c r="AF7" i="6" s="1"/>
  <c r="AH42" i="7"/>
  <c r="AG7" i="6" s="1"/>
  <c r="AI42" i="7"/>
  <c r="AH7" i="6" s="1"/>
  <c r="AG29" i="7"/>
  <c r="AF6" i="6" s="1"/>
  <c r="AH29" i="7"/>
  <c r="AG6" i="6" s="1"/>
  <c r="AI29" i="7"/>
  <c r="AH6" i="6" s="1"/>
  <c r="AG16" i="7"/>
  <c r="AF5" i="6" s="1"/>
  <c r="AH16" i="7"/>
  <c r="AG5" i="6" s="1"/>
  <c r="AI16" i="7"/>
  <c r="AH5" i="6" s="1"/>
  <c r="AF3" i="7"/>
  <c r="AE4" i="6" s="1"/>
  <c r="AG3" i="7"/>
  <c r="AH3" i="7"/>
  <c r="AG4" i="6" s="1"/>
  <c r="AI3" i="7"/>
  <c r="AH4" i="6" s="1"/>
  <c r="AF2" i="7"/>
  <c r="AG2" i="7"/>
  <c r="AH2" i="7"/>
  <c r="AI2" i="7"/>
  <c r="AH2" i="6"/>
  <c r="AG2" i="6"/>
  <c r="AF2" i="6"/>
  <c r="AE2" i="6"/>
  <c r="D7" i="6"/>
  <c r="H7" i="6"/>
  <c r="I7" i="6"/>
  <c r="J7" i="6"/>
  <c r="N7" i="6"/>
  <c r="O7" i="6"/>
  <c r="T7" i="6"/>
  <c r="V7" i="6"/>
  <c r="W7" i="6"/>
  <c r="F6" i="6"/>
  <c r="I6" i="6"/>
  <c r="L6" i="6"/>
  <c r="N6" i="6"/>
  <c r="P6" i="6"/>
  <c r="T6" i="6"/>
  <c r="V6" i="6"/>
  <c r="X6" i="6"/>
  <c r="D5" i="6"/>
  <c r="G5" i="6"/>
  <c r="H5" i="6"/>
  <c r="M5" i="6"/>
  <c r="O5" i="6"/>
  <c r="P5" i="6"/>
  <c r="U5" i="6"/>
  <c r="W5" i="6"/>
  <c r="X5" i="6"/>
  <c r="AC5" i="6"/>
  <c r="F42" i="7"/>
  <c r="E7" i="6" s="1"/>
  <c r="G42" i="7"/>
  <c r="F7" i="6" s="1"/>
  <c r="H42" i="7"/>
  <c r="G7" i="6" s="1"/>
  <c r="I42" i="7"/>
  <c r="J42" i="7"/>
  <c r="K42" i="7"/>
  <c r="L42" i="7"/>
  <c r="K7" i="6" s="1"/>
  <c r="M42" i="7"/>
  <c r="L7" i="6" s="1"/>
  <c r="N42" i="7"/>
  <c r="M7" i="6" s="1"/>
  <c r="O42" i="7"/>
  <c r="P42" i="7"/>
  <c r="Q42" i="7"/>
  <c r="P7" i="6" s="1"/>
  <c r="R42" i="7"/>
  <c r="Q7" i="6" s="1"/>
  <c r="S42" i="7"/>
  <c r="R7" i="6" s="1"/>
  <c r="T42" i="7"/>
  <c r="S7" i="6" s="1"/>
  <c r="U42" i="7"/>
  <c r="V42" i="7"/>
  <c r="U7" i="6" s="1"/>
  <c r="W42" i="7"/>
  <c r="X42" i="7"/>
  <c r="Y42" i="7"/>
  <c r="X7" i="6" s="1"/>
  <c r="Z42" i="7"/>
  <c r="Y7" i="6" s="1"/>
  <c r="AA42" i="7"/>
  <c r="Z7" i="6" s="1"/>
  <c r="AB42" i="7"/>
  <c r="AA7" i="6" s="1"/>
  <c r="AC42" i="7"/>
  <c r="AB7" i="6" s="1"/>
  <c r="AD42" i="7"/>
  <c r="AC7" i="6" s="1"/>
  <c r="AE42" i="7"/>
  <c r="AD7" i="6" s="1"/>
  <c r="AF42" i="7"/>
  <c r="AE7" i="6" s="1"/>
  <c r="E42" i="7"/>
  <c r="E29" i="7"/>
  <c r="D6" i="6" s="1"/>
  <c r="G16" i="7"/>
  <c r="F5" i="6" s="1"/>
  <c r="H16" i="7"/>
  <c r="I16" i="7"/>
  <c r="J16" i="7"/>
  <c r="I5" i="6" s="1"/>
  <c r="K16" i="7"/>
  <c r="J5" i="6" s="1"/>
  <c r="L16" i="7"/>
  <c r="K5" i="6" s="1"/>
  <c r="M16" i="7"/>
  <c r="L5" i="6" s="1"/>
  <c r="N16" i="7"/>
  <c r="O16" i="7"/>
  <c r="N5" i="6" s="1"/>
  <c r="P16" i="7"/>
  <c r="Q16" i="7"/>
  <c r="R16" i="7"/>
  <c r="Q5" i="6" s="1"/>
  <c r="S16" i="7"/>
  <c r="R5" i="6" s="1"/>
  <c r="T16" i="7"/>
  <c r="S5" i="6" s="1"/>
  <c r="U16" i="7"/>
  <c r="T5" i="6" s="1"/>
  <c r="V16" i="7"/>
  <c r="W16" i="7"/>
  <c r="V5" i="6" s="1"/>
  <c r="X16" i="7"/>
  <c r="Y16" i="7"/>
  <c r="Z16" i="7"/>
  <c r="Y5" i="6" s="1"/>
  <c r="AA16" i="7"/>
  <c r="Z5" i="6" s="1"/>
  <c r="AB16" i="7"/>
  <c r="AA5" i="6" s="1"/>
  <c r="AC16" i="7"/>
  <c r="AB5" i="6" s="1"/>
  <c r="AD16" i="7"/>
  <c r="AE16" i="7"/>
  <c r="AD5" i="6" s="1"/>
  <c r="AF16" i="7"/>
  <c r="AE5" i="6" s="1"/>
  <c r="F3" i="7"/>
  <c r="E4" i="6" s="1"/>
  <c r="G3" i="7"/>
  <c r="H3" i="7"/>
  <c r="G4" i="6" s="1"/>
  <c r="I3" i="7"/>
  <c r="H4" i="6" s="1"/>
  <c r="J3" i="7"/>
  <c r="I4" i="6" s="1"/>
  <c r="K3" i="7"/>
  <c r="J4" i="6" s="1"/>
  <c r="L3" i="7"/>
  <c r="M3" i="7"/>
  <c r="L4" i="6" s="1"/>
  <c r="N3" i="7"/>
  <c r="M4" i="6" s="1"/>
  <c r="O3" i="7"/>
  <c r="P3" i="7"/>
  <c r="O4" i="6" s="1"/>
  <c r="Q3" i="7"/>
  <c r="P4" i="6" s="1"/>
  <c r="R3" i="7"/>
  <c r="Q4" i="6" s="1"/>
  <c r="S3" i="7"/>
  <c r="R4" i="6" s="1"/>
  <c r="T3" i="7"/>
  <c r="U3" i="7"/>
  <c r="T4" i="6" s="1"/>
  <c r="V3" i="7"/>
  <c r="U4" i="6" s="1"/>
  <c r="W3" i="7"/>
  <c r="X3" i="7"/>
  <c r="W4" i="6" s="1"/>
  <c r="Y3" i="7"/>
  <c r="X4" i="6" s="1"/>
  <c r="Z3" i="7"/>
  <c r="Y4" i="6" s="1"/>
  <c r="AA3" i="7"/>
  <c r="Z4" i="6" s="1"/>
  <c r="AB3" i="7"/>
  <c r="AC3" i="7"/>
  <c r="AB4" i="6" s="1"/>
  <c r="AD3" i="7"/>
  <c r="AC4" i="6" s="1"/>
  <c r="AE3" i="7"/>
  <c r="AD4" i="6" s="1"/>
  <c r="E3" i="7"/>
  <c r="AF29" i="7"/>
  <c r="AE6" i="6" s="1"/>
  <c r="AE29" i="7"/>
  <c r="AD6" i="6" s="1"/>
  <c r="AD29" i="7"/>
  <c r="AC29" i="7"/>
  <c r="AB6" i="6" s="1"/>
  <c r="AB29" i="7"/>
  <c r="AA6" i="6" s="1"/>
  <c r="AA29" i="7"/>
  <c r="Z6" i="6" s="1"/>
  <c r="Z29" i="7"/>
  <c r="Y6" i="6" s="1"/>
  <c r="Y29" i="7"/>
  <c r="X29" i="7"/>
  <c r="W6" i="6" s="1"/>
  <c r="W29" i="7"/>
  <c r="V29" i="7"/>
  <c r="U6" i="6" s="1"/>
  <c r="U29" i="7"/>
  <c r="T29" i="7"/>
  <c r="S6" i="6" s="1"/>
  <c r="S29" i="7"/>
  <c r="R6" i="6" s="1"/>
  <c r="R29" i="7"/>
  <c r="Q6" i="6" s="1"/>
  <c r="Q29" i="7"/>
  <c r="P29" i="7"/>
  <c r="O6" i="6" s="1"/>
  <c r="O29" i="7"/>
  <c r="N29" i="7"/>
  <c r="M6" i="6" s="1"/>
  <c r="M29" i="7"/>
  <c r="L29" i="7"/>
  <c r="K6" i="6" s="1"/>
  <c r="K29" i="7"/>
  <c r="J6" i="6" s="1"/>
  <c r="J29" i="7"/>
  <c r="I29" i="7"/>
  <c r="H6" i="6" s="1"/>
  <c r="H29" i="7"/>
  <c r="G6" i="6" s="1"/>
  <c r="G29" i="7"/>
  <c r="F29" i="7"/>
  <c r="E6" i="6" s="1"/>
  <c r="F16" i="7"/>
  <c r="E5" i="6" s="1"/>
  <c r="E16" i="7"/>
  <c r="B29" i="7"/>
  <c r="A29" i="7"/>
  <c r="B16" i="7"/>
  <c r="A16" i="7"/>
  <c r="B3" i="7"/>
  <c r="A3" i="7"/>
  <c r="AE2" i="7"/>
  <c r="AD2" i="7"/>
  <c r="AC2" i="7"/>
  <c r="AE1" i="7"/>
  <c r="AD1" i="7"/>
  <c r="AC1" i="7"/>
  <c r="AB1" i="7"/>
  <c r="AA1" i="7"/>
  <c r="Z1" i="7"/>
  <c r="Y1" i="7"/>
  <c r="X1" i="7"/>
  <c r="W1" i="7"/>
  <c r="V1" i="7"/>
  <c r="U1" i="7"/>
  <c r="T1" i="7"/>
  <c r="S1" i="7"/>
  <c r="R1" i="7"/>
  <c r="Q1" i="7"/>
  <c r="P1" i="7"/>
  <c r="O1" i="7"/>
  <c r="N1" i="7"/>
  <c r="M1" i="7"/>
  <c r="L1" i="7"/>
  <c r="K1" i="7"/>
  <c r="J1" i="7"/>
  <c r="I1" i="7"/>
  <c r="H1" i="7"/>
  <c r="G1" i="7"/>
  <c r="F1" i="7"/>
  <c r="E1" i="7"/>
  <c r="B73" i="6"/>
  <c r="A73" i="6"/>
  <c r="B72" i="6"/>
  <c r="A72" i="6"/>
  <c r="B71" i="6"/>
  <c r="A71" i="6"/>
  <c r="B70" i="6"/>
  <c r="A70" i="6"/>
  <c r="B69" i="6"/>
  <c r="A69" i="6"/>
  <c r="B68" i="6"/>
  <c r="A68" i="6"/>
  <c r="B67" i="6"/>
  <c r="A67" i="6"/>
  <c r="D29" i="7" l="1"/>
  <c r="C6" i="6" s="1"/>
  <c r="D16" i="7"/>
  <c r="C5" i="6" s="1"/>
  <c r="D42" i="7"/>
  <c r="C7" i="6" s="1"/>
  <c r="AC6" i="6"/>
  <c r="D3" i="7"/>
  <c r="C4" i="6" s="1"/>
  <c r="B79" i="6"/>
  <c r="A79" i="6"/>
  <c r="B78" i="6"/>
  <c r="A78" i="6"/>
  <c r="B77" i="6"/>
  <c r="A77" i="6"/>
  <c r="B76" i="6"/>
  <c r="A76" i="6"/>
  <c r="B75" i="6"/>
  <c r="A75" i="6"/>
  <c r="B74" i="6"/>
  <c r="A74" i="6"/>
  <c r="B66" i="6"/>
  <c r="A66" i="6"/>
  <c r="B65" i="6"/>
  <c r="A65" i="6"/>
  <c r="B64" i="6"/>
  <c r="A64" i="6"/>
  <c r="B63" i="6"/>
  <c r="A63" i="6"/>
  <c r="B62" i="6"/>
  <c r="A62" i="6"/>
  <c r="B61" i="6"/>
  <c r="A61" i="6"/>
  <c r="B60" i="6"/>
  <c r="A60" i="6"/>
  <c r="B59" i="6"/>
  <c r="A59" i="6"/>
  <c r="B58" i="6"/>
  <c r="A58" i="6"/>
  <c r="B57" i="6"/>
  <c r="A57" i="6"/>
  <c r="B56" i="6"/>
  <c r="A56" i="6"/>
  <c r="B55" i="6"/>
  <c r="A55" i="6"/>
  <c r="B54" i="6"/>
  <c r="A54" i="6"/>
  <c r="B53" i="6"/>
  <c r="A53" i="6"/>
  <c r="B52" i="6"/>
  <c r="A52" i="6"/>
  <c r="B51" i="6"/>
  <c r="A51" i="6"/>
  <c r="B50" i="6"/>
  <c r="A50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B4" i="6"/>
  <c r="A4" i="6"/>
  <c r="B3" i="6"/>
  <c r="A3" i="6"/>
  <c r="AD1" i="6"/>
  <c r="AC1" i="6"/>
  <c r="AB1" i="6"/>
  <c r="AA1" i="6"/>
  <c r="Z1" i="6"/>
  <c r="Y1" i="6"/>
  <c r="X1" i="6"/>
  <c r="W1" i="6"/>
  <c r="V1" i="6"/>
  <c r="U1" i="6"/>
  <c r="T1" i="6"/>
  <c r="C7" i="8" s="1"/>
  <c r="E7" i="8" s="1"/>
  <c r="G7" i="8" s="1"/>
  <c r="S1" i="6"/>
  <c r="R1" i="6"/>
  <c r="Q1" i="6"/>
  <c r="P1" i="6"/>
  <c r="O1" i="6"/>
  <c r="N1" i="6"/>
  <c r="M1" i="6"/>
  <c r="L1" i="6"/>
  <c r="K1" i="6"/>
  <c r="J1" i="6"/>
  <c r="I1" i="6"/>
  <c r="H1" i="6"/>
  <c r="G1" i="6"/>
  <c r="F1" i="6"/>
  <c r="E1" i="6"/>
  <c r="D1" i="6"/>
  <c r="C4" i="8" l="1"/>
  <c r="E4" i="8" s="1"/>
  <c r="G4" i="8" s="1"/>
  <c r="C5" i="8"/>
  <c r="E5" i="8" s="1"/>
  <c r="G5" i="8" s="1"/>
  <c r="C6" i="8"/>
  <c r="E6" i="8" s="1"/>
  <c r="G6" i="8" s="1"/>
  <c r="C77" i="8"/>
  <c r="E77" i="8" s="1"/>
  <c r="G77" i="8" s="1"/>
  <c r="C70" i="8"/>
  <c r="E70" i="8" s="1"/>
  <c r="G70" i="8" s="1"/>
  <c r="C62" i="8"/>
  <c r="E62" i="8" s="1"/>
  <c r="G62" i="8" s="1"/>
  <c r="C54" i="8"/>
  <c r="E54" i="8" s="1"/>
  <c r="G54" i="8" s="1"/>
  <c r="C40" i="8"/>
  <c r="E40" i="8" s="1"/>
  <c r="G40" i="8" s="1"/>
  <c r="C25" i="8"/>
  <c r="E25" i="8" s="1"/>
  <c r="G25" i="8" s="1"/>
  <c r="C18" i="8"/>
  <c r="E18" i="8" s="1"/>
  <c r="G18" i="8" s="1"/>
  <c r="C10" i="8"/>
  <c r="E10" i="8" s="1"/>
  <c r="G10" i="8" s="1"/>
  <c r="C51" i="8"/>
  <c r="E51" i="8" s="1"/>
  <c r="G51" i="8" s="1"/>
  <c r="C44" i="8"/>
  <c r="E44" i="8" s="1"/>
  <c r="G44" i="8" s="1"/>
  <c r="C15" i="8"/>
  <c r="E15" i="8" s="1"/>
  <c r="G15" i="8" s="1"/>
  <c r="C76" i="8"/>
  <c r="E76" i="8" s="1"/>
  <c r="G76" i="8" s="1"/>
  <c r="C69" i="8"/>
  <c r="E69" i="8" s="1"/>
  <c r="G69" i="8" s="1"/>
  <c r="C61" i="8"/>
  <c r="E61" i="8" s="1"/>
  <c r="G61" i="8" s="1"/>
  <c r="C53" i="8"/>
  <c r="E53" i="8" s="1"/>
  <c r="G53" i="8" s="1"/>
  <c r="C46" i="8"/>
  <c r="E46" i="8" s="1"/>
  <c r="G46" i="8" s="1"/>
  <c r="C39" i="8"/>
  <c r="E39" i="8" s="1"/>
  <c r="G39" i="8" s="1"/>
  <c r="C32" i="8"/>
  <c r="E32" i="8" s="1"/>
  <c r="G32" i="8" s="1"/>
  <c r="C24" i="8"/>
  <c r="E24" i="8" s="1"/>
  <c r="G24" i="8" s="1"/>
  <c r="C17" i="8"/>
  <c r="E17" i="8" s="1"/>
  <c r="G17" i="8" s="1"/>
  <c r="C9" i="8"/>
  <c r="E9" i="8" s="1"/>
  <c r="G9" i="8" s="1"/>
  <c r="C59" i="8"/>
  <c r="E59" i="8" s="1"/>
  <c r="G59" i="8" s="1"/>
  <c r="C30" i="8"/>
  <c r="E30" i="8" s="1"/>
  <c r="G30" i="8" s="1"/>
  <c r="C75" i="8"/>
  <c r="E75" i="8" s="1"/>
  <c r="G75" i="8" s="1"/>
  <c r="C68" i="8"/>
  <c r="E68" i="8" s="1"/>
  <c r="G68" i="8" s="1"/>
  <c r="C60" i="8"/>
  <c r="E60" i="8" s="1"/>
  <c r="G60" i="8" s="1"/>
  <c r="C52" i="8"/>
  <c r="E52" i="8" s="1"/>
  <c r="G52" i="8" s="1"/>
  <c r="C45" i="8"/>
  <c r="E45" i="8" s="1"/>
  <c r="G45" i="8" s="1"/>
  <c r="C38" i="8"/>
  <c r="E38" i="8" s="1"/>
  <c r="G38" i="8" s="1"/>
  <c r="C31" i="8"/>
  <c r="E31" i="8" s="1"/>
  <c r="G31" i="8" s="1"/>
  <c r="C23" i="8"/>
  <c r="E23" i="8" s="1"/>
  <c r="G23" i="8" s="1"/>
  <c r="C16" i="8"/>
  <c r="E16" i="8" s="1"/>
  <c r="G16" i="8" s="1"/>
  <c r="C8" i="8"/>
  <c r="E8" i="8" s="1"/>
  <c r="G8" i="8" s="1"/>
  <c r="C67" i="8"/>
  <c r="E67" i="8" s="1"/>
  <c r="G67" i="8" s="1"/>
  <c r="C37" i="8"/>
  <c r="E37" i="8" s="1"/>
  <c r="G37" i="8" s="1"/>
  <c r="C3" i="8"/>
  <c r="E3" i="8" s="1"/>
  <c r="G3" i="8" s="1"/>
  <c r="C74" i="8"/>
  <c r="E74" i="8" s="1"/>
  <c r="G74" i="8" s="1"/>
  <c r="C22" i="8"/>
  <c r="E22" i="8" s="1"/>
  <c r="G22" i="8" s="1"/>
  <c r="C73" i="8"/>
  <c r="E73" i="8" s="1"/>
  <c r="G73" i="8" s="1"/>
  <c r="C66" i="8"/>
  <c r="E66" i="8" s="1"/>
  <c r="G66" i="8" s="1"/>
  <c r="C58" i="8"/>
  <c r="E58" i="8" s="1"/>
  <c r="G58" i="8" s="1"/>
  <c r="C50" i="8"/>
  <c r="E50" i="8" s="1"/>
  <c r="G50" i="8" s="1"/>
  <c r="C43" i="8"/>
  <c r="E43" i="8" s="1"/>
  <c r="G43" i="8" s="1"/>
  <c r="C36" i="8"/>
  <c r="E36" i="8" s="1"/>
  <c r="G36" i="8" s="1"/>
  <c r="C29" i="8"/>
  <c r="E29" i="8" s="1"/>
  <c r="G29" i="8" s="1"/>
  <c r="C14" i="8"/>
  <c r="E14" i="8" s="1"/>
  <c r="G14" i="8" s="1"/>
  <c r="C55" i="8"/>
  <c r="E55" i="8" s="1"/>
  <c r="G55" i="8" s="1"/>
  <c r="C47" i="8"/>
  <c r="E47" i="8" s="1"/>
  <c r="G47" i="8" s="1"/>
  <c r="C19" i="8"/>
  <c r="E19" i="8" s="1"/>
  <c r="G19" i="8" s="1"/>
  <c r="C72" i="8"/>
  <c r="E72" i="8" s="1"/>
  <c r="G72" i="8" s="1"/>
  <c r="C65" i="8"/>
  <c r="E65" i="8" s="1"/>
  <c r="G65" i="8" s="1"/>
  <c r="C57" i="8"/>
  <c r="E57" i="8" s="1"/>
  <c r="G57" i="8" s="1"/>
  <c r="C49" i="8"/>
  <c r="E49" i="8" s="1"/>
  <c r="G49" i="8" s="1"/>
  <c r="C42" i="8"/>
  <c r="E42" i="8" s="1"/>
  <c r="G42" i="8" s="1"/>
  <c r="C35" i="8"/>
  <c r="E35" i="8" s="1"/>
  <c r="G35" i="8" s="1"/>
  <c r="C28" i="8"/>
  <c r="E28" i="8" s="1"/>
  <c r="G28" i="8" s="1"/>
  <c r="C21" i="8"/>
  <c r="E21" i="8" s="1"/>
  <c r="G21" i="8" s="1"/>
  <c r="C13" i="8"/>
  <c r="E13" i="8" s="1"/>
  <c r="G13" i="8" s="1"/>
  <c r="C63" i="8"/>
  <c r="E63" i="8" s="1"/>
  <c r="G63" i="8" s="1"/>
  <c r="C33" i="8"/>
  <c r="E33" i="8" s="1"/>
  <c r="G33" i="8" s="1"/>
  <c r="C11" i="8"/>
  <c r="E11" i="8" s="1"/>
  <c r="G11" i="8" s="1"/>
  <c r="C64" i="8"/>
  <c r="E64" i="8" s="1"/>
  <c r="G64" i="8" s="1"/>
  <c r="C56" i="8"/>
  <c r="E56" i="8" s="1"/>
  <c r="G56" i="8" s="1"/>
  <c r="C48" i="8"/>
  <c r="E48" i="8" s="1"/>
  <c r="G48" i="8" s="1"/>
  <c r="C41" i="8"/>
  <c r="E41" i="8" s="1"/>
  <c r="G41" i="8" s="1"/>
  <c r="C34" i="8"/>
  <c r="E34" i="8" s="1"/>
  <c r="G34" i="8" s="1"/>
  <c r="C27" i="8"/>
  <c r="E27" i="8" s="1"/>
  <c r="G27" i="8" s="1"/>
  <c r="C20" i="8"/>
  <c r="E20" i="8" s="1"/>
  <c r="G20" i="8" s="1"/>
  <c r="C12" i="8"/>
  <c r="E12" i="8" s="1"/>
  <c r="G12" i="8" s="1"/>
  <c r="C71" i="8"/>
  <c r="E71" i="8" s="1"/>
  <c r="G71" i="8" s="1"/>
  <c r="C26" i="8"/>
  <c r="E26" i="8" s="1"/>
  <c r="G26" i="8" s="1"/>
  <c r="C5" i="4"/>
  <c r="C14" i="4"/>
  <c r="C22" i="4"/>
  <c r="C30" i="4"/>
  <c r="C38" i="4"/>
  <c r="C46" i="4"/>
  <c r="C54" i="4"/>
  <c r="C62" i="4"/>
  <c r="C70" i="4"/>
  <c r="E70" i="4" s="1"/>
  <c r="C3" i="4"/>
  <c r="E3" i="4" s="1"/>
  <c r="C11" i="4"/>
  <c r="C15" i="4"/>
  <c r="C23" i="4"/>
  <c r="C31" i="4"/>
  <c r="C39" i="4"/>
  <c r="C47" i="4"/>
  <c r="C55" i="4"/>
  <c r="C63" i="4"/>
  <c r="C71" i="4"/>
  <c r="E71" i="4" s="1"/>
  <c r="C51" i="4"/>
  <c r="C8" i="4"/>
  <c r="C16" i="4"/>
  <c r="C24" i="4"/>
  <c r="C32" i="4"/>
  <c r="C40" i="4"/>
  <c r="C48" i="4"/>
  <c r="C56" i="4"/>
  <c r="C64" i="4"/>
  <c r="C72" i="4"/>
  <c r="C59" i="4"/>
  <c r="C67" i="4"/>
  <c r="E67" i="4" s="1"/>
  <c r="C9" i="4"/>
  <c r="C17" i="4"/>
  <c r="C25" i="4"/>
  <c r="C33" i="4"/>
  <c r="C41" i="4"/>
  <c r="C49" i="4"/>
  <c r="C57" i="4"/>
  <c r="C65" i="4"/>
  <c r="E65" i="4" s="1"/>
  <c r="C73" i="4"/>
  <c r="C27" i="4"/>
  <c r="C75" i="4"/>
  <c r="C10" i="4"/>
  <c r="C18" i="4"/>
  <c r="C26" i="4"/>
  <c r="C34" i="4"/>
  <c r="C42" i="4"/>
  <c r="C50" i="4"/>
  <c r="C58" i="4"/>
  <c r="C66" i="4"/>
  <c r="E66" i="4" s="1"/>
  <c r="C74" i="4"/>
  <c r="C43" i="4"/>
  <c r="C12" i="4"/>
  <c r="C20" i="4"/>
  <c r="C28" i="4"/>
  <c r="C36" i="4"/>
  <c r="C44" i="4"/>
  <c r="C52" i="4"/>
  <c r="C60" i="4"/>
  <c r="C68" i="4"/>
  <c r="E68" i="4" s="1"/>
  <c r="C76" i="4"/>
  <c r="C35" i="4"/>
  <c r="C13" i="4"/>
  <c r="C21" i="4"/>
  <c r="C29" i="4"/>
  <c r="C37" i="4"/>
  <c r="C45" i="4"/>
  <c r="C53" i="4"/>
  <c r="C61" i="4"/>
  <c r="C69" i="4"/>
  <c r="E69" i="4" s="1"/>
  <c r="C77" i="4"/>
  <c r="C19" i="4"/>
  <c r="C4" i="4"/>
  <c r="E4" i="4" s="1"/>
  <c r="C6" i="4"/>
  <c r="C7" i="4"/>
  <c r="AD2" i="6"/>
  <c r="AC2" i="6"/>
  <c r="AB2" i="6"/>
  <c r="C78" i="8" l="1"/>
  <c r="E78" i="8" s="1"/>
  <c r="G78" i="8" s="1"/>
  <c r="G82" i="8" s="1"/>
  <c r="G83" i="8"/>
  <c r="C78" i="4"/>
  <c r="E9" i="4"/>
  <c r="E29" i="4"/>
  <c r="E47" i="4"/>
  <c r="E45" i="4"/>
  <c r="E51" i="4"/>
  <c r="E53" i="4"/>
  <c r="E18" i="4"/>
  <c r="E20" i="4"/>
  <c r="E28" i="4"/>
  <c r="E30" i="4"/>
  <c r="E34" i="4"/>
  <c r="E36" i="4"/>
  <c r="E38" i="4"/>
  <c r="E40" i="4"/>
  <c r="E42" i="4"/>
  <c r="E44" i="4"/>
  <c r="E46" i="4"/>
  <c r="E52" i="4"/>
  <c r="E54" i="4"/>
  <c r="E56" i="4"/>
  <c r="E58" i="4"/>
  <c r="E60" i="4"/>
  <c r="E73" i="4"/>
  <c r="E75" i="4"/>
  <c r="E77" i="4"/>
  <c r="E31" i="4"/>
  <c r="E33" i="4"/>
  <c r="E39" i="4"/>
  <c r="E43" i="4"/>
  <c r="E59" i="4"/>
  <c r="E72" i="4"/>
  <c r="E76" i="4"/>
  <c r="E6" i="4"/>
  <c r="E8" i="4"/>
  <c r="E12" i="4"/>
  <c r="E41" i="4"/>
  <c r="E49" i="4"/>
  <c r="E74" i="4"/>
  <c r="E7" i="4"/>
  <c r="E37" i="4"/>
  <c r="E61" i="4"/>
  <c r="E14" i="4"/>
  <c r="E64" i="4"/>
  <c r="E63" i="4"/>
  <c r="E62" i="4"/>
  <c r="E57" i="4"/>
  <c r="E55" i="4"/>
  <c r="E50" i="4"/>
  <c r="E48" i="4"/>
  <c r="E35" i="4"/>
  <c r="E32" i="4"/>
  <c r="E27" i="4"/>
  <c r="E26" i="4"/>
  <c r="E25" i="4"/>
  <c r="E24" i="4"/>
  <c r="E23" i="4"/>
  <c r="E22" i="4"/>
  <c r="E21" i="4"/>
  <c r="E19" i="4"/>
  <c r="E17" i="4"/>
  <c r="E16" i="4"/>
  <c r="E15" i="4"/>
  <c r="E13" i="4"/>
  <c r="E11" i="4"/>
  <c r="E10" i="4"/>
  <c r="G81" i="8" l="1"/>
  <c r="E5" i="4"/>
  <c r="E78" i="4"/>
</calcChain>
</file>

<file path=xl/sharedStrings.xml><?xml version="1.0" encoding="utf-8"?>
<sst xmlns="http://schemas.openxmlformats.org/spreadsheetml/2006/main" count="574" uniqueCount="298">
  <si>
    <t>Annexe financière (A.F.)</t>
  </si>
  <si>
    <t>Il est demandé au candidat :</t>
  </si>
  <si>
    <r>
      <rPr>
        <sz val="10"/>
        <color indexed="64"/>
        <rFont val="Arial"/>
        <family val="2"/>
      </rPr>
      <t xml:space="preserve">- de remplir les cellules </t>
    </r>
    <r>
      <rPr>
        <b/>
        <sz val="10"/>
        <color indexed="64"/>
        <rFont val="Arial"/>
        <family val="2"/>
      </rPr>
      <t>sur fond jaune</t>
    </r>
    <r>
      <rPr>
        <sz val="10"/>
        <color indexed="64"/>
        <rFont val="Arial"/>
        <family val="2"/>
      </rPr>
      <t xml:space="preserve"> (dans chacun des onglets concernés)</t>
    </r>
  </si>
  <si>
    <t>- de ne pas modifier le format de la grille</t>
  </si>
  <si>
    <t>- de respecter la codification des unités d'œuvre </t>
  </si>
  <si>
    <t>A noter :</t>
  </si>
  <si>
    <t>- les prix ne doivent contenir que 2 (deux) décimales</t>
  </si>
  <si>
    <t>ATTENTION : </t>
  </si>
  <si>
    <t>La liste des prestations ci-après n'est pas modifiable. Aucune adjonction ou suppression de prestation ne sera acceptée.</t>
  </si>
  <si>
    <t>A chaque prestation devra être associé un prix.</t>
  </si>
  <si>
    <r>
      <t xml:space="preserve">Les colonnes F et G de l'onglet "Bordereau des prix unitaires" </t>
    </r>
    <r>
      <rPr>
        <sz val="8"/>
        <color indexed="64"/>
        <rFont val="Verdana"/>
        <family val="2"/>
      </rPr>
      <t xml:space="preserve">constituent un scénario de commande indicatif qui n'a donc pas valeur contractuelle, il permet uniquement de comparer financièrement les offres entre elles. </t>
    </r>
  </si>
  <si>
    <t>En aucun cas il ne s'agit d'un engagement de commande</t>
  </si>
  <si>
    <t>Le scénario de commande ne constitue pas un document d'exécution du marché et est dépourvu de toute valeur contractuelle. Ainsi, les hypothèses de commandes figurant dans le scénario de commande correspondent à de simples évaluations.</t>
  </si>
  <si>
    <t>Concernant l'onglet "TJM (Profils)" le candidat peut, en complément des profils indiqués, proposer des types de profils supplémentaires.</t>
  </si>
  <si>
    <t>A noter : les prix ne doivent contenir que 2 (deux) décimales</t>
  </si>
  <si>
    <t>Unité d'œuvre</t>
  </si>
  <si>
    <t>Intitulé de l'unité d'œuvre</t>
  </si>
  <si>
    <t>Prix de l'unité d'œuvre (€ HT)</t>
  </si>
  <si>
    <t>Taux de TVA
(%)</t>
  </si>
  <si>
    <t>Prix de l'unité d'œuvre (€ TTC)</t>
  </si>
  <si>
    <t>Nombre
Unités d'œuvre</t>
  </si>
  <si>
    <t>Montant total (€ TTC)</t>
  </si>
  <si>
    <t>Augmentation du périmètre du MCO entre 1 et 15 points d’activité supplémentaires par mois, en moyenne sur le trimestre</t>
  </si>
  <si>
    <t>Reprise en maintenance d'un nouveau périmètre correspondant à 1000 points de décisions (mesuré avec CAST)</t>
  </si>
  <si>
    <t>Assistance à l'exploitation de la solution pour 1 ETP pendant 1 mois</t>
  </si>
  <si>
    <t>Transfert vers les équipes de support et d'exploitation (1 atelier d'une demi-journée)</t>
  </si>
  <si>
    <t>Astreintes téléphoniques exceptionnelles sur Heures Non Ouvrées - Forfait pour 8 heures d'astreintes en semaine (jours ouvrés)</t>
  </si>
  <si>
    <t>Astreintes téléphoniques exceptionnelles sur Heures Non Ouvrées - Forfait pour 8 heures le samedi</t>
  </si>
  <si>
    <t>Astreintes téléphoniques exceptionnelles sur Heures Non Ouvrées - Forfait pour 8 heures d'astreintes le dimanche ou jour férié</t>
  </si>
  <si>
    <t>Interventions exceptionnelles pendant les Heures Non Ouvrées - Forfait pour 4 heures d'intervention en semaine (jours ouvrés)</t>
  </si>
  <si>
    <t>Interventions exceptionnelles pendant les Heures Non Ouvrées - Forfait pour 4 heures d'intervention les samedis</t>
  </si>
  <si>
    <t>Interventions exceptionnelles pendant les Heures Non Ouvrées - Forfait pour 4 heures d'intervention les dimanches ou les jours fériés</t>
  </si>
  <si>
    <t>Préparation et exécution d'un test de PCA/PRA additionnel à ceux qui sont déjà compris dans le forfait de maintenance</t>
  </si>
  <si>
    <t>Préparation et exécution d'un test de performance additionnel à ceux qui sont déjà compris dans le forfait de maintenance</t>
  </si>
  <si>
    <t>Réponse à une expression de besoin - solution connue (faisabilité certaine) - niveau très simple nécessitant une étude d'impact détaillant de 1 à 5 impacts sur la solution</t>
  </si>
  <si>
    <t>Réponse à une expression de besoin - solution connue (faisabilité certaine) – niveau simple nécessitant une étude d'impact détaillant de 6 à 10 impacts sur la solution</t>
  </si>
  <si>
    <t>Réponse à une expression de besoin - solution connue (faisabilité certaine) – niveau assez simple nécessitant une étude d'impact détaillant de 11 à 15 impacts sur la solution</t>
  </si>
  <si>
    <t>Réponse à une expression de besoin - solution connue (faisabilité certaine) – niveau assez complexe nécessitant une étude d'impact détaillant de 16 à 30 impacts sur la solution</t>
  </si>
  <si>
    <t>Réponse à une expression de besoin - solution connue (faisabilité certaine) – niveau complexe nécessitant une étude d'impact détaillant de 31 à 50 impacts sur la solution</t>
  </si>
  <si>
    <t>Réponse à une expression de besoin - solution connue (faisabilité certaine) – niveau très complexe nécessitant une étude d'impact détaillant plus de 50 impacts sur la solution</t>
  </si>
  <si>
    <t>Réalisation d'une Etude d'Impact Macroscopique nécessitant 1 atelier afin d'identifier les scénarios de réponse au besoin exprimé.</t>
  </si>
  <si>
    <t>Réalisation d'une Etude d'Impact Macroscopique nécessitant 2 à 3 ateliers afin d'identifier les scénarios de réponse au besoin exprimé.</t>
  </si>
  <si>
    <t>Réalisation d'une Etude d'Impact Macroscopique nécessitant 4 à 6 ateliers afin d'identifier les scénarios de réponse au besoin exprimé.</t>
  </si>
  <si>
    <t>Réalisation d'une Etude d'Impact Macroscopique nécessitant 7 à 9 ateliers afin d'identifier les scénarios de réponse au besoin exprimé.</t>
  </si>
  <si>
    <t>Réalisation d'une Etude d'Impact Macroscopique nécessitant 10 à 12 ateliers afin d'identifier les scénarios de réponse au besoin exprimé.</t>
  </si>
  <si>
    <t>Réalisation d'une Etude d'Impact Macroscopique nécessitant 13 à 20 ateliers afin d'identifier les scénarios de réponse au besoin exprimé.</t>
  </si>
  <si>
    <t>Conception d'une évolution nécessitant 1 atelier</t>
  </si>
  <si>
    <t>Conception d'une évolution nécessitant 2 à 3  ateliers</t>
  </si>
  <si>
    <t>Conception d'une évolution nécessitant 4 à 6  ateliers</t>
  </si>
  <si>
    <t>Conception d'une évolution nécessitant 7 à 9  ateliers</t>
  </si>
  <si>
    <t>Conception d'une évolution nécessitant 10 à 12  ateliers</t>
  </si>
  <si>
    <t>Conception d'une évolution nécessitant 13 à 15  ateliers</t>
  </si>
  <si>
    <t xml:space="preserve">évolution nécessitant au plus 10 cas de tests liés à l’évolution (hors TNR et tests de performance) </t>
  </si>
  <si>
    <t xml:space="preserve">évolution nécessitant de 11 à 25 cas de tests liés à l’évolution (hors TNR et tests de performance) </t>
  </si>
  <si>
    <t xml:space="preserve">évolution nécessitant de 26 à 50 cas de tests liés à l’évolution (hors TNR et tests de performance) </t>
  </si>
  <si>
    <t xml:space="preserve">évolution nécessitant de 51 à 75 cas de tests liés à l’évolution (hors TNR et tests de performance) </t>
  </si>
  <si>
    <t xml:space="preserve">évolution nécessitant de 76 à 100 cas de tests liés à l’évolution (hors TNR et tests de performance) </t>
  </si>
  <si>
    <t xml:space="preserve">évolution nécessitant de 100 à 200 cas de tests liés à l’évolution (hors TNR et tests de performance) </t>
  </si>
  <si>
    <t>5% de bonus pour objectifs dépassés sur les SLA trimestriels</t>
  </si>
  <si>
    <t>Caractérisation des profils</t>
  </si>
  <si>
    <t>Référence du profil</t>
  </si>
  <si>
    <t>Libellé</t>
  </si>
  <si>
    <t>Domaine(s) de compétence</t>
  </si>
  <si>
    <t>Nombre d'années  d'expérience miniminum pour chaque domaine de compétence</t>
  </si>
  <si>
    <t>Taux Moyen Journalier de l'AC
(€ HT/j)</t>
  </si>
  <si>
    <t>DP</t>
  </si>
  <si>
    <t>Directeur de programme</t>
  </si>
  <si>
    <t>Direction de programme</t>
  </si>
  <si>
    <t>&gt;= 10 ans</t>
  </si>
  <si>
    <t>CP_D</t>
  </si>
  <si>
    <t>Chef de projet débutant</t>
  </si>
  <si>
    <t>Conduite de projet</t>
  </si>
  <si>
    <t>&gt;= 1 an et &lt; 2 ans (en gestion de projet)</t>
  </si>
  <si>
    <t>CP_J</t>
  </si>
  <si>
    <t>Chef de projet junior</t>
  </si>
  <si>
    <t>&gt;= 2 ans et &lt; 5 ans (en gestion de projet)</t>
  </si>
  <si>
    <t>CP_S</t>
  </si>
  <si>
    <t>Chef de projet senior</t>
  </si>
  <si>
    <t>&gt;= 5 ans et &lt; 10 ans (en gestion de projet)</t>
  </si>
  <si>
    <t>MET_D</t>
  </si>
  <si>
    <t>Expert métier débutant</t>
  </si>
  <si>
    <t>Connaissances métier/processus</t>
  </si>
  <si>
    <t>&gt;= 1 an et &lt; 2 ans</t>
  </si>
  <si>
    <t>MET_J</t>
  </si>
  <si>
    <t>Expert métier junior</t>
  </si>
  <si>
    <t>&gt;= 2 ans et &lt; 5 ans</t>
  </si>
  <si>
    <t>MET_S</t>
  </si>
  <si>
    <t>Expert métier senior</t>
  </si>
  <si>
    <t>&gt;= 5 ans et &lt; 10 ans</t>
  </si>
  <si>
    <t>MET_E</t>
  </si>
  <si>
    <t>Expert métier expert</t>
  </si>
  <si>
    <t>&gt;= 10 ans (dans sa spécialité)</t>
  </si>
  <si>
    <t>TEC_D</t>
  </si>
  <si>
    <t>Expert technique débutant</t>
  </si>
  <si>
    <t>Expertise technique</t>
  </si>
  <si>
    <t>&gt;=1 an et &lt; 2 ans</t>
  </si>
  <si>
    <t>TEC_J</t>
  </si>
  <si>
    <t>Expert technique junior</t>
  </si>
  <si>
    <t>TEC_S</t>
  </si>
  <si>
    <t>Expert technique senior</t>
  </si>
  <si>
    <t xml:space="preserve">&gt;= 5 ans </t>
  </si>
  <si>
    <t>TEC_E</t>
  </si>
  <si>
    <t>Expert technique expert</t>
  </si>
  <si>
    <t>DEV_D</t>
  </si>
  <si>
    <t>Développeur débutant</t>
  </si>
  <si>
    <t>Développement</t>
  </si>
  <si>
    <t>&lt; 2 ans</t>
  </si>
  <si>
    <t>DEV_J</t>
  </si>
  <si>
    <t>Développeur junior</t>
  </si>
  <si>
    <t>DEV_S</t>
  </si>
  <si>
    <t>Développeur senior - Dev Lead</t>
  </si>
  <si>
    <t>&gt;= 5 ans</t>
  </si>
  <si>
    <t>DATA</t>
  </si>
  <si>
    <t>Data Scientist</t>
  </si>
  <si>
    <t>Data Science</t>
  </si>
  <si>
    <t>ARCHI</t>
  </si>
  <si>
    <t>Architecte d'entreprise</t>
  </si>
  <si>
    <t>Architecture technique</t>
  </si>
  <si>
    <t>INGE_Q</t>
  </si>
  <si>
    <t>Ingénieur qualité</t>
  </si>
  <si>
    <t>Qualité</t>
  </si>
  <si>
    <t>&gt;= 5 ans (dans sa spécialité)</t>
  </si>
  <si>
    <t>EXP_SEC</t>
  </si>
  <si>
    <t>Expert Sécurité</t>
  </si>
  <si>
    <t>Sécurité des systèmes d'information</t>
  </si>
  <si>
    <t>CONS_D</t>
  </si>
  <si>
    <t>Consultant fonctionnel débutant</t>
  </si>
  <si>
    <t>Connaissances fonctionnelles / paramétrage progiciels</t>
  </si>
  <si>
    <t>CONS_J</t>
  </si>
  <si>
    <t>Consultant fonctionnel junior</t>
  </si>
  <si>
    <t>CONS_S</t>
  </si>
  <si>
    <t>Consultant fonctionnel senior</t>
  </si>
  <si>
    <t>CONS_E</t>
  </si>
  <si>
    <t>Consultant fonctionnel expert</t>
  </si>
  <si>
    <t>EXPLOIT</t>
  </si>
  <si>
    <t>Exploitant</t>
  </si>
  <si>
    <t>Exploitation Systèmes</t>
  </si>
  <si>
    <t xml:space="preserve">&gt;= 2 ans </t>
  </si>
  <si>
    <t>- de remplir les cellules sur fond jaune</t>
  </si>
  <si>
    <t>- de respecter la codification dans les onglets de détail</t>
  </si>
  <si>
    <t>Charge totale</t>
  </si>
  <si>
    <t>Augmentation du périmètre du MCO entre 1 et 30 points d’activité supplémentaires par mois, en moyenne sur le trimestre, si l’augmentation du périmètre est supérieure à 15 points d’activité</t>
  </si>
  <si>
    <t>Augmentation du périmètre du MCO entre 1 et 45 points d’activité supplémentaires par mois, en moyenne sur le trimestre, si l’augmentation du périmètre est supérieure à 30 points d’activité</t>
  </si>
  <si>
    <t>Augmentation du périmètre du MCO entre 1 et 60 points d’activité supplémentaires par mois, en moyenne sur le trimestre, si l’augmentation du périmètre est supérieure à 45 points d’activité</t>
  </si>
  <si>
    <t>Augmentation du périmètre du MCO entre 1 et 75 points d’activité supplémentaires par mois, en moyenne sur le trimestre, si l’augmentation du périmètre est supérieure à 60 points d’activité</t>
  </si>
  <si>
    <t>Augmentation du périmètre du MCO entre 1 et 90 points d’activité supplémentaires par mois, en moyenne sur le trimestre, si l’augmentation du périmètre est supérieure à 75 points d’activité</t>
  </si>
  <si>
    <t>Augmentation du périmètre du MCO entre 1 et 105 points d’activité supplémentaires par mois, en moyenne sur le trimestre, si l’augmentation du périmètre est supérieure à 90 points d’activité</t>
  </si>
  <si>
    <t>Augmentation du périmètre du MCO entre 1 et 120 points d’activité supplémentaires par mois, en moyenne sur le trimestre, si l’augmentation du périmètre est supérieure à 105 points d’activité</t>
  </si>
  <si>
    <t>Augmentation du périmètre du MCO entre 1 et 135 points d’activité supplémentaires par mois, en moyenne sur le trimestre, si l’augmentation du périmètre est supérieure à 120 points d’activité</t>
  </si>
  <si>
    <t>Augmentation du périmètre du MCO entre 1 et 150 points d’activité supplémentaires par mois, en moyenne sur le trimestre, si l’augmentation du périmètre est supérieure à 135 points d’activité</t>
  </si>
  <si>
    <t xml:space="preserve">Intitulé </t>
  </si>
  <si>
    <t>DEV_OPS</t>
  </si>
  <si>
    <t>Expert DevOps</t>
  </si>
  <si>
    <t>Mise en place DevOps, indus, outillage</t>
  </si>
  <si>
    <t>&gt;=5 ans</t>
  </si>
  <si>
    <t>EXP_EDI</t>
  </si>
  <si>
    <t>Expert Editeur</t>
  </si>
  <si>
    <t>Editeur ou produit socle</t>
  </si>
  <si>
    <t>EXP_SI</t>
  </si>
  <si>
    <t>Conseil SI</t>
  </si>
  <si>
    <t>Conseil métier ou technologique</t>
  </si>
  <si>
    <t>&gt;=10 ans</t>
  </si>
  <si>
    <t>UO-PPF-RM</t>
  </si>
  <si>
    <t>UO-PPF-ASS-EXP</t>
  </si>
  <si>
    <t>UO-PPF-REV-FIN</t>
  </si>
  <si>
    <t>UO-PPF-MCO-FT2</t>
  </si>
  <si>
    <t>UO-PPF-MCO-FT3</t>
  </si>
  <si>
    <t>UO-PPF-MCO-FT4</t>
  </si>
  <si>
    <t>UO-PPF-MCO-AP1</t>
  </si>
  <si>
    <t>UO-PPF-MCO-AP2</t>
  </si>
  <si>
    <t>UO-PPF-MCO-AP3</t>
  </si>
  <si>
    <t>UO-PPF-MCO-AP4</t>
  </si>
  <si>
    <t>UO-PPF-MCO-AP5</t>
  </si>
  <si>
    <t>UO-PPF-MCO-AP6</t>
  </si>
  <si>
    <t>UO-PPF-MCO-AP7</t>
  </si>
  <si>
    <t>UO-PPF-MCO-AP8</t>
  </si>
  <si>
    <t>UO-PPF-MCO-AP9</t>
  </si>
  <si>
    <t>UO-PPF-MCO-AP10</t>
  </si>
  <si>
    <t>UO-PPF-MCO-AP11</t>
  </si>
  <si>
    <t>UO-PPF-TRANSF</t>
  </si>
  <si>
    <t>UO-PPF-HNO-A1</t>
  </si>
  <si>
    <t>UO-PPF-HNO-A2</t>
  </si>
  <si>
    <t>UO-PPF-HNO-A3</t>
  </si>
  <si>
    <t>UO-PPF-HNO-I1</t>
  </si>
  <si>
    <t>UO-PPF-HNO-I2</t>
  </si>
  <si>
    <t>UO-PPF-HNO-I3</t>
  </si>
  <si>
    <t>UO-PPF-EX-PCA</t>
  </si>
  <si>
    <t>UO-PPF-EX-PERF</t>
  </si>
  <si>
    <t>UO-PPF-EID-TS</t>
  </si>
  <si>
    <t>UO-PPF-EID-S</t>
  </si>
  <si>
    <t>UO-PPF-EID-M</t>
  </si>
  <si>
    <t>UO-PPF-EID-AC</t>
  </si>
  <si>
    <t>UO-PPF-EID-C</t>
  </si>
  <si>
    <t>UO-PPF-EID-TC</t>
  </si>
  <si>
    <t>UO-PPF-EPR-TS</t>
  </si>
  <si>
    <t>UO-PPF-EPR-S</t>
  </si>
  <si>
    <t>UO-PPF-EPR-M</t>
  </si>
  <si>
    <t>UO-PPF-EPR-AC</t>
  </si>
  <si>
    <t>UO-PPF-EPR-C</t>
  </si>
  <si>
    <t>UO-PPF-EPR-TC</t>
  </si>
  <si>
    <t>UO-PPF-Concept-TS</t>
  </si>
  <si>
    <t>UO-PPF-Concept-S</t>
  </si>
  <si>
    <t>UO-PPF-Concept-M</t>
  </si>
  <si>
    <t>UO-PPF-Concept-AC</t>
  </si>
  <si>
    <t>UO-PPF-Concept-C</t>
  </si>
  <si>
    <t>UO-PPF-Concept-TC</t>
  </si>
  <si>
    <t>UO-PPF-REAL-API-TS</t>
  </si>
  <si>
    <t>UO-PPF-REAL-API-S</t>
  </si>
  <si>
    <t>UO-PPF-REAL-API-M</t>
  </si>
  <si>
    <t>UO-PPF-REAL-API-AC</t>
  </si>
  <si>
    <t>UO-PPF-REAL-IHM-TS</t>
  </si>
  <si>
    <t>UO-PPF-REAL-IHM-S</t>
  </si>
  <si>
    <t>UO-PPF-REAL-IHM-M</t>
  </si>
  <si>
    <t>UO-PPF-REAL-IHM-AC</t>
  </si>
  <si>
    <t>UO-PPF-REAL-IHM-C</t>
  </si>
  <si>
    <t>UO-PPF-REAL-IHM-TC</t>
  </si>
  <si>
    <t>UO-PPF-REAL-SERV-TS</t>
  </si>
  <si>
    <t>UO-PPF-REAL-SERV-S</t>
  </si>
  <si>
    <t>UO-PPF-REAL-SERV-M</t>
  </si>
  <si>
    <t>UO-PPF-REAL-SERV-AC</t>
  </si>
  <si>
    <t>UO-PPF-REAL-SERV-C</t>
  </si>
  <si>
    <t>UO-PPF-REAL-SERV-TC</t>
  </si>
  <si>
    <t>UO-PPF-TEST-TS</t>
  </si>
  <si>
    <t>UO-PPF-TEST-S</t>
  </si>
  <si>
    <t>UO-PPF-TEST-M</t>
  </si>
  <si>
    <t>UO-PPF-TEST-AC</t>
  </si>
  <si>
    <t>UO-PPF-TEST-C</t>
  </si>
  <si>
    <t>UO-PPF-TEST-TC</t>
  </si>
  <si>
    <t>TM PPF 2025</t>
  </si>
  <si>
    <t>Prestation P06 : mettre à jour le plan de reprise d’activité</t>
  </si>
  <si>
    <t>Prestation P08 : mettre à jour les campagnes de tests de performance</t>
  </si>
  <si>
    <t>Prestation P10 : piloter et réaliser le support et la maintenance technique</t>
  </si>
  <si>
    <t>Prestation P04 : maintenir le référentiel documentaire</t>
  </si>
  <si>
    <t>Prestation P03 : fournir la maintenance préventive</t>
  </si>
  <si>
    <t>Prestation P02 : fournir la maintenance corrective</t>
  </si>
  <si>
    <t>Augmentation du périmètre du MCO de 1 point d’activité supplémentaire par mois, en moyenne sur le trimestre, au-delà de 150 points d’activité complémentaire par mois</t>
  </si>
  <si>
    <t>UO-Bonus</t>
  </si>
  <si>
    <t>UO-PPF-INIT</t>
  </si>
  <si>
    <t>UO-PPF-MCO-FT1</t>
  </si>
  <si>
    <t>Initialisation des prestations (Prestation P01)</t>
  </si>
  <si>
    <t>Sous-total Init + MCO</t>
  </si>
  <si>
    <t>Sous-total Evolutions</t>
  </si>
  <si>
    <t>Evolution entrainant la modification ou la création de  1 API plus de 5 resource et au-delà de 20 méthodes (modélisation des données, swagger, conception) - hors traitement Back End</t>
  </si>
  <si>
    <t>Evolution entrainant la modification ou la création de 1 API avec 1 ressource et 1 ou 3 méthodes (modélisation des données, swagger, conception) - hors traitement Back End</t>
  </si>
  <si>
    <t>Evolution entrainant la modification ou la création de 1 API avec 2 à 3 ressources et 8 à 12 méthodes (modélisation des données, swagger, conception) - hors traitement Back End</t>
  </si>
  <si>
    <t>Evolution entrainant la modification ou la création de 1 API avec 3 à 5 ressources et 12 à 20 méthodes (modélisation des données, swagger, conception) - hors traitement Back End</t>
  </si>
  <si>
    <t>Evolution entrainant la modification ou création de 1 SPA avec 1 à 3 règles ou contrôles spécifiques (hors contrôle de surface)</t>
  </si>
  <si>
    <t>Evolution entrainant la modification ou création de 1 SPA avec 4 à 6 règles ou contrôles spécifiques (hors contrôle de surface)</t>
  </si>
  <si>
    <t>Evolution entrainant la modification ou création de 1 SPA avec 7 à 9 règles ou contrôles spécifiques (hors contrôle de surface)</t>
  </si>
  <si>
    <t>Evolution entrainant la modification ou création de 1 SPA avec 10 à 12 règles ou contrôles spécifiques (hors contrôle de surface)</t>
  </si>
  <si>
    <t>Evolution entrainant la modification ou création de 1 SPA avec plus de 12 règles ou contrôles spécifiques (hors contrôle de surface)</t>
  </si>
  <si>
    <t>Evolution entrainant la modification d'une SPA ou création de 1 SPA comprenant l’intégration de composants externes complexes ou cinématique métier complexe</t>
  </si>
  <si>
    <t>Evolution entrainant la modification de 3 services au plus ou la création de 1 service</t>
  </si>
  <si>
    <t>Evolution entrainant la modification ou création d’un service comprenant des règles de gestion assez simples avec 4 à 10 actions</t>
  </si>
  <si>
    <t>Evolution entrainant la modification ou création d’un service comprenant des règles de gestion assez complexes avec 11 à 20 actions</t>
  </si>
  <si>
    <t>Evolution entrainant la modification ou création de plusieurs services comprenant des règles de gestion complexes avec des liens avec des composants externes</t>
  </si>
  <si>
    <t>Evolution entrainant la modification ou création de plusieurs services comprenant des règles de gestion très complexes avec des liens avec des composants externes ou nouveaux</t>
  </si>
  <si>
    <t>Evolution entrainant la modification ou création d’un service comprenant des règles de gestion simples avec au plus 4 actions</t>
  </si>
  <si>
    <t>Maintenance corrective / préventive sur une base forfaitaire de 100 points d’activité par mois en moyenne sur le trimestre (pour les 4 trimestres de la première année de MCO de l'AC)</t>
  </si>
  <si>
    <t>Maintenance corrective / préventive sur une base forfaitaire de 100 points d’activité par mois en moyenne sur le trimestre (pour les 4 trimestres de la deuxième année de MCO de l'AC)</t>
  </si>
  <si>
    <t>Maintenance corrective / préventive sur une base forfaitaire de 100 points d’activité par mois en moyenne sur le trimestre (pour les 4 trimestres de la troisième année de MCO de l'AC)</t>
  </si>
  <si>
    <t>Maintenance corrective / préventive sur une base forfaitaire de 100 points d’activité par mois en moyenne sur le trimestre (pour les 4 trimestres de la quatrième année de MCO de l'AC)</t>
  </si>
  <si>
    <t>UO-PPF-REAL-APP</t>
  </si>
  <si>
    <t>UO-PPF-REAL-ULO</t>
  </si>
  <si>
    <t>UO-PPF-REAL-DEP</t>
  </si>
  <si>
    <t>UO-PPF-REAL-INT</t>
  </si>
  <si>
    <t>UO-PPF-REAL-EXP</t>
  </si>
  <si>
    <t>UO-PPF-REAL-REF</t>
  </si>
  <si>
    <t>UO-PPF-REAL-DEC</t>
  </si>
  <si>
    <t>Installation et paramétrage d’un nouveau logiciel du socle applicatif</t>
  </si>
  <si>
    <t>Installation et paramétrage d’un nouveau logiciel de l’usine logicielle</t>
  </si>
  <si>
    <t>Automatisation du déploiement applicatif suite à modification d’un logiciel ou d’un composant</t>
  </si>
  <si>
    <t>Contribution au paramétrage d’un logiciel du socle d’exploitation</t>
  </si>
  <si>
    <t>Adaptation des mécanismes de refresh d’environnement suite à modification d’un composant</t>
  </si>
  <si>
    <t>Décommissionnement d’un composant</t>
  </si>
  <si>
    <t>Intégration d'un nouveau composant dans le socle d'exploitation</t>
  </si>
  <si>
    <t>Prestation P05 : gestion des livraisons, changements et requêtes</t>
  </si>
  <si>
    <t>Prestation P07 : contribuer à l’exécution du plan de reprise d’activité (exercice ou réel) (2 fois par an)</t>
  </si>
  <si>
    <t>Prestation P09 : piloter et exécuter les campagnes de tests de performance (2 fois pas an)</t>
  </si>
  <si>
    <t xml:space="preserve">Détail charges par prestation </t>
  </si>
  <si>
    <t>Total  charges  UO-PPF-MCO-FT1</t>
  </si>
  <si>
    <t>Prestation P15 : réaliser un pilotage opérationnel</t>
  </si>
  <si>
    <t>Prestation P16 : réaliser un pilotage de la qualité</t>
  </si>
  <si>
    <t>Prestation P17 : réaliser un pilotage de la sécurité</t>
  </si>
  <si>
    <t>Total  charges  UO-PPF-MCO-FT2</t>
  </si>
  <si>
    <t>Total  charges  UO-PPF-MCO-FT3</t>
  </si>
  <si>
    <t>Total  charges  UO-PPF-MCO-FT4</t>
  </si>
  <si>
    <t>Dans l'onglet "Charges Détail UO-PPF-MCO-FTx", le candidat procède à l'estimation des charges pour chacune des prestations des unités d'oeuvre UO-PPF-MCO-FTx qu'il ventilera par type de profil d'intervenants correspondant aux profils renseignés dans l'onglet "TJM (profils)". Les charges totales par UO sont reportées directement dans l'onglet "Charges"</t>
  </si>
  <si>
    <t>Dans l'onglet "Charges", le candidat procède à l'estimation des charges pour chacune des unités d'oeuvre qu'il ventilera par type de profil d'intervenants correspondant aux profils renseignés dans l'onglet "TJM (profils)".</t>
  </si>
  <si>
    <t>Réaliser la réversibilité globale en fin de marché  (Prestation P18)</t>
  </si>
  <si>
    <t>P1</t>
  </si>
  <si>
    <t>P2</t>
  </si>
  <si>
    <t>P3</t>
  </si>
  <si>
    <t>P4</t>
  </si>
  <si>
    <r>
      <t>Détail quantitatif estimatif (DQE) (</t>
    </r>
    <r>
      <rPr>
        <b/>
        <sz val="10"/>
        <color indexed="2"/>
        <rFont val="Marianne"/>
      </rPr>
      <t>non engageant pour l'Etat</t>
    </r>
    <r>
      <rPr>
        <b/>
        <sz val="10"/>
        <color indexed="64"/>
        <rFont val="Marianne"/>
      </rPr>
      <t xml:space="preserve">) pour la détermination du critère prix </t>
    </r>
  </si>
  <si>
    <t xml:space="preserve">Montant du DQE en € TTC </t>
  </si>
  <si>
    <t>Nom de la société :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</si>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</sst>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&quot;€&quot;"/>
    <numFmt numFmtId="166" formatCode="#,##0.00\ [$€-C]"/>
  </numFmts>
  <fonts count="36" x14ac:knownFonts="1"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2"/>
      <name val="Verdana"/>
      <family val="2"/>
    </font>
    <font>
      <b/>
      <sz val="10"/>
      <color indexed="4"/>
      <name val="Arial"/>
      <family val="2"/>
    </font>
    <font>
      <b/>
      <sz val="12"/>
      <color indexed="64"/>
      <name val="Arial"/>
      <family val="2"/>
    </font>
    <font>
      <sz val="10"/>
      <color indexed="64"/>
      <name val="Arial"/>
      <family val="2"/>
    </font>
    <font>
      <b/>
      <sz val="10"/>
      <color indexed="64"/>
      <name val="Arial"/>
      <family val="2"/>
    </font>
    <font>
      <b/>
      <sz val="10"/>
      <color indexed="2"/>
      <name val="Arial"/>
      <family val="2"/>
    </font>
    <font>
      <sz val="8"/>
      <color indexed="64"/>
      <name val="Verdana"/>
      <family val="2"/>
    </font>
    <font>
      <b/>
      <sz val="10"/>
      <name val="Marianne"/>
    </font>
    <font>
      <sz val="10"/>
      <color rgb="FF284F92"/>
      <name val="Marianne"/>
    </font>
    <font>
      <sz val="10"/>
      <color indexed="2"/>
      <name val="Marianne"/>
    </font>
    <font>
      <sz val="10"/>
      <name val="Marianne"/>
    </font>
    <font>
      <sz val="10"/>
      <color theme="1"/>
      <name val="Marianne"/>
    </font>
    <font>
      <b/>
      <sz val="10"/>
      <color indexed="2"/>
      <name val="Marianne"/>
    </font>
    <font>
      <b/>
      <sz val="10"/>
      <color indexed="64"/>
      <name val="Marianne"/>
    </font>
    <font>
      <b/>
      <sz val="10"/>
      <color rgb="FF284F92"/>
      <name val="Marianne"/>
    </font>
    <font>
      <sz val="10"/>
      <color theme="8" tint="-0.499984740745262"/>
      <name val="Marianne"/>
    </font>
    <font>
      <i/>
      <sz val="10"/>
      <name val="Arial"/>
      <family val="2"/>
    </font>
    <font>
      <i/>
      <sz val="10"/>
      <color rgb="FF284F92"/>
      <name val="Marianne"/>
    </font>
    <font>
      <i/>
      <sz val="10"/>
      <name val="Marianne"/>
    </font>
    <font>
      <i/>
      <sz val="10"/>
      <color theme="8" tint="-0.499984740745262"/>
      <name val="Marianne"/>
    </font>
    <font>
      <i/>
      <sz val="10"/>
      <color indexed="64"/>
      <name val="Marianne"/>
    </font>
    <font>
      <b/>
      <sz val="10"/>
      <color indexed="63"/>
      <name val="Marianne"/>
    </font>
    <font>
      <sz val="14"/>
      <color theme="1"/>
      <name val="Calibri"/>
      <family val="2"/>
      <scheme val="minor"/>
    </font>
    <font>
      <b/>
      <sz val="10"/>
      <color theme="1"/>
      <name val="Marianne"/>
    </font>
    <font>
      <b/>
      <sz val="9"/>
      <name val="Marianne"/>
    </font>
    <font>
      <sz val="9"/>
      <name val="Marianne"/>
    </font>
    <font>
      <sz val="10"/>
      <color theme="1"/>
      <name val="Arial"/>
      <family val="2"/>
    </font>
    <font>
      <sz val="10"/>
      <color indexed="64"/>
      <name val="Marianne"/>
    </font>
    <font>
      <sz val="10"/>
      <color indexed="63"/>
      <name val="Marianne"/>
    </font>
    <font>
      <strike/>
      <sz val="10"/>
      <color rgb="FF284F92"/>
      <name val="Calibri Light"/>
      <family val="2"/>
    </font>
    <font>
      <strike/>
      <sz val="10"/>
      <color theme="1"/>
      <name val="Calibri Light"/>
      <family val="2"/>
    </font>
    <font>
      <b/>
      <strike/>
      <sz val="10"/>
      <color rgb="FF284F92"/>
      <name val="Calibri Light"/>
      <family val="2"/>
    </font>
    <font>
      <strike/>
      <sz val="9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rgb="FFC5D9F1"/>
        <bgColor rgb="FFC5D9F1"/>
      </patternFill>
    </fill>
    <fill>
      <patternFill patternType="solid">
        <fgColor indexed="43"/>
        <bgColor indexed="5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/>
    <xf numFmtId="164" fontId="2" fillId="0" borderId="0" applyFont="0" applyFill="0" applyBorder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29" fillId="0" borderId="0" xfId="3"/>
    <xf numFmtId="0" fontId="3" fillId="2" borderId="0" xfId="3" applyFont="1" applyFill="1" applyAlignment="1">
      <alignment horizontal="center" wrapText="1"/>
    </xf>
    <xf numFmtId="0" fontId="29" fillId="0" borderId="0" xfId="3" applyAlignment="1">
      <alignment vertical="center"/>
    </xf>
    <xf numFmtId="0" fontId="4" fillId="3" borderId="0" xfId="3" applyFont="1" applyFill="1" applyAlignment="1">
      <alignment horizontal="center"/>
    </xf>
    <xf numFmtId="0" fontId="5" fillId="4" borderId="0" xfId="3" applyFont="1" applyFill="1"/>
    <xf numFmtId="0" fontId="6" fillId="0" borderId="0" xfId="3" applyFont="1"/>
    <xf numFmtId="0" fontId="6" fillId="0" borderId="0" xfId="3" applyFont="1" applyAlignment="1">
      <alignment vertical="center"/>
    </xf>
    <xf numFmtId="0" fontId="7" fillId="0" borderId="0" xfId="3" applyFont="1"/>
    <xf numFmtId="0" fontId="8" fillId="0" borderId="0" xfId="3" applyFont="1"/>
    <xf numFmtId="0" fontId="9" fillId="0" borderId="0" xfId="3" applyFont="1" applyAlignment="1">
      <alignment wrapText="1"/>
    </xf>
    <xf numFmtId="0" fontId="6" fillId="0" borderId="0" xfId="3" applyFont="1" applyAlignment="1">
      <alignment wrapText="1"/>
    </xf>
    <xf numFmtId="0" fontId="11" fillId="0" borderId="1" xfId="3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16" fillId="6" borderId="1" xfId="0" applyFont="1" applyFill="1" applyBorder="1" applyAlignment="1">
      <alignment horizontal="center" vertical="center" wrapText="1"/>
    </xf>
    <xf numFmtId="164" fontId="16" fillId="6" borderId="1" xfId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2" fillId="0" borderId="5" xfId="0" applyFont="1" applyBorder="1"/>
    <xf numFmtId="165" fontId="13" fillId="0" borderId="1" xfId="0" applyNumberFormat="1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left" vertical="center" wrapText="1"/>
    </xf>
    <xf numFmtId="0" fontId="19" fillId="0" borderId="5" xfId="0" applyFont="1" applyBorder="1"/>
    <xf numFmtId="0" fontId="20" fillId="0" borderId="1" xfId="0" applyFont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 wrapText="1"/>
    </xf>
    <xf numFmtId="164" fontId="23" fillId="6" borderId="1" xfId="1" applyFont="1" applyFill="1" applyBorder="1" applyAlignment="1">
      <alignment horizontal="center" vertical="center" wrapText="1"/>
    </xf>
    <xf numFmtId="0" fontId="19" fillId="0" borderId="0" xfId="0" applyFont="1"/>
    <xf numFmtId="165" fontId="13" fillId="8" borderId="1" xfId="0" applyNumberFormat="1" applyFont="1" applyFill="1" applyBorder="1" applyAlignment="1">
      <alignment horizontal="center" vertical="center"/>
    </xf>
    <xf numFmtId="0" fontId="13" fillId="0" borderId="0" xfId="0" applyFont="1"/>
    <xf numFmtId="166" fontId="24" fillId="0" borderId="4" xfId="4" applyNumberFormat="1" applyFont="1" applyBorder="1" applyAlignment="1">
      <alignment vertical="center"/>
    </xf>
    <xf numFmtId="0" fontId="1" fillId="0" borderId="0" xfId="8" applyAlignment="1">
      <alignment vertical="center"/>
    </xf>
    <xf numFmtId="0" fontId="1" fillId="0" borderId="0" xfId="8" applyAlignment="1">
      <alignment horizontal="center" vertical="center"/>
    </xf>
    <xf numFmtId="0" fontId="25" fillId="0" borderId="0" xfId="8" applyFont="1" applyAlignment="1">
      <alignment vertical="center"/>
    </xf>
    <xf numFmtId="0" fontId="13" fillId="0" borderId="0" xfId="8" applyFont="1" applyAlignment="1">
      <alignment horizontal="center" vertical="center"/>
    </xf>
    <xf numFmtId="0" fontId="14" fillId="0" borderId="0" xfId="8" applyFont="1" applyAlignment="1">
      <alignment vertical="center"/>
    </xf>
    <xf numFmtId="0" fontId="10" fillId="5" borderId="1" xfId="8" applyFont="1" applyFill="1" applyBorder="1" applyAlignment="1">
      <alignment horizontal="center" vertical="center" wrapText="1"/>
    </xf>
    <xf numFmtId="4" fontId="10" fillId="5" borderId="4" xfId="8" applyNumberFormat="1" applyFont="1" applyFill="1" applyBorder="1" applyAlignment="1">
      <alignment horizontal="center" vertical="center" wrapText="1"/>
    </xf>
    <xf numFmtId="0" fontId="13" fillId="0" borderId="1" xfId="8" applyFont="1" applyBorder="1" applyAlignment="1">
      <alignment vertical="center" wrapText="1"/>
    </xf>
    <xf numFmtId="0" fontId="14" fillId="0" borderId="1" xfId="8" applyFont="1" applyBorder="1" applyAlignment="1">
      <alignment vertical="center" wrapText="1"/>
    </xf>
    <xf numFmtId="0" fontId="14" fillId="0" borderId="1" xfId="8" applyFont="1" applyBorder="1" applyAlignment="1">
      <alignment horizontal="center" vertical="center" wrapText="1"/>
    </xf>
    <xf numFmtId="165" fontId="13" fillId="7" borderId="1" xfId="3" applyNumberFormat="1" applyFont="1" applyFill="1" applyBorder="1" applyAlignment="1">
      <alignment horizontal="center" vertical="center"/>
    </xf>
    <xf numFmtId="0" fontId="13" fillId="7" borderId="1" xfId="3" applyFont="1" applyFill="1" applyBorder="1" applyAlignment="1">
      <alignment horizontal="left" vertical="center"/>
    </xf>
    <xf numFmtId="0" fontId="13" fillId="7" borderId="1" xfId="3" applyFont="1" applyFill="1" applyBorder="1" applyAlignment="1">
      <alignment horizontal="center" vertical="center"/>
    </xf>
    <xf numFmtId="0" fontId="15" fillId="0" borderId="0" xfId="8" applyFont="1"/>
    <xf numFmtId="0" fontId="14" fillId="0" borderId="0" xfId="8" applyFont="1" applyAlignment="1">
      <alignment horizontal="center" vertical="center"/>
    </xf>
    <xf numFmtId="0" fontId="12" fillId="0" borderId="0" xfId="8" quotePrefix="1" applyFont="1"/>
    <xf numFmtId="0" fontId="13" fillId="0" borderId="0" xfId="8" quotePrefix="1" applyFont="1"/>
    <xf numFmtId="0" fontId="10" fillId="5" borderId="1" xfId="3" applyFont="1" applyFill="1" applyBorder="1" applyAlignment="1">
      <alignment vertical="center" wrapText="1"/>
    </xf>
    <xf numFmtId="0" fontId="27" fillId="5" borderId="1" xfId="3" applyFont="1" applyFill="1" applyBorder="1" applyAlignment="1">
      <alignment vertical="center" wrapText="1"/>
    </xf>
    <xf numFmtId="0" fontId="17" fillId="0" borderId="1" xfId="3" applyFont="1" applyBorder="1" applyAlignment="1">
      <alignment horizontal="left" vertical="center" wrapText="1"/>
    </xf>
    <xf numFmtId="2" fontId="14" fillId="0" borderId="1" xfId="3" applyNumberFormat="1" applyFont="1" applyBorder="1" applyAlignment="1">
      <alignment horizontal="center" vertical="center"/>
    </xf>
    <xf numFmtId="2" fontId="28" fillId="7" borderId="1" xfId="3" applyNumberFormat="1" applyFont="1" applyFill="1" applyBorder="1" applyAlignment="1">
      <alignment horizontal="left" vertical="center"/>
    </xf>
    <xf numFmtId="9" fontId="13" fillId="0" borderId="1" xfId="0" applyNumberFormat="1" applyFont="1" applyFill="1" applyBorder="1" applyAlignment="1">
      <alignment horizontal="center" vertical="center" wrapText="1"/>
    </xf>
    <xf numFmtId="9" fontId="13" fillId="0" borderId="1" xfId="0" applyNumberFormat="1" applyFont="1" applyFill="1" applyBorder="1" applyAlignment="1">
      <alignment horizontal="center" vertical="center"/>
    </xf>
    <xf numFmtId="9" fontId="21" fillId="0" borderId="1" xfId="0" applyNumberFormat="1" applyFont="1" applyFill="1" applyBorder="1" applyAlignment="1">
      <alignment horizontal="center" vertical="center"/>
    </xf>
    <xf numFmtId="164" fontId="30" fillId="6" borderId="1" xfId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6" fontId="31" fillId="0" borderId="4" xfId="4" applyNumberFormat="1" applyFont="1" applyBorder="1" applyAlignment="1">
      <alignment vertical="center"/>
    </xf>
    <xf numFmtId="0" fontId="32" fillId="0" borderId="1" xfId="3" applyFont="1" applyBorder="1" applyAlignment="1">
      <alignment horizontal="left" vertical="center" wrapText="1"/>
    </xf>
    <xf numFmtId="0" fontId="34" fillId="0" borderId="1" xfId="3" applyFont="1" applyBorder="1" applyAlignment="1">
      <alignment horizontal="left" vertical="center" wrapText="1"/>
    </xf>
    <xf numFmtId="2" fontId="35" fillId="7" borderId="1" xfId="3" applyNumberFormat="1" applyFont="1" applyFill="1" applyBorder="1" applyAlignment="1">
      <alignment horizontal="left" vertical="center"/>
    </xf>
    <xf numFmtId="0" fontId="33" fillId="0" borderId="0" xfId="3" applyFont="1"/>
    <xf numFmtId="0" fontId="24" fillId="0" borderId="4" xfId="4" applyFont="1" applyBorder="1" applyAlignment="1">
      <alignment horizontal="center" wrapText="1"/>
    </xf>
    <xf numFmtId="0" fontId="31" fillId="0" borderId="4" xfId="4" applyFont="1" applyBorder="1" applyAlignment="1">
      <alignment horizontal="center" wrapText="1"/>
    </xf>
    <xf numFmtId="0" fontId="10" fillId="5" borderId="1" xfId="0" applyFont="1" applyFill="1" applyBorder="1" applyAlignment="1">
      <alignment horizontal="center" vertical="center" wrapText="1"/>
    </xf>
    <xf numFmtId="0" fontId="24" fillId="0" borderId="4" xfId="4" applyFont="1" applyBorder="1" applyAlignment="1">
      <alignment horizontal="center" wrapText="1"/>
    </xf>
    <xf numFmtId="0" fontId="31" fillId="0" borderId="4" xfId="4" applyFont="1" applyBorder="1" applyAlignment="1">
      <alignment horizont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26" fillId="9" borderId="6" xfId="8" applyFont="1" applyFill="1" applyBorder="1" applyAlignment="1">
      <alignment horizontal="center" vertical="center"/>
    </xf>
    <xf numFmtId="0" fontId="26" fillId="9" borderId="7" xfId="8" applyFont="1" applyFill="1" applyBorder="1" applyAlignment="1">
      <alignment horizontal="center" vertical="center"/>
    </xf>
    <xf numFmtId="0" fontId="17" fillId="0" borderId="12" xfId="3" applyFont="1" applyBorder="1" applyAlignment="1">
      <alignment horizontal="center" vertical="center" wrapText="1"/>
    </xf>
    <xf numFmtId="0" fontId="17" fillId="0" borderId="8" xfId="3" applyFont="1" applyBorder="1" applyAlignment="1">
      <alignment horizontal="center" vertical="center" wrapText="1"/>
    </xf>
    <xf numFmtId="0" fontId="17" fillId="0" borderId="13" xfId="3" applyFont="1" applyBorder="1" applyAlignment="1">
      <alignment horizontal="center" vertical="center" wrapText="1"/>
    </xf>
    <xf numFmtId="0" fontId="11" fillId="0" borderId="12" xfId="3" applyFont="1" applyBorder="1" applyAlignment="1">
      <alignment horizontal="center" vertical="center" wrapText="1"/>
    </xf>
    <xf numFmtId="0" fontId="11" fillId="0" borderId="8" xfId="3" applyFont="1" applyBorder="1" applyAlignment="1">
      <alignment horizontal="center" vertical="center" wrapText="1"/>
    </xf>
    <xf numFmtId="0" fontId="11" fillId="0" borderId="13" xfId="3" applyFont="1" applyBorder="1" applyAlignment="1">
      <alignment horizontal="center" vertical="center" wrapText="1"/>
    </xf>
    <xf numFmtId="0" fontId="11" fillId="0" borderId="9" xfId="3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0" fontId="11" fillId="0" borderId="11" xfId="3" applyFont="1" applyBorder="1" applyAlignment="1">
      <alignment horizontal="center" vertical="center" wrapText="1"/>
    </xf>
  </cellXfs>
  <cellStyles count="9">
    <cellStyle name="Milliers 2" xfId="1" xr:uid="{00000000-0005-0000-0000-000000000000}"/>
    <cellStyle name="Milliers 3" xfId="2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2 2 2" xfId="5" xr:uid="{00000000-0005-0000-0000-000005000000}"/>
    <cellStyle name="Normal 4" xfId="6" xr:uid="{00000000-0005-0000-0000-000006000000}"/>
    <cellStyle name="Normal 4 4" xfId="7" xr:uid="{00000000-0005-0000-0000-000007000000}"/>
    <cellStyle name="Normal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9"/>
  <sheetViews>
    <sheetView tabSelected="1" topLeftCell="A4" workbookViewId="0">
      <selection activeCell="D15" sqref="D15"/>
    </sheetView>
  </sheetViews>
  <sheetFormatPr baseColWidth="10" defaultColWidth="11.42578125" defaultRowHeight="12.75" x14ac:dyDescent="0.2"/>
  <cols>
    <col min="1" max="1" width="102.42578125" style="1" customWidth="1"/>
    <col min="2" max="16384" width="11.42578125" style="1"/>
  </cols>
  <sheetData>
    <row r="1" spans="1:1" ht="84.75" customHeight="1" x14ac:dyDescent="0.2"/>
    <row r="3" spans="1:1" ht="19.5" x14ac:dyDescent="0.25">
      <c r="A3" s="2" t="s">
        <v>0</v>
      </c>
    </row>
    <row r="4" spans="1:1" x14ac:dyDescent="0.2">
      <c r="A4" s="3"/>
    </row>
    <row r="5" spans="1:1" x14ac:dyDescent="0.2">
      <c r="A5" s="4" t="s">
        <v>228</v>
      </c>
    </row>
    <row r="6" spans="1:1" x14ac:dyDescent="0.2">
      <c r="A6" s="1" t="s">
        <v>296</v>
      </c>
    </row>
    <row r="7" spans="1:1" ht="15.75" x14ac:dyDescent="0.25">
      <c r="A7" s="5" t="s">
        <v>297</v>
      </c>
    </row>
    <row r="8" spans="1:1" x14ac:dyDescent="0.2">
      <c r="A8" s="3"/>
    </row>
    <row r="9" spans="1:1" x14ac:dyDescent="0.2">
      <c r="A9" s="6" t="s">
        <v>1</v>
      </c>
    </row>
    <row r="10" spans="1:1" x14ac:dyDescent="0.2">
      <c r="A10" s="7" t="s">
        <v>2</v>
      </c>
    </row>
    <row r="11" spans="1:1" x14ac:dyDescent="0.2">
      <c r="A11" s="6" t="s">
        <v>3</v>
      </c>
    </row>
    <row r="12" spans="1:1" x14ac:dyDescent="0.2">
      <c r="A12" s="6" t="s">
        <v>4</v>
      </c>
    </row>
    <row r="13" spans="1:1" x14ac:dyDescent="0.2">
      <c r="A13" s="3"/>
    </row>
    <row r="14" spans="1:1" x14ac:dyDescent="0.2">
      <c r="A14" s="8" t="s">
        <v>5</v>
      </c>
    </row>
    <row r="15" spans="1:1" x14ac:dyDescent="0.2">
      <c r="A15" s="9" t="s">
        <v>6</v>
      </c>
    </row>
    <row r="16" spans="1:1" x14ac:dyDescent="0.2">
      <c r="A16" s="3"/>
    </row>
    <row r="17" spans="1:8" x14ac:dyDescent="0.2">
      <c r="A17" s="10" t="s">
        <v>7</v>
      </c>
    </row>
    <row r="18" spans="1:8" x14ac:dyDescent="0.2">
      <c r="A18" s="10" t="s">
        <v>8</v>
      </c>
    </row>
    <row r="19" spans="1:8" x14ac:dyDescent="0.2">
      <c r="A19" s="10" t="s">
        <v>9</v>
      </c>
    </row>
    <row r="20" spans="1:8" x14ac:dyDescent="0.2">
      <c r="A20" s="3"/>
    </row>
    <row r="21" spans="1:8" ht="21.75" x14ac:dyDescent="0.2">
      <c r="A21" s="10" t="s">
        <v>10</v>
      </c>
    </row>
    <row r="22" spans="1:8" x14ac:dyDescent="0.2">
      <c r="A22" s="10" t="s">
        <v>11</v>
      </c>
    </row>
    <row r="23" spans="1:8" ht="32.25" x14ac:dyDescent="0.2">
      <c r="A23" s="10" t="s">
        <v>12</v>
      </c>
    </row>
    <row r="24" spans="1:8" x14ac:dyDescent="0.2">
      <c r="A24" s="11"/>
    </row>
    <row r="25" spans="1:8" ht="21.75" x14ac:dyDescent="0.2">
      <c r="A25" s="10" t="s">
        <v>288</v>
      </c>
    </row>
    <row r="26" spans="1:8" x14ac:dyDescent="0.2">
      <c r="A26" s="10"/>
    </row>
    <row r="27" spans="1:8" ht="42.75" x14ac:dyDescent="0.2">
      <c r="A27" s="10" t="s">
        <v>287</v>
      </c>
    </row>
    <row r="28" spans="1:8" ht="13.5" customHeight="1" x14ac:dyDescent="0.2">
      <c r="A28" s="10"/>
      <c r="B28" s="10"/>
      <c r="C28" s="10"/>
      <c r="D28" s="10"/>
      <c r="E28" s="10"/>
      <c r="F28" s="10"/>
      <c r="G28" s="10"/>
      <c r="H28" s="10"/>
    </row>
    <row r="29" spans="1:8" ht="21.75" x14ac:dyDescent="0.2">
      <c r="A29" s="10" t="s">
        <v>13</v>
      </c>
    </row>
    <row r="30" spans="1:8" x14ac:dyDescent="0.2">
      <c r="A30" s="3"/>
    </row>
    <row r="32" spans="1:8" x14ac:dyDescent="0.2">
      <c r="A32" s="3"/>
    </row>
    <row r="33" spans="1:1" x14ac:dyDescent="0.2">
      <c r="A33" s="10"/>
    </row>
    <row r="34" spans="1:1" x14ac:dyDescent="0.2">
      <c r="A34" s="3"/>
    </row>
    <row r="35" spans="1:1" x14ac:dyDescent="0.2">
      <c r="A35" s="3"/>
    </row>
    <row r="36" spans="1:1" x14ac:dyDescent="0.2">
      <c r="A36" s="3"/>
    </row>
    <row r="37" spans="1:1" x14ac:dyDescent="0.2">
      <c r="A37" s="3"/>
    </row>
    <row r="38" spans="1:1" x14ac:dyDescent="0.2">
      <c r="A38" s="3"/>
    </row>
    <row r="39" spans="1:1" x14ac:dyDescent="0.2">
      <c r="A39" s="3"/>
    </row>
    <row r="40" spans="1:1" x14ac:dyDescent="0.2">
      <c r="A40" s="3"/>
    </row>
    <row r="41" spans="1:1" x14ac:dyDescent="0.2">
      <c r="A41" s="3"/>
    </row>
    <row r="42" spans="1:1" x14ac:dyDescent="0.2">
      <c r="A42" s="3"/>
    </row>
    <row r="43" spans="1:1" x14ac:dyDescent="0.2">
      <c r="A43" s="3"/>
    </row>
    <row r="44" spans="1:1" x14ac:dyDescent="0.2">
      <c r="A44" s="3"/>
    </row>
    <row r="45" spans="1:1" x14ac:dyDescent="0.2">
      <c r="A45" s="3"/>
    </row>
    <row r="46" spans="1:1" x14ac:dyDescent="0.2">
      <c r="A46" s="3"/>
    </row>
    <row r="47" spans="1:1" x14ac:dyDescent="0.2">
      <c r="A47" s="3"/>
    </row>
    <row r="48" spans="1:1" x14ac:dyDescent="0.2">
      <c r="A48" s="3"/>
    </row>
    <row r="49" spans="1:1" x14ac:dyDescent="0.2">
      <c r="A49" s="3"/>
    </row>
    <row r="50" spans="1:1" x14ac:dyDescent="0.2">
      <c r="A50" s="3"/>
    </row>
    <row r="51" spans="1:1" x14ac:dyDescent="0.2">
      <c r="A51" s="3"/>
    </row>
    <row r="52" spans="1:1" x14ac:dyDescent="0.2">
      <c r="A52" s="3"/>
    </row>
    <row r="53" spans="1:1" x14ac:dyDescent="0.2">
      <c r="A53" s="3"/>
    </row>
    <row r="54" spans="1:1" x14ac:dyDescent="0.2">
      <c r="A54" s="3"/>
    </row>
    <row r="55" spans="1:1" x14ac:dyDescent="0.2">
      <c r="A55" s="3"/>
    </row>
    <row r="56" spans="1:1" x14ac:dyDescent="0.2">
      <c r="A56" s="3"/>
    </row>
    <row r="57" spans="1:1" x14ac:dyDescent="0.2">
      <c r="A57" s="3"/>
    </row>
    <row r="58" spans="1:1" x14ac:dyDescent="0.2">
      <c r="A58" s="3"/>
    </row>
    <row r="59" spans="1:1" x14ac:dyDescent="0.2">
      <c r="A59" s="3"/>
    </row>
    <row r="60" spans="1:1" x14ac:dyDescent="0.2">
      <c r="A60" s="3"/>
    </row>
    <row r="61" spans="1:1" x14ac:dyDescent="0.2">
      <c r="A61" s="3"/>
    </row>
    <row r="62" spans="1:1" x14ac:dyDescent="0.2">
      <c r="A62" s="3"/>
    </row>
    <row r="63" spans="1:1" x14ac:dyDescent="0.2">
      <c r="A63" s="3"/>
    </row>
    <row r="64" spans="1:1" x14ac:dyDescent="0.2">
      <c r="A64" s="3"/>
    </row>
    <row r="65" spans="1:1" x14ac:dyDescent="0.2">
      <c r="A65" s="3"/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3"/>
    </row>
    <row r="70" spans="1:1" x14ac:dyDescent="0.2">
      <c r="A70" s="3"/>
    </row>
    <row r="71" spans="1:1" x14ac:dyDescent="0.2">
      <c r="A71" s="3"/>
    </row>
    <row r="72" spans="1:1" x14ac:dyDescent="0.2">
      <c r="A72" s="3"/>
    </row>
    <row r="73" spans="1:1" x14ac:dyDescent="0.2">
      <c r="A73" s="3"/>
    </row>
    <row r="74" spans="1:1" x14ac:dyDescent="0.2">
      <c r="A74" s="3"/>
    </row>
    <row r="75" spans="1:1" x14ac:dyDescent="0.2">
      <c r="A75" s="3"/>
    </row>
    <row r="76" spans="1:1" x14ac:dyDescent="0.2">
      <c r="A76" s="3"/>
    </row>
    <row r="77" spans="1:1" x14ac:dyDescent="0.2">
      <c r="A77" s="3"/>
    </row>
    <row r="78" spans="1:1" x14ac:dyDescent="0.2">
      <c r="A78" s="3"/>
    </row>
    <row r="79" spans="1:1" x14ac:dyDescent="0.2">
      <c r="A79" s="3"/>
    </row>
    <row r="80" spans="1:1" x14ac:dyDescent="0.2">
      <c r="A80" s="3"/>
    </row>
    <row r="81" spans="1:1" x14ac:dyDescent="0.2">
      <c r="A81" s="3"/>
    </row>
    <row r="82" spans="1:1" x14ac:dyDescent="0.2">
      <c r="A82" s="3"/>
    </row>
    <row r="83" spans="1:1" x14ac:dyDescent="0.2">
      <c r="A83" s="3"/>
    </row>
    <row r="84" spans="1:1" x14ac:dyDescent="0.2">
      <c r="A84" s="3"/>
    </row>
    <row r="85" spans="1:1" x14ac:dyDescent="0.2">
      <c r="A85" s="3"/>
    </row>
    <row r="86" spans="1:1" x14ac:dyDescent="0.2">
      <c r="A86" s="3"/>
    </row>
    <row r="87" spans="1:1" x14ac:dyDescent="0.2">
      <c r="A87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  <row r="91" spans="1:1" x14ac:dyDescent="0.2">
      <c r="A91" s="3"/>
    </row>
    <row r="92" spans="1:1" x14ac:dyDescent="0.2">
      <c r="A92" s="3"/>
    </row>
    <row r="93" spans="1:1" x14ac:dyDescent="0.2">
      <c r="A93" s="3"/>
    </row>
    <row r="94" spans="1:1" x14ac:dyDescent="0.2">
      <c r="A94" s="3"/>
    </row>
    <row r="95" spans="1:1" x14ac:dyDescent="0.2">
      <c r="A95" s="3"/>
    </row>
    <row r="96" spans="1:1" x14ac:dyDescent="0.2">
      <c r="A96" s="3"/>
    </row>
    <row r="97" spans="1:1" x14ac:dyDescent="0.2">
      <c r="A97" s="3"/>
    </row>
    <row r="98" spans="1:1" x14ac:dyDescent="0.2">
      <c r="A98" s="3"/>
    </row>
    <row r="99" spans="1:1" x14ac:dyDescent="0.2">
      <c r="A99" s="3"/>
    </row>
    <row r="100" spans="1:1" x14ac:dyDescent="0.2">
      <c r="A100" s="3"/>
    </row>
    <row r="101" spans="1:1" x14ac:dyDescent="0.2">
      <c r="A101" s="3"/>
    </row>
    <row r="102" spans="1:1" x14ac:dyDescent="0.2">
      <c r="A102" s="3"/>
    </row>
    <row r="103" spans="1:1" x14ac:dyDescent="0.2">
      <c r="A103" s="3"/>
    </row>
    <row r="104" spans="1:1" x14ac:dyDescent="0.2">
      <c r="A104" s="3"/>
    </row>
    <row r="105" spans="1:1" x14ac:dyDescent="0.2">
      <c r="A105" s="3"/>
    </row>
    <row r="106" spans="1:1" x14ac:dyDescent="0.2">
      <c r="A106" s="3"/>
    </row>
    <row r="107" spans="1:1" x14ac:dyDescent="0.2">
      <c r="A107" s="3"/>
    </row>
    <row r="108" spans="1:1" x14ac:dyDescent="0.2">
      <c r="A108" s="3"/>
    </row>
    <row r="109" spans="1:1" x14ac:dyDescent="0.2">
      <c r="A109" s="3"/>
    </row>
    <row r="110" spans="1:1" x14ac:dyDescent="0.2">
      <c r="A110" s="3"/>
    </row>
    <row r="111" spans="1:1" x14ac:dyDescent="0.2">
      <c r="A111" s="3"/>
    </row>
    <row r="112" spans="1:1" x14ac:dyDescent="0.2">
      <c r="A112" s="3"/>
    </row>
    <row r="113" spans="1:1" x14ac:dyDescent="0.2">
      <c r="A113" s="3"/>
    </row>
    <row r="114" spans="1:1" x14ac:dyDescent="0.2">
      <c r="A114" s="3"/>
    </row>
    <row r="115" spans="1:1" x14ac:dyDescent="0.2">
      <c r="A115" s="3"/>
    </row>
    <row r="116" spans="1:1" x14ac:dyDescent="0.2">
      <c r="A116" s="3"/>
    </row>
    <row r="117" spans="1:1" x14ac:dyDescent="0.2">
      <c r="A117" s="3"/>
    </row>
    <row r="118" spans="1:1" x14ac:dyDescent="0.2">
      <c r="A118" s="3"/>
    </row>
    <row r="119" spans="1:1" x14ac:dyDescent="0.2">
      <c r="A119" s="3"/>
    </row>
    <row r="120" spans="1:1" x14ac:dyDescent="0.2">
      <c r="A120" s="3"/>
    </row>
    <row r="121" spans="1:1" x14ac:dyDescent="0.2">
      <c r="A121" s="3"/>
    </row>
    <row r="122" spans="1:1" x14ac:dyDescent="0.2">
      <c r="A122" s="3"/>
    </row>
    <row r="123" spans="1:1" x14ac:dyDescent="0.2">
      <c r="A123" s="3"/>
    </row>
    <row r="124" spans="1:1" x14ac:dyDescent="0.2">
      <c r="A124" s="3"/>
    </row>
    <row r="125" spans="1:1" x14ac:dyDescent="0.2">
      <c r="A125" s="3"/>
    </row>
    <row r="126" spans="1:1" x14ac:dyDescent="0.2">
      <c r="A126" s="3"/>
    </row>
    <row r="127" spans="1:1" x14ac:dyDescent="0.2">
      <c r="A127" s="3"/>
    </row>
    <row r="128" spans="1:1" x14ac:dyDescent="0.2">
      <c r="A128" s="3"/>
    </row>
    <row r="129" spans="1:1" x14ac:dyDescent="0.2">
      <c r="A129" s="3"/>
    </row>
    <row r="130" spans="1:1" x14ac:dyDescent="0.2">
      <c r="A130" s="3"/>
    </row>
    <row r="131" spans="1:1" x14ac:dyDescent="0.2">
      <c r="A131" s="3"/>
    </row>
    <row r="132" spans="1:1" x14ac:dyDescent="0.2">
      <c r="A132" s="3"/>
    </row>
    <row r="133" spans="1:1" x14ac:dyDescent="0.2">
      <c r="A133" s="3"/>
    </row>
    <row r="134" spans="1:1" x14ac:dyDescent="0.2">
      <c r="A134" s="3"/>
    </row>
    <row r="135" spans="1:1" x14ac:dyDescent="0.2">
      <c r="A135" s="3"/>
    </row>
    <row r="136" spans="1:1" x14ac:dyDescent="0.2">
      <c r="A136" s="3"/>
    </row>
    <row r="137" spans="1:1" x14ac:dyDescent="0.2">
      <c r="A137" s="3"/>
    </row>
    <row r="138" spans="1:1" x14ac:dyDescent="0.2">
      <c r="A138" s="3"/>
    </row>
    <row r="139" spans="1:1" x14ac:dyDescent="0.2">
      <c r="A139" s="3"/>
    </row>
  </sheetData>
  <pageMargins left="0.70078740157480324" right="0.70078740157480324" top="0.75196850393700787" bottom="0.75196850393700787" header="0.3" footer="0.3"/>
  <pageSetup paperSize="9" orientation="portrait" r:id="rId1"/>
  <headerFooter>
    <oddFooter>&amp;L&amp;1#&amp;"Tahoma"&amp;9&amp;KCF022BC2 – Usage restreint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D87"/>
  <sheetViews>
    <sheetView showGridLines="0" zoomScale="90" zoomScaleNormal="90" workbookViewId="0">
      <pane xSplit="2" ySplit="2" topLeftCell="C3" activePane="bottomRight" state="frozen"/>
      <selection activeCell="B32" sqref="B32"/>
      <selection pane="topRight"/>
      <selection pane="bottomLeft"/>
      <selection pane="bottomRight" activeCell="C4" sqref="C4"/>
    </sheetView>
  </sheetViews>
  <sheetFormatPr baseColWidth="10" defaultRowHeight="12.75" x14ac:dyDescent="0.2"/>
  <cols>
    <col min="1" max="1" width="21.42578125" style="13" customWidth="1"/>
    <col min="2" max="2" width="75.5703125" style="14" customWidth="1"/>
    <col min="3" max="3" width="15.7109375" style="13" bestFit="1" customWidth="1"/>
    <col min="4" max="4" width="15" style="13" customWidth="1"/>
    <col min="5" max="5" width="17.7109375" style="13" customWidth="1"/>
    <col min="6" max="6" width="11.42578125" style="13"/>
    <col min="7" max="7" width="11.42578125" style="13" customWidth="1"/>
    <col min="8" max="249" width="11.42578125" style="13"/>
    <col min="250" max="250" width="48.5703125" style="13" bestFit="1" customWidth="1"/>
    <col min="251" max="251" width="67.5703125" style="13" bestFit="1" customWidth="1"/>
    <col min="252" max="252" width="15.7109375" style="13" bestFit="1" customWidth="1"/>
    <col min="253" max="253" width="15" style="13" bestFit="1" customWidth="1"/>
    <col min="254" max="254" width="15.7109375" style="13" bestFit="1" customWidth="1"/>
    <col min="255" max="255" width="17.140625" style="13" bestFit="1" customWidth="1"/>
    <col min="256" max="256" width="22.28515625" style="13" bestFit="1" customWidth="1"/>
    <col min="257" max="505" width="11.42578125" style="13"/>
    <col min="506" max="506" width="48.5703125" style="13" bestFit="1" customWidth="1"/>
    <col min="507" max="507" width="67.5703125" style="13" bestFit="1" customWidth="1"/>
    <col min="508" max="508" width="15.7109375" style="13" bestFit="1" customWidth="1"/>
    <col min="509" max="509" width="15" style="13" bestFit="1" customWidth="1"/>
    <col min="510" max="510" width="15.7109375" style="13" bestFit="1" customWidth="1"/>
    <col min="511" max="511" width="17.140625" style="13" bestFit="1" customWidth="1"/>
    <col min="512" max="512" width="22.28515625" style="13" bestFit="1" customWidth="1"/>
    <col min="513" max="761" width="11.42578125" style="13"/>
    <col min="762" max="762" width="48.5703125" style="13" bestFit="1" customWidth="1"/>
    <col min="763" max="763" width="67.5703125" style="13" bestFit="1" customWidth="1"/>
    <col min="764" max="764" width="15.7109375" style="13" bestFit="1" customWidth="1"/>
    <col min="765" max="765" width="15" style="13" bestFit="1" customWidth="1"/>
    <col min="766" max="766" width="15.7109375" style="13" bestFit="1" customWidth="1"/>
    <col min="767" max="767" width="17.140625" style="13" bestFit="1" customWidth="1"/>
    <col min="768" max="768" width="22.28515625" style="13" bestFit="1" customWidth="1"/>
    <col min="769" max="1017" width="11.42578125" style="13"/>
    <col min="1018" max="1018" width="48.5703125" style="13" bestFit="1" customWidth="1"/>
    <col min="1019" max="1019" width="67.5703125" style="13" bestFit="1" customWidth="1"/>
    <col min="1020" max="1020" width="15.7109375" style="13" bestFit="1" customWidth="1"/>
    <col min="1021" max="1021" width="15" style="13" bestFit="1" customWidth="1"/>
    <col min="1022" max="1022" width="15.7109375" style="13" bestFit="1" customWidth="1"/>
    <col min="1023" max="1023" width="17.140625" style="13" bestFit="1" customWidth="1"/>
    <col min="1024" max="1024" width="22.28515625" style="13" bestFit="1" customWidth="1"/>
    <col min="1025" max="1273" width="11.42578125" style="13"/>
    <col min="1274" max="1274" width="48.5703125" style="13" bestFit="1" customWidth="1"/>
    <col min="1275" max="1275" width="67.5703125" style="13" bestFit="1" customWidth="1"/>
    <col min="1276" max="1276" width="15.7109375" style="13" bestFit="1" customWidth="1"/>
    <col min="1277" max="1277" width="15" style="13" bestFit="1" customWidth="1"/>
    <col min="1278" max="1278" width="15.7109375" style="13" bestFit="1" customWidth="1"/>
    <col min="1279" max="1279" width="17.140625" style="13" bestFit="1" customWidth="1"/>
    <col min="1280" max="1280" width="22.28515625" style="13" bestFit="1" customWidth="1"/>
    <col min="1281" max="1529" width="11.42578125" style="13"/>
    <col min="1530" max="1530" width="48.5703125" style="13" bestFit="1" customWidth="1"/>
    <col min="1531" max="1531" width="67.5703125" style="13" bestFit="1" customWidth="1"/>
    <col min="1532" max="1532" width="15.7109375" style="13" bestFit="1" customWidth="1"/>
    <col min="1533" max="1533" width="15" style="13" bestFit="1" customWidth="1"/>
    <col min="1534" max="1534" width="15.7109375" style="13" bestFit="1" customWidth="1"/>
    <col min="1535" max="1535" width="17.140625" style="13" bestFit="1" customWidth="1"/>
    <col min="1536" max="1536" width="22.28515625" style="13" bestFit="1" customWidth="1"/>
    <col min="1537" max="1785" width="11.42578125" style="13"/>
    <col min="1786" max="1786" width="48.5703125" style="13" bestFit="1" customWidth="1"/>
    <col min="1787" max="1787" width="67.5703125" style="13" bestFit="1" customWidth="1"/>
    <col min="1788" max="1788" width="15.7109375" style="13" bestFit="1" customWidth="1"/>
    <col min="1789" max="1789" width="15" style="13" bestFit="1" customWidth="1"/>
    <col min="1790" max="1790" width="15.7109375" style="13" bestFit="1" customWidth="1"/>
    <col min="1791" max="1791" width="17.140625" style="13" bestFit="1" customWidth="1"/>
    <col min="1792" max="1792" width="22.28515625" style="13" bestFit="1" customWidth="1"/>
    <col min="1793" max="2041" width="11.42578125" style="13"/>
    <col min="2042" max="2042" width="48.5703125" style="13" bestFit="1" customWidth="1"/>
    <col min="2043" max="2043" width="67.5703125" style="13" bestFit="1" customWidth="1"/>
    <col min="2044" max="2044" width="15.7109375" style="13" bestFit="1" customWidth="1"/>
    <col min="2045" max="2045" width="15" style="13" bestFit="1" customWidth="1"/>
    <col min="2046" max="2046" width="15.7109375" style="13" bestFit="1" customWidth="1"/>
    <col min="2047" max="2047" width="17.140625" style="13" bestFit="1" customWidth="1"/>
    <col min="2048" max="2048" width="22.28515625" style="13" bestFit="1" customWidth="1"/>
    <col min="2049" max="2297" width="11.42578125" style="13"/>
    <col min="2298" max="2298" width="48.5703125" style="13" bestFit="1" customWidth="1"/>
    <col min="2299" max="2299" width="67.5703125" style="13" bestFit="1" customWidth="1"/>
    <col min="2300" max="2300" width="15.7109375" style="13" bestFit="1" customWidth="1"/>
    <col min="2301" max="2301" width="15" style="13" bestFit="1" customWidth="1"/>
    <col min="2302" max="2302" width="15.7109375" style="13" bestFit="1" customWidth="1"/>
    <col min="2303" max="2303" width="17.140625" style="13" bestFit="1" customWidth="1"/>
    <col min="2304" max="2304" width="22.28515625" style="13" bestFit="1" customWidth="1"/>
    <col min="2305" max="2553" width="11.42578125" style="13"/>
    <col min="2554" max="2554" width="48.5703125" style="13" bestFit="1" customWidth="1"/>
    <col min="2555" max="2555" width="67.5703125" style="13" bestFit="1" customWidth="1"/>
    <col min="2556" max="2556" width="15.7109375" style="13" bestFit="1" customWidth="1"/>
    <col min="2557" max="2557" width="15" style="13" bestFit="1" customWidth="1"/>
    <col min="2558" max="2558" width="15.7109375" style="13" bestFit="1" customWidth="1"/>
    <col min="2559" max="2559" width="17.140625" style="13" bestFit="1" customWidth="1"/>
    <col min="2560" max="2560" width="22.28515625" style="13" bestFit="1" customWidth="1"/>
    <col min="2561" max="2809" width="11.42578125" style="13"/>
    <col min="2810" max="2810" width="48.5703125" style="13" bestFit="1" customWidth="1"/>
    <col min="2811" max="2811" width="67.5703125" style="13" bestFit="1" customWidth="1"/>
    <col min="2812" max="2812" width="15.7109375" style="13" bestFit="1" customWidth="1"/>
    <col min="2813" max="2813" width="15" style="13" bestFit="1" customWidth="1"/>
    <col min="2814" max="2814" width="15.7109375" style="13" bestFit="1" customWidth="1"/>
    <col min="2815" max="2815" width="17.140625" style="13" bestFit="1" customWidth="1"/>
    <col min="2816" max="2816" width="22.28515625" style="13" bestFit="1" customWidth="1"/>
    <col min="2817" max="3065" width="11.42578125" style="13"/>
    <col min="3066" max="3066" width="48.5703125" style="13" bestFit="1" customWidth="1"/>
    <col min="3067" max="3067" width="67.5703125" style="13" bestFit="1" customWidth="1"/>
    <col min="3068" max="3068" width="15.7109375" style="13" bestFit="1" customWidth="1"/>
    <col min="3069" max="3069" width="15" style="13" bestFit="1" customWidth="1"/>
    <col min="3070" max="3070" width="15.7109375" style="13" bestFit="1" customWidth="1"/>
    <col min="3071" max="3071" width="17.140625" style="13" bestFit="1" customWidth="1"/>
    <col min="3072" max="3072" width="22.28515625" style="13" bestFit="1" customWidth="1"/>
    <col min="3073" max="3321" width="11.42578125" style="13"/>
    <col min="3322" max="3322" width="48.5703125" style="13" bestFit="1" customWidth="1"/>
    <col min="3323" max="3323" width="67.5703125" style="13" bestFit="1" customWidth="1"/>
    <col min="3324" max="3324" width="15.7109375" style="13" bestFit="1" customWidth="1"/>
    <col min="3325" max="3325" width="15" style="13" bestFit="1" customWidth="1"/>
    <col min="3326" max="3326" width="15.7109375" style="13" bestFit="1" customWidth="1"/>
    <col min="3327" max="3327" width="17.140625" style="13" bestFit="1" customWidth="1"/>
    <col min="3328" max="3328" width="22.28515625" style="13" bestFit="1" customWidth="1"/>
    <col min="3329" max="3577" width="11.42578125" style="13"/>
    <col min="3578" max="3578" width="48.5703125" style="13" bestFit="1" customWidth="1"/>
    <col min="3579" max="3579" width="67.5703125" style="13" bestFit="1" customWidth="1"/>
    <col min="3580" max="3580" width="15.7109375" style="13" bestFit="1" customWidth="1"/>
    <col min="3581" max="3581" width="15" style="13" bestFit="1" customWidth="1"/>
    <col min="3582" max="3582" width="15.7109375" style="13" bestFit="1" customWidth="1"/>
    <col min="3583" max="3583" width="17.140625" style="13" bestFit="1" customWidth="1"/>
    <col min="3584" max="3584" width="22.28515625" style="13" bestFit="1" customWidth="1"/>
    <col min="3585" max="3833" width="11.42578125" style="13"/>
    <col min="3834" max="3834" width="48.5703125" style="13" bestFit="1" customWidth="1"/>
    <col min="3835" max="3835" width="67.5703125" style="13" bestFit="1" customWidth="1"/>
    <col min="3836" max="3836" width="15.7109375" style="13" bestFit="1" customWidth="1"/>
    <col min="3837" max="3837" width="15" style="13" bestFit="1" customWidth="1"/>
    <col min="3838" max="3838" width="15.7109375" style="13" bestFit="1" customWidth="1"/>
    <col min="3839" max="3839" width="17.140625" style="13" bestFit="1" customWidth="1"/>
    <col min="3840" max="3840" width="22.28515625" style="13" bestFit="1" customWidth="1"/>
    <col min="3841" max="4089" width="11.42578125" style="13"/>
    <col min="4090" max="4090" width="48.5703125" style="13" bestFit="1" customWidth="1"/>
    <col min="4091" max="4091" width="67.5703125" style="13" bestFit="1" customWidth="1"/>
    <col min="4092" max="4092" width="15.7109375" style="13" bestFit="1" customWidth="1"/>
    <col min="4093" max="4093" width="15" style="13" bestFit="1" customWidth="1"/>
    <col min="4094" max="4094" width="15.7109375" style="13" bestFit="1" customWidth="1"/>
    <col min="4095" max="4095" width="17.140625" style="13" bestFit="1" customWidth="1"/>
    <col min="4096" max="4096" width="22.28515625" style="13" bestFit="1" customWidth="1"/>
    <col min="4097" max="4345" width="11.42578125" style="13"/>
    <col min="4346" max="4346" width="48.5703125" style="13" bestFit="1" customWidth="1"/>
    <col min="4347" max="4347" width="67.5703125" style="13" bestFit="1" customWidth="1"/>
    <col min="4348" max="4348" width="15.7109375" style="13" bestFit="1" customWidth="1"/>
    <col min="4349" max="4349" width="15" style="13" bestFit="1" customWidth="1"/>
    <col min="4350" max="4350" width="15.7109375" style="13" bestFit="1" customWidth="1"/>
    <col min="4351" max="4351" width="17.140625" style="13" bestFit="1" customWidth="1"/>
    <col min="4352" max="4352" width="22.28515625" style="13" bestFit="1" customWidth="1"/>
    <col min="4353" max="4601" width="11.42578125" style="13"/>
    <col min="4602" max="4602" width="48.5703125" style="13" bestFit="1" customWidth="1"/>
    <col min="4603" max="4603" width="67.5703125" style="13" bestFit="1" customWidth="1"/>
    <col min="4604" max="4604" width="15.7109375" style="13" bestFit="1" customWidth="1"/>
    <col min="4605" max="4605" width="15" style="13" bestFit="1" customWidth="1"/>
    <col min="4606" max="4606" width="15.7109375" style="13" bestFit="1" customWidth="1"/>
    <col min="4607" max="4607" width="17.140625" style="13" bestFit="1" customWidth="1"/>
    <col min="4608" max="4608" width="22.28515625" style="13" bestFit="1" customWidth="1"/>
    <col min="4609" max="4857" width="11.42578125" style="13"/>
    <col min="4858" max="4858" width="48.5703125" style="13" bestFit="1" customWidth="1"/>
    <col min="4859" max="4859" width="67.5703125" style="13" bestFit="1" customWidth="1"/>
    <col min="4860" max="4860" width="15.7109375" style="13" bestFit="1" customWidth="1"/>
    <col min="4861" max="4861" width="15" style="13" bestFit="1" customWidth="1"/>
    <col min="4862" max="4862" width="15.7109375" style="13" bestFit="1" customWidth="1"/>
    <col min="4863" max="4863" width="17.140625" style="13" bestFit="1" customWidth="1"/>
    <col min="4864" max="4864" width="22.28515625" style="13" bestFit="1" customWidth="1"/>
    <col min="4865" max="5113" width="11.42578125" style="13"/>
    <col min="5114" max="5114" width="48.5703125" style="13" bestFit="1" customWidth="1"/>
    <col min="5115" max="5115" width="67.5703125" style="13" bestFit="1" customWidth="1"/>
    <col min="5116" max="5116" width="15.7109375" style="13" bestFit="1" customWidth="1"/>
    <col min="5117" max="5117" width="15" style="13" bestFit="1" customWidth="1"/>
    <col min="5118" max="5118" width="15.7109375" style="13" bestFit="1" customWidth="1"/>
    <col min="5119" max="5119" width="17.140625" style="13" bestFit="1" customWidth="1"/>
    <col min="5120" max="5120" width="22.28515625" style="13" bestFit="1" customWidth="1"/>
    <col min="5121" max="5369" width="11.42578125" style="13"/>
    <col min="5370" max="5370" width="48.5703125" style="13" bestFit="1" customWidth="1"/>
    <col min="5371" max="5371" width="67.5703125" style="13" bestFit="1" customWidth="1"/>
    <col min="5372" max="5372" width="15.7109375" style="13" bestFit="1" customWidth="1"/>
    <col min="5373" max="5373" width="15" style="13" bestFit="1" customWidth="1"/>
    <col min="5374" max="5374" width="15.7109375" style="13" bestFit="1" customWidth="1"/>
    <col min="5375" max="5375" width="17.140625" style="13" bestFit="1" customWidth="1"/>
    <col min="5376" max="5376" width="22.28515625" style="13" bestFit="1" customWidth="1"/>
    <col min="5377" max="5625" width="11.42578125" style="13"/>
    <col min="5626" max="5626" width="48.5703125" style="13" bestFit="1" customWidth="1"/>
    <col min="5627" max="5627" width="67.5703125" style="13" bestFit="1" customWidth="1"/>
    <col min="5628" max="5628" width="15.7109375" style="13" bestFit="1" customWidth="1"/>
    <col min="5629" max="5629" width="15" style="13" bestFit="1" customWidth="1"/>
    <col min="5630" max="5630" width="15.7109375" style="13" bestFit="1" customWidth="1"/>
    <col min="5631" max="5631" width="17.140625" style="13" bestFit="1" customWidth="1"/>
    <col min="5632" max="5632" width="22.28515625" style="13" bestFit="1" customWidth="1"/>
    <col min="5633" max="5881" width="11.42578125" style="13"/>
    <col min="5882" max="5882" width="48.5703125" style="13" bestFit="1" customWidth="1"/>
    <col min="5883" max="5883" width="67.5703125" style="13" bestFit="1" customWidth="1"/>
    <col min="5884" max="5884" width="15.7109375" style="13" bestFit="1" customWidth="1"/>
    <col min="5885" max="5885" width="15" style="13" bestFit="1" customWidth="1"/>
    <col min="5886" max="5886" width="15.7109375" style="13" bestFit="1" customWidth="1"/>
    <col min="5887" max="5887" width="17.140625" style="13" bestFit="1" customWidth="1"/>
    <col min="5888" max="5888" width="22.28515625" style="13" bestFit="1" customWidth="1"/>
    <col min="5889" max="6137" width="11.42578125" style="13"/>
    <col min="6138" max="6138" width="48.5703125" style="13" bestFit="1" customWidth="1"/>
    <col min="6139" max="6139" width="67.5703125" style="13" bestFit="1" customWidth="1"/>
    <col min="6140" max="6140" width="15.7109375" style="13" bestFit="1" customWidth="1"/>
    <col min="6141" max="6141" width="15" style="13" bestFit="1" customWidth="1"/>
    <col min="6142" max="6142" width="15.7109375" style="13" bestFit="1" customWidth="1"/>
    <col min="6143" max="6143" width="17.140625" style="13" bestFit="1" customWidth="1"/>
    <col min="6144" max="6144" width="22.28515625" style="13" bestFit="1" customWidth="1"/>
    <col min="6145" max="6393" width="11.42578125" style="13"/>
    <col min="6394" max="6394" width="48.5703125" style="13" bestFit="1" customWidth="1"/>
    <col min="6395" max="6395" width="67.5703125" style="13" bestFit="1" customWidth="1"/>
    <col min="6396" max="6396" width="15.7109375" style="13" bestFit="1" customWidth="1"/>
    <col min="6397" max="6397" width="15" style="13" bestFit="1" customWidth="1"/>
    <col min="6398" max="6398" width="15.7109375" style="13" bestFit="1" customWidth="1"/>
    <col min="6399" max="6399" width="17.140625" style="13" bestFit="1" customWidth="1"/>
    <col min="6400" max="6400" width="22.28515625" style="13" bestFit="1" customWidth="1"/>
    <col min="6401" max="6649" width="11.42578125" style="13"/>
    <col min="6650" max="6650" width="48.5703125" style="13" bestFit="1" customWidth="1"/>
    <col min="6651" max="6651" width="67.5703125" style="13" bestFit="1" customWidth="1"/>
    <col min="6652" max="6652" width="15.7109375" style="13" bestFit="1" customWidth="1"/>
    <col min="6653" max="6653" width="15" style="13" bestFit="1" customWidth="1"/>
    <col min="6654" max="6654" width="15.7109375" style="13" bestFit="1" customWidth="1"/>
    <col min="6655" max="6655" width="17.140625" style="13" bestFit="1" customWidth="1"/>
    <col min="6656" max="6656" width="22.28515625" style="13" bestFit="1" customWidth="1"/>
    <col min="6657" max="6905" width="11.42578125" style="13"/>
    <col min="6906" max="6906" width="48.5703125" style="13" bestFit="1" customWidth="1"/>
    <col min="6907" max="6907" width="67.5703125" style="13" bestFit="1" customWidth="1"/>
    <col min="6908" max="6908" width="15.7109375" style="13" bestFit="1" customWidth="1"/>
    <col min="6909" max="6909" width="15" style="13" bestFit="1" customWidth="1"/>
    <col min="6910" max="6910" width="15.7109375" style="13" bestFit="1" customWidth="1"/>
    <col min="6911" max="6911" width="17.140625" style="13" bestFit="1" customWidth="1"/>
    <col min="6912" max="6912" width="22.28515625" style="13" bestFit="1" customWidth="1"/>
    <col min="6913" max="7161" width="11.42578125" style="13"/>
    <col min="7162" max="7162" width="48.5703125" style="13" bestFit="1" customWidth="1"/>
    <col min="7163" max="7163" width="67.5703125" style="13" bestFit="1" customWidth="1"/>
    <col min="7164" max="7164" width="15.7109375" style="13" bestFit="1" customWidth="1"/>
    <col min="7165" max="7165" width="15" style="13" bestFit="1" customWidth="1"/>
    <col min="7166" max="7166" width="15.7109375" style="13" bestFit="1" customWidth="1"/>
    <col min="7167" max="7167" width="17.140625" style="13" bestFit="1" customWidth="1"/>
    <col min="7168" max="7168" width="22.28515625" style="13" bestFit="1" customWidth="1"/>
    <col min="7169" max="7417" width="11.42578125" style="13"/>
    <col min="7418" max="7418" width="48.5703125" style="13" bestFit="1" customWidth="1"/>
    <col min="7419" max="7419" width="67.5703125" style="13" bestFit="1" customWidth="1"/>
    <col min="7420" max="7420" width="15.7109375" style="13" bestFit="1" customWidth="1"/>
    <col min="7421" max="7421" width="15" style="13" bestFit="1" customWidth="1"/>
    <col min="7422" max="7422" width="15.7109375" style="13" bestFit="1" customWidth="1"/>
    <col min="7423" max="7423" width="17.140625" style="13" bestFit="1" customWidth="1"/>
    <col min="7424" max="7424" width="22.28515625" style="13" bestFit="1" customWidth="1"/>
    <col min="7425" max="7673" width="11.42578125" style="13"/>
    <col min="7674" max="7674" width="48.5703125" style="13" bestFit="1" customWidth="1"/>
    <col min="7675" max="7675" width="67.5703125" style="13" bestFit="1" customWidth="1"/>
    <col min="7676" max="7676" width="15.7109375" style="13" bestFit="1" customWidth="1"/>
    <col min="7677" max="7677" width="15" style="13" bestFit="1" customWidth="1"/>
    <col min="7678" max="7678" width="15.7109375" style="13" bestFit="1" customWidth="1"/>
    <col min="7679" max="7679" width="17.140625" style="13" bestFit="1" customWidth="1"/>
    <col min="7680" max="7680" width="22.28515625" style="13" bestFit="1" customWidth="1"/>
    <col min="7681" max="7929" width="11.42578125" style="13"/>
    <col min="7930" max="7930" width="48.5703125" style="13" bestFit="1" customWidth="1"/>
    <col min="7931" max="7931" width="67.5703125" style="13" bestFit="1" customWidth="1"/>
    <col min="7932" max="7932" width="15.7109375" style="13" bestFit="1" customWidth="1"/>
    <col min="7933" max="7933" width="15" style="13" bestFit="1" customWidth="1"/>
    <col min="7934" max="7934" width="15.7109375" style="13" bestFit="1" customWidth="1"/>
    <col min="7935" max="7935" width="17.140625" style="13" bestFit="1" customWidth="1"/>
    <col min="7936" max="7936" width="22.28515625" style="13" bestFit="1" customWidth="1"/>
    <col min="7937" max="8185" width="11.42578125" style="13"/>
    <col min="8186" max="8186" width="48.5703125" style="13" bestFit="1" customWidth="1"/>
    <col min="8187" max="8187" width="67.5703125" style="13" bestFit="1" customWidth="1"/>
    <col min="8188" max="8188" width="15.7109375" style="13" bestFit="1" customWidth="1"/>
    <col min="8189" max="8189" width="15" style="13" bestFit="1" customWidth="1"/>
    <col min="8190" max="8190" width="15.7109375" style="13" bestFit="1" customWidth="1"/>
    <col min="8191" max="8191" width="17.140625" style="13" bestFit="1" customWidth="1"/>
    <col min="8192" max="8192" width="22.28515625" style="13" bestFit="1" customWidth="1"/>
    <col min="8193" max="8441" width="11.42578125" style="13"/>
    <col min="8442" max="8442" width="48.5703125" style="13" bestFit="1" customWidth="1"/>
    <col min="8443" max="8443" width="67.5703125" style="13" bestFit="1" customWidth="1"/>
    <col min="8444" max="8444" width="15.7109375" style="13" bestFit="1" customWidth="1"/>
    <col min="8445" max="8445" width="15" style="13" bestFit="1" customWidth="1"/>
    <col min="8446" max="8446" width="15.7109375" style="13" bestFit="1" customWidth="1"/>
    <col min="8447" max="8447" width="17.140625" style="13" bestFit="1" customWidth="1"/>
    <col min="8448" max="8448" width="22.28515625" style="13" bestFit="1" customWidth="1"/>
    <col min="8449" max="8697" width="11.42578125" style="13"/>
    <col min="8698" max="8698" width="48.5703125" style="13" bestFit="1" customWidth="1"/>
    <col min="8699" max="8699" width="67.5703125" style="13" bestFit="1" customWidth="1"/>
    <col min="8700" max="8700" width="15.7109375" style="13" bestFit="1" customWidth="1"/>
    <col min="8701" max="8701" width="15" style="13" bestFit="1" customWidth="1"/>
    <col min="8702" max="8702" width="15.7109375" style="13" bestFit="1" customWidth="1"/>
    <col min="8703" max="8703" width="17.140625" style="13" bestFit="1" customWidth="1"/>
    <col min="8704" max="8704" width="22.28515625" style="13" bestFit="1" customWidth="1"/>
    <col min="8705" max="8953" width="11.42578125" style="13"/>
    <col min="8954" max="8954" width="48.5703125" style="13" bestFit="1" customWidth="1"/>
    <col min="8955" max="8955" width="67.5703125" style="13" bestFit="1" customWidth="1"/>
    <col min="8956" max="8956" width="15.7109375" style="13" bestFit="1" customWidth="1"/>
    <col min="8957" max="8957" width="15" style="13" bestFit="1" customWidth="1"/>
    <col min="8958" max="8958" width="15.7109375" style="13" bestFit="1" customWidth="1"/>
    <col min="8959" max="8959" width="17.140625" style="13" bestFit="1" customWidth="1"/>
    <col min="8960" max="8960" width="22.28515625" style="13" bestFit="1" customWidth="1"/>
    <col min="8961" max="9209" width="11.42578125" style="13"/>
    <col min="9210" max="9210" width="48.5703125" style="13" bestFit="1" customWidth="1"/>
    <col min="9211" max="9211" width="67.5703125" style="13" bestFit="1" customWidth="1"/>
    <col min="9212" max="9212" width="15.7109375" style="13" bestFit="1" customWidth="1"/>
    <col min="9213" max="9213" width="15" style="13" bestFit="1" customWidth="1"/>
    <col min="9214" max="9214" width="15.7109375" style="13" bestFit="1" customWidth="1"/>
    <col min="9215" max="9215" width="17.140625" style="13" bestFit="1" customWidth="1"/>
    <col min="9216" max="9216" width="22.28515625" style="13" bestFit="1" customWidth="1"/>
    <col min="9217" max="9465" width="11.42578125" style="13"/>
    <col min="9466" max="9466" width="48.5703125" style="13" bestFit="1" customWidth="1"/>
    <col min="9467" max="9467" width="67.5703125" style="13" bestFit="1" customWidth="1"/>
    <col min="9468" max="9468" width="15.7109375" style="13" bestFit="1" customWidth="1"/>
    <col min="9469" max="9469" width="15" style="13" bestFit="1" customWidth="1"/>
    <col min="9470" max="9470" width="15.7109375" style="13" bestFit="1" customWidth="1"/>
    <col min="9471" max="9471" width="17.140625" style="13" bestFit="1" customWidth="1"/>
    <col min="9472" max="9472" width="22.28515625" style="13" bestFit="1" customWidth="1"/>
    <col min="9473" max="9721" width="11.42578125" style="13"/>
    <col min="9722" max="9722" width="48.5703125" style="13" bestFit="1" customWidth="1"/>
    <col min="9723" max="9723" width="67.5703125" style="13" bestFit="1" customWidth="1"/>
    <col min="9724" max="9724" width="15.7109375" style="13" bestFit="1" customWidth="1"/>
    <col min="9725" max="9725" width="15" style="13" bestFit="1" customWidth="1"/>
    <col min="9726" max="9726" width="15.7109375" style="13" bestFit="1" customWidth="1"/>
    <col min="9727" max="9727" width="17.140625" style="13" bestFit="1" customWidth="1"/>
    <col min="9728" max="9728" width="22.28515625" style="13" bestFit="1" customWidth="1"/>
    <col min="9729" max="9977" width="11.42578125" style="13"/>
    <col min="9978" max="9978" width="48.5703125" style="13" bestFit="1" customWidth="1"/>
    <col min="9979" max="9979" width="67.5703125" style="13" bestFit="1" customWidth="1"/>
    <col min="9980" max="9980" width="15.7109375" style="13" bestFit="1" customWidth="1"/>
    <col min="9981" max="9981" width="15" style="13" bestFit="1" customWidth="1"/>
    <col min="9982" max="9982" width="15.7109375" style="13" bestFit="1" customWidth="1"/>
    <col min="9983" max="9983" width="17.140625" style="13" bestFit="1" customWidth="1"/>
    <col min="9984" max="9984" width="22.28515625" style="13" bestFit="1" customWidth="1"/>
    <col min="9985" max="10233" width="11.42578125" style="13"/>
    <col min="10234" max="10234" width="48.5703125" style="13" bestFit="1" customWidth="1"/>
    <col min="10235" max="10235" width="67.5703125" style="13" bestFit="1" customWidth="1"/>
    <col min="10236" max="10236" width="15.7109375" style="13" bestFit="1" customWidth="1"/>
    <col min="10237" max="10237" width="15" style="13" bestFit="1" customWidth="1"/>
    <col min="10238" max="10238" width="15.7109375" style="13" bestFit="1" customWidth="1"/>
    <col min="10239" max="10239" width="17.140625" style="13" bestFit="1" customWidth="1"/>
    <col min="10240" max="10240" width="22.28515625" style="13" bestFit="1" customWidth="1"/>
    <col min="10241" max="10489" width="11.42578125" style="13"/>
    <col min="10490" max="10490" width="48.5703125" style="13" bestFit="1" customWidth="1"/>
    <col min="10491" max="10491" width="67.5703125" style="13" bestFit="1" customWidth="1"/>
    <col min="10492" max="10492" width="15.7109375" style="13" bestFit="1" customWidth="1"/>
    <col min="10493" max="10493" width="15" style="13" bestFit="1" customWidth="1"/>
    <col min="10494" max="10494" width="15.7109375" style="13" bestFit="1" customWidth="1"/>
    <col min="10495" max="10495" width="17.140625" style="13" bestFit="1" customWidth="1"/>
    <col min="10496" max="10496" width="22.28515625" style="13" bestFit="1" customWidth="1"/>
    <col min="10497" max="10745" width="11.42578125" style="13"/>
    <col min="10746" max="10746" width="48.5703125" style="13" bestFit="1" customWidth="1"/>
    <col min="10747" max="10747" width="67.5703125" style="13" bestFit="1" customWidth="1"/>
    <col min="10748" max="10748" width="15.7109375" style="13" bestFit="1" customWidth="1"/>
    <col min="10749" max="10749" width="15" style="13" bestFit="1" customWidth="1"/>
    <col min="10750" max="10750" width="15.7109375" style="13" bestFit="1" customWidth="1"/>
    <col min="10751" max="10751" width="17.140625" style="13" bestFit="1" customWidth="1"/>
    <col min="10752" max="10752" width="22.28515625" style="13" bestFit="1" customWidth="1"/>
    <col min="10753" max="11001" width="11.42578125" style="13"/>
    <col min="11002" max="11002" width="48.5703125" style="13" bestFit="1" customWidth="1"/>
    <col min="11003" max="11003" width="67.5703125" style="13" bestFit="1" customWidth="1"/>
    <col min="11004" max="11004" width="15.7109375" style="13" bestFit="1" customWidth="1"/>
    <col min="11005" max="11005" width="15" style="13" bestFit="1" customWidth="1"/>
    <col min="11006" max="11006" width="15.7109375" style="13" bestFit="1" customWidth="1"/>
    <col min="11007" max="11007" width="17.140625" style="13" bestFit="1" customWidth="1"/>
    <col min="11008" max="11008" width="22.28515625" style="13" bestFit="1" customWidth="1"/>
    <col min="11009" max="11257" width="11.42578125" style="13"/>
    <col min="11258" max="11258" width="48.5703125" style="13" bestFit="1" customWidth="1"/>
    <col min="11259" max="11259" width="67.5703125" style="13" bestFit="1" customWidth="1"/>
    <col min="11260" max="11260" width="15.7109375" style="13" bestFit="1" customWidth="1"/>
    <col min="11261" max="11261" width="15" style="13" bestFit="1" customWidth="1"/>
    <col min="11262" max="11262" width="15.7109375" style="13" bestFit="1" customWidth="1"/>
    <col min="11263" max="11263" width="17.140625" style="13" bestFit="1" customWidth="1"/>
    <col min="11264" max="11264" width="22.28515625" style="13" bestFit="1" customWidth="1"/>
    <col min="11265" max="11513" width="11.42578125" style="13"/>
    <col min="11514" max="11514" width="48.5703125" style="13" bestFit="1" customWidth="1"/>
    <col min="11515" max="11515" width="67.5703125" style="13" bestFit="1" customWidth="1"/>
    <col min="11516" max="11516" width="15.7109375" style="13" bestFit="1" customWidth="1"/>
    <col min="11517" max="11517" width="15" style="13" bestFit="1" customWidth="1"/>
    <col min="11518" max="11518" width="15.7109375" style="13" bestFit="1" customWidth="1"/>
    <col min="11519" max="11519" width="17.140625" style="13" bestFit="1" customWidth="1"/>
    <col min="11520" max="11520" width="22.28515625" style="13" bestFit="1" customWidth="1"/>
    <col min="11521" max="11769" width="11.42578125" style="13"/>
    <col min="11770" max="11770" width="48.5703125" style="13" bestFit="1" customWidth="1"/>
    <col min="11771" max="11771" width="67.5703125" style="13" bestFit="1" customWidth="1"/>
    <col min="11772" max="11772" width="15.7109375" style="13" bestFit="1" customWidth="1"/>
    <col min="11773" max="11773" width="15" style="13" bestFit="1" customWidth="1"/>
    <col min="11774" max="11774" width="15.7109375" style="13" bestFit="1" customWidth="1"/>
    <col min="11775" max="11775" width="17.140625" style="13" bestFit="1" customWidth="1"/>
    <col min="11776" max="11776" width="22.28515625" style="13" bestFit="1" customWidth="1"/>
    <col min="11777" max="12025" width="11.42578125" style="13"/>
    <col min="12026" max="12026" width="48.5703125" style="13" bestFit="1" customWidth="1"/>
    <col min="12027" max="12027" width="67.5703125" style="13" bestFit="1" customWidth="1"/>
    <col min="12028" max="12028" width="15.7109375" style="13" bestFit="1" customWidth="1"/>
    <col min="12029" max="12029" width="15" style="13" bestFit="1" customWidth="1"/>
    <col min="12030" max="12030" width="15.7109375" style="13" bestFit="1" customWidth="1"/>
    <col min="12031" max="12031" width="17.140625" style="13" bestFit="1" customWidth="1"/>
    <col min="12032" max="12032" width="22.28515625" style="13" bestFit="1" customWidth="1"/>
    <col min="12033" max="12281" width="11.42578125" style="13"/>
    <col min="12282" max="12282" width="48.5703125" style="13" bestFit="1" customWidth="1"/>
    <col min="12283" max="12283" width="67.5703125" style="13" bestFit="1" customWidth="1"/>
    <col min="12284" max="12284" width="15.7109375" style="13" bestFit="1" customWidth="1"/>
    <col min="12285" max="12285" width="15" style="13" bestFit="1" customWidth="1"/>
    <col min="12286" max="12286" width="15.7109375" style="13" bestFit="1" customWidth="1"/>
    <col min="12287" max="12287" width="17.140625" style="13" bestFit="1" customWidth="1"/>
    <col min="12288" max="12288" width="22.28515625" style="13" bestFit="1" customWidth="1"/>
    <col min="12289" max="12537" width="11.42578125" style="13"/>
    <col min="12538" max="12538" width="48.5703125" style="13" bestFit="1" customWidth="1"/>
    <col min="12539" max="12539" width="67.5703125" style="13" bestFit="1" customWidth="1"/>
    <col min="12540" max="12540" width="15.7109375" style="13" bestFit="1" customWidth="1"/>
    <col min="12541" max="12541" width="15" style="13" bestFit="1" customWidth="1"/>
    <col min="12542" max="12542" width="15.7109375" style="13" bestFit="1" customWidth="1"/>
    <col min="12543" max="12543" width="17.140625" style="13" bestFit="1" customWidth="1"/>
    <col min="12544" max="12544" width="22.28515625" style="13" bestFit="1" customWidth="1"/>
    <col min="12545" max="12793" width="11.42578125" style="13"/>
    <col min="12794" max="12794" width="48.5703125" style="13" bestFit="1" customWidth="1"/>
    <col min="12795" max="12795" width="67.5703125" style="13" bestFit="1" customWidth="1"/>
    <col min="12796" max="12796" width="15.7109375" style="13" bestFit="1" customWidth="1"/>
    <col min="12797" max="12797" width="15" style="13" bestFit="1" customWidth="1"/>
    <col min="12798" max="12798" width="15.7109375" style="13" bestFit="1" customWidth="1"/>
    <col min="12799" max="12799" width="17.140625" style="13" bestFit="1" customWidth="1"/>
    <col min="12800" max="12800" width="22.28515625" style="13" bestFit="1" customWidth="1"/>
    <col min="12801" max="13049" width="11.42578125" style="13"/>
    <col min="13050" max="13050" width="48.5703125" style="13" bestFit="1" customWidth="1"/>
    <col min="13051" max="13051" width="67.5703125" style="13" bestFit="1" customWidth="1"/>
    <col min="13052" max="13052" width="15.7109375" style="13" bestFit="1" customWidth="1"/>
    <col min="13053" max="13053" width="15" style="13" bestFit="1" customWidth="1"/>
    <col min="13054" max="13054" width="15.7109375" style="13" bestFit="1" customWidth="1"/>
    <col min="13055" max="13055" width="17.140625" style="13" bestFit="1" customWidth="1"/>
    <col min="13056" max="13056" width="22.28515625" style="13" bestFit="1" customWidth="1"/>
    <col min="13057" max="13305" width="11.42578125" style="13"/>
    <col min="13306" max="13306" width="48.5703125" style="13" bestFit="1" customWidth="1"/>
    <col min="13307" max="13307" width="67.5703125" style="13" bestFit="1" customWidth="1"/>
    <col min="13308" max="13308" width="15.7109375" style="13" bestFit="1" customWidth="1"/>
    <col min="13309" max="13309" width="15" style="13" bestFit="1" customWidth="1"/>
    <col min="13310" max="13310" width="15.7109375" style="13" bestFit="1" customWidth="1"/>
    <col min="13311" max="13311" width="17.140625" style="13" bestFit="1" customWidth="1"/>
    <col min="13312" max="13312" width="22.28515625" style="13" bestFit="1" customWidth="1"/>
    <col min="13313" max="13561" width="11.42578125" style="13"/>
    <col min="13562" max="13562" width="48.5703125" style="13" bestFit="1" customWidth="1"/>
    <col min="13563" max="13563" width="67.5703125" style="13" bestFit="1" customWidth="1"/>
    <col min="13564" max="13564" width="15.7109375" style="13" bestFit="1" customWidth="1"/>
    <col min="13565" max="13565" width="15" style="13" bestFit="1" customWidth="1"/>
    <col min="13566" max="13566" width="15.7109375" style="13" bestFit="1" customWidth="1"/>
    <col min="13567" max="13567" width="17.140625" style="13" bestFit="1" customWidth="1"/>
    <col min="13568" max="13568" width="22.28515625" style="13" bestFit="1" customWidth="1"/>
    <col min="13569" max="13817" width="11.42578125" style="13"/>
    <col min="13818" max="13818" width="48.5703125" style="13" bestFit="1" customWidth="1"/>
    <col min="13819" max="13819" width="67.5703125" style="13" bestFit="1" customWidth="1"/>
    <col min="13820" max="13820" width="15.7109375" style="13" bestFit="1" customWidth="1"/>
    <col min="13821" max="13821" width="15" style="13" bestFit="1" customWidth="1"/>
    <col min="13822" max="13822" width="15.7109375" style="13" bestFit="1" customWidth="1"/>
    <col min="13823" max="13823" width="17.140625" style="13" bestFit="1" customWidth="1"/>
    <col min="13824" max="13824" width="22.28515625" style="13" bestFit="1" customWidth="1"/>
    <col min="13825" max="14073" width="11.42578125" style="13"/>
    <col min="14074" max="14074" width="48.5703125" style="13" bestFit="1" customWidth="1"/>
    <col min="14075" max="14075" width="67.5703125" style="13" bestFit="1" customWidth="1"/>
    <col min="14076" max="14076" width="15.7109375" style="13" bestFit="1" customWidth="1"/>
    <col min="14077" max="14077" width="15" style="13" bestFit="1" customWidth="1"/>
    <col min="14078" max="14078" width="15.7109375" style="13" bestFit="1" customWidth="1"/>
    <col min="14079" max="14079" width="17.140625" style="13" bestFit="1" customWidth="1"/>
    <col min="14080" max="14080" width="22.28515625" style="13" bestFit="1" customWidth="1"/>
    <col min="14081" max="14329" width="11.42578125" style="13"/>
    <col min="14330" max="14330" width="48.5703125" style="13" bestFit="1" customWidth="1"/>
    <col min="14331" max="14331" width="67.5703125" style="13" bestFit="1" customWidth="1"/>
    <col min="14332" max="14332" width="15.7109375" style="13" bestFit="1" customWidth="1"/>
    <col min="14333" max="14333" width="15" style="13" bestFit="1" customWidth="1"/>
    <col min="14334" max="14334" width="15.7109375" style="13" bestFit="1" customWidth="1"/>
    <col min="14335" max="14335" width="17.140625" style="13" bestFit="1" customWidth="1"/>
    <col min="14336" max="14336" width="22.28515625" style="13" bestFit="1" customWidth="1"/>
    <col min="14337" max="14585" width="11.42578125" style="13"/>
    <col min="14586" max="14586" width="48.5703125" style="13" bestFit="1" customWidth="1"/>
    <col min="14587" max="14587" width="67.5703125" style="13" bestFit="1" customWidth="1"/>
    <col min="14588" max="14588" width="15.7109375" style="13" bestFit="1" customWidth="1"/>
    <col min="14589" max="14589" width="15" style="13" bestFit="1" customWidth="1"/>
    <col min="14590" max="14590" width="15.7109375" style="13" bestFit="1" customWidth="1"/>
    <col min="14591" max="14591" width="17.140625" style="13" bestFit="1" customWidth="1"/>
    <col min="14592" max="14592" width="22.28515625" style="13" bestFit="1" customWidth="1"/>
    <col min="14593" max="14841" width="11.42578125" style="13"/>
    <col min="14842" max="14842" width="48.5703125" style="13" bestFit="1" customWidth="1"/>
    <col min="14843" max="14843" width="67.5703125" style="13" bestFit="1" customWidth="1"/>
    <col min="14844" max="14844" width="15.7109375" style="13" bestFit="1" customWidth="1"/>
    <col min="14845" max="14845" width="15" style="13" bestFit="1" customWidth="1"/>
    <col min="14846" max="14846" width="15.7109375" style="13" bestFit="1" customWidth="1"/>
    <col min="14847" max="14847" width="17.140625" style="13" bestFit="1" customWidth="1"/>
    <col min="14848" max="14848" width="22.28515625" style="13" bestFit="1" customWidth="1"/>
    <col min="14849" max="15097" width="11.42578125" style="13"/>
    <col min="15098" max="15098" width="48.5703125" style="13" bestFit="1" customWidth="1"/>
    <col min="15099" max="15099" width="67.5703125" style="13" bestFit="1" customWidth="1"/>
    <col min="15100" max="15100" width="15.7109375" style="13" bestFit="1" customWidth="1"/>
    <col min="15101" max="15101" width="15" style="13" bestFit="1" customWidth="1"/>
    <col min="15102" max="15102" width="15.7109375" style="13" bestFit="1" customWidth="1"/>
    <col min="15103" max="15103" width="17.140625" style="13" bestFit="1" customWidth="1"/>
    <col min="15104" max="15104" width="22.28515625" style="13" bestFit="1" customWidth="1"/>
    <col min="15105" max="15353" width="11.42578125" style="13"/>
    <col min="15354" max="15354" width="48.5703125" style="13" bestFit="1" customWidth="1"/>
    <col min="15355" max="15355" width="67.5703125" style="13" bestFit="1" customWidth="1"/>
    <col min="15356" max="15356" width="15.7109375" style="13" bestFit="1" customWidth="1"/>
    <col min="15357" max="15357" width="15" style="13" bestFit="1" customWidth="1"/>
    <col min="15358" max="15358" width="15.7109375" style="13" bestFit="1" customWidth="1"/>
    <col min="15359" max="15359" width="17.140625" style="13" bestFit="1" customWidth="1"/>
    <col min="15360" max="15360" width="22.28515625" style="13" bestFit="1" customWidth="1"/>
    <col min="15361" max="15609" width="11.42578125" style="13"/>
    <col min="15610" max="15610" width="48.5703125" style="13" bestFit="1" customWidth="1"/>
    <col min="15611" max="15611" width="67.5703125" style="13" bestFit="1" customWidth="1"/>
    <col min="15612" max="15612" width="15.7109375" style="13" bestFit="1" customWidth="1"/>
    <col min="15613" max="15613" width="15" style="13" bestFit="1" customWidth="1"/>
    <col min="15614" max="15614" width="15.7109375" style="13" bestFit="1" customWidth="1"/>
    <col min="15615" max="15615" width="17.140625" style="13" bestFit="1" customWidth="1"/>
    <col min="15616" max="15616" width="22.28515625" style="13" bestFit="1" customWidth="1"/>
    <col min="15617" max="15865" width="11.42578125" style="13"/>
    <col min="15866" max="15866" width="48.5703125" style="13" bestFit="1" customWidth="1"/>
    <col min="15867" max="15867" width="67.5703125" style="13" bestFit="1" customWidth="1"/>
    <col min="15868" max="15868" width="15.7109375" style="13" bestFit="1" customWidth="1"/>
    <col min="15869" max="15869" width="15" style="13" bestFit="1" customWidth="1"/>
    <col min="15870" max="15870" width="15.7109375" style="13" bestFit="1" customWidth="1"/>
    <col min="15871" max="15871" width="17.140625" style="13" bestFit="1" customWidth="1"/>
    <col min="15872" max="15872" width="22.28515625" style="13" bestFit="1" customWidth="1"/>
    <col min="15873" max="16121" width="11.42578125" style="13"/>
    <col min="16122" max="16122" width="48.5703125" style="13" bestFit="1" customWidth="1"/>
    <col min="16123" max="16123" width="67.5703125" style="13" bestFit="1" customWidth="1"/>
    <col min="16124" max="16124" width="15.7109375" style="13" bestFit="1" customWidth="1"/>
    <col min="16125" max="16125" width="15" style="13" bestFit="1" customWidth="1"/>
    <col min="16126" max="16126" width="15.7109375" style="13" bestFit="1" customWidth="1"/>
    <col min="16127" max="16127" width="17.140625" style="13" bestFit="1" customWidth="1"/>
    <col min="16128" max="16128" width="22.28515625" style="13" bestFit="1" customWidth="1"/>
    <col min="16129" max="16377" width="11.42578125" style="13"/>
    <col min="16378" max="16381" width="11.42578125" style="13" customWidth="1"/>
    <col min="16382" max="16384" width="11.42578125" style="13"/>
  </cols>
  <sheetData>
    <row r="1" spans="1:5" ht="43.5" customHeight="1" x14ac:dyDescent="0.2">
      <c r="A1" s="66" t="s">
        <v>15</v>
      </c>
      <c r="B1" s="66" t="s">
        <v>16</v>
      </c>
      <c r="C1" s="66" t="s">
        <v>17</v>
      </c>
      <c r="D1" s="66" t="s">
        <v>18</v>
      </c>
      <c r="E1" s="66" t="s">
        <v>19</v>
      </c>
    </row>
    <row r="2" spans="1:5" x14ac:dyDescent="0.2">
      <c r="A2" s="66"/>
      <c r="B2" s="66"/>
      <c r="C2" s="66"/>
      <c r="D2" s="66"/>
      <c r="E2" s="66"/>
    </row>
    <row r="3" spans="1:5" ht="15.75" x14ac:dyDescent="0.2">
      <c r="A3" s="17" t="s">
        <v>237</v>
      </c>
      <c r="B3" s="18" t="s">
        <v>239</v>
      </c>
      <c r="C3" s="58">
        <f>SUMPRODUCT(Charges!D3:AH3,Charges!$D$1:$AH$1)</f>
        <v>0</v>
      </c>
      <c r="D3" s="54">
        <v>0.2</v>
      </c>
      <c r="E3" s="19">
        <f t="shared" ref="E3" si="0">C3+C3*D3</f>
        <v>0</v>
      </c>
    </row>
    <row r="4" spans="1:5" ht="47.25" x14ac:dyDescent="0.2">
      <c r="A4" s="17" t="s">
        <v>238</v>
      </c>
      <c r="B4" s="18" t="s">
        <v>258</v>
      </c>
      <c r="C4" s="58">
        <f>SUMPRODUCT(Charges!D4:AH4,Charges!$D$1:$AH$1)</f>
        <v>0</v>
      </c>
      <c r="D4" s="54">
        <v>0.2</v>
      </c>
      <c r="E4" s="19">
        <f t="shared" ref="E4" si="1">C4+C4*D4</f>
        <v>0</v>
      </c>
    </row>
    <row r="5" spans="1:5" ht="47.25" x14ac:dyDescent="0.2">
      <c r="A5" s="17" t="s">
        <v>165</v>
      </c>
      <c r="B5" s="18" t="s">
        <v>259</v>
      </c>
      <c r="C5" s="58">
        <f>SUMPRODUCT(Charges!D5:AH5,Charges!$D$1:$AH$1)</f>
        <v>0</v>
      </c>
      <c r="D5" s="54">
        <v>0.2</v>
      </c>
      <c r="E5" s="19">
        <f t="shared" ref="E5:E60" si="2">C5+C5*D5</f>
        <v>0</v>
      </c>
    </row>
    <row r="6" spans="1:5" ht="47.25" x14ac:dyDescent="0.2">
      <c r="A6" s="17" t="s">
        <v>166</v>
      </c>
      <c r="B6" s="18" t="s">
        <v>260</v>
      </c>
      <c r="C6" s="58">
        <f>SUMPRODUCT(Charges!D6:AH6,Charges!$D$1:$AH$1)</f>
        <v>0</v>
      </c>
      <c r="D6" s="54">
        <v>0.2</v>
      </c>
      <c r="E6" s="19">
        <f t="shared" si="2"/>
        <v>0</v>
      </c>
    </row>
    <row r="7" spans="1:5" ht="47.25" x14ac:dyDescent="0.2">
      <c r="A7" s="17" t="s">
        <v>167</v>
      </c>
      <c r="B7" s="18" t="s">
        <v>261</v>
      </c>
      <c r="C7" s="58">
        <f>SUMPRODUCT(Charges!D7:AH7,Charges!$D$1:$AH$1)</f>
        <v>0</v>
      </c>
      <c r="D7" s="54">
        <v>0.2</v>
      </c>
      <c r="E7" s="19">
        <f t="shared" si="2"/>
        <v>0</v>
      </c>
    </row>
    <row r="8" spans="1:5" ht="31.5" x14ac:dyDescent="0.2">
      <c r="A8" s="17" t="s">
        <v>168</v>
      </c>
      <c r="B8" s="18" t="s">
        <v>22</v>
      </c>
      <c r="C8" s="58">
        <f>SUMPRODUCT(Charges!D8:AH8,Charges!$D$1:$AH$1)</f>
        <v>0</v>
      </c>
      <c r="D8" s="54">
        <v>0.2</v>
      </c>
      <c r="E8" s="19">
        <f t="shared" si="2"/>
        <v>0</v>
      </c>
    </row>
    <row r="9" spans="1:5" ht="47.25" x14ac:dyDescent="0.2">
      <c r="A9" s="17" t="s">
        <v>169</v>
      </c>
      <c r="B9" s="18" t="s">
        <v>141</v>
      </c>
      <c r="C9" s="58">
        <f>SUMPRODUCT(Charges!D9:AH9,Charges!$D$1:$AH$1)</f>
        <v>0</v>
      </c>
      <c r="D9" s="54">
        <v>0.2</v>
      </c>
      <c r="E9" s="19">
        <f t="shared" si="2"/>
        <v>0</v>
      </c>
    </row>
    <row r="10" spans="1:5" ht="47.25" x14ac:dyDescent="0.2">
      <c r="A10" s="17" t="s">
        <v>170</v>
      </c>
      <c r="B10" s="18" t="s">
        <v>142</v>
      </c>
      <c r="C10" s="58">
        <f>SUMPRODUCT(Charges!D10:AH10,Charges!$D$1:$AH$1)</f>
        <v>0</v>
      </c>
      <c r="D10" s="54">
        <v>0.2</v>
      </c>
      <c r="E10" s="19">
        <f t="shared" si="2"/>
        <v>0</v>
      </c>
    </row>
    <row r="11" spans="1:5" ht="47.25" x14ac:dyDescent="0.2">
      <c r="A11" s="17" t="s">
        <v>171</v>
      </c>
      <c r="B11" s="18" t="s">
        <v>143</v>
      </c>
      <c r="C11" s="58">
        <f>SUMPRODUCT(Charges!D11:AH11,Charges!$D$1:$AH$1)</f>
        <v>0</v>
      </c>
      <c r="D11" s="54">
        <v>0.2</v>
      </c>
      <c r="E11" s="19">
        <f t="shared" si="2"/>
        <v>0</v>
      </c>
    </row>
    <row r="12" spans="1:5" ht="47.25" x14ac:dyDescent="0.2">
      <c r="A12" s="17" t="s">
        <v>172</v>
      </c>
      <c r="B12" s="18" t="s">
        <v>144</v>
      </c>
      <c r="C12" s="58">
        <f>SUMPRODUCT(Charges!D12:AH12,Charges!$D$1:$AH$1)</f>
        <v>0</v>
      </c>
      <c r="D12" s="54">
        <v>0.2</v>
      </c>
      <c r="E12" s="19">
        <f t="shared" si="2"/>
        <v>0</v>
      </c>
    </row>
    <row r="13" spans="1:5" ht="47.25" x14ac:dyDescent="0.2">
      <c r="A13" s="17" t="s">
        <v>173</v>
      </c>
      <c r="B13" s="18" t="s">
        <v>145</v>
      </c>
      <c r="C13" s="58">
        <f>SUMPRODUCT(Charges!D13:AH13,Charges!$D$1:$AH$1)</f>
        <v>0</v>
      </c>
      <c r="D13" s="54">
        <v>0.2</v>
      </c>
      <c r="E13" s="19">
        <f t="shared" si="2"/>
        <v>0</v>
      </c>
    </row>
    <row r="14" spans="1:5" ht="47.25" x14ac:dyDescent="0.2">
      <c r="A14" s="17" t="s">
        <v>174</v>
      </c>
      <c r="B14" s="18" t="s">
        <v>146</v>
      </c>
      <c r="C14" s="58">
        <f>SUMPRODUCT(Charges!D14:AH14,Charges!$D$1:$AH$1)</f>
        <v>0</v>
      </c>
      <c r="D14" s="54">
        <v>0.2</v>
      </c>
      <c r="E14" s="19">
        <f t="shared" si="2"/>
        <v>0</v>
      </c>
    </row>
    <row r="15" spans="1:5" ht="47.25" x14ac:dyDescent="0.2">
      <c r="A15" s="17" t="s">
        <v>175</v>
      </c>
      <c r="B15" s="18" t="s">
        <v>147</v>
      </c>
      <c r="C15" s="58">
        <f>SUMPRODUCT(Charges!D15:AH15,Charges!$D$1:$AH$1)</f>
        <v>0</v>
      </c>
      <c r="D15" s="54">
        <v>0.2</v>
      </c>
      <c r="E15" s="19">
        <f t="shared" si="2"/>
        <v>0</v>
      </c>
    </row>
    <row r="16" spans="1:5" ht="47.25" x14ac:dyDescent="0.2">
      <c r="A16" s="17" t="s">
        <v>176</v>
      </c>
      <c r="B16" s="18" t="s">
        <v>148</v>
      </c>
      <c r="C16" s="58">
        <f>SUMPRODUCT(Charges!D16:AH16,Charges!$D$1:$AH$1)</f>
        <v>0</v>
      </c>
      <c r="D16" s="54">
        <v>0.2</v>
      </c>
      <c r="E16" s="19">
        <f t="shared" si="2"/>
        <v>0</v>
      </c>
    </row>
    <row r="17" spans="1:82" ht="47.25" x14ac:dyDescent="0.2">
      <c r="A17" s="17" t="s">
        <v>177</v>
      </c>
      <c r="B17" s="18" t="s">
        <v>149</v>
      </c>
      <c r="C17" s="58">
        <f>SUMPRODUCT(Charges!D17:AH17,Charges!$D$1:$AH$1)</f>
        <v>0</v>
      </c>
      <c r="D17" s="54">
        <v>0.2</v>
      </c>
      <c r="E17" s="19">
        <f t="shared" si="2"/>
        <v>0</v>
      </c>
    </row>
    <row r="18" spans="1:82" ht="47.25" x14ac:dyDescent="0.2">
      <c r="A18" s="17" t="s">
        <v>178</v>
      </c>
      <c r="B18" s="18" t="s">
        <v>235</v>
      </c>
      <c r="C18" s="58">
        <f>SUMPRODUCT(Charges!D18:AH18,Charges!$D$1:$AH$1)</f>
        <v>0</v>
      </c>
      <c r="D18" s="54">
        <v>0.2</v>
      </c>
      <c r="E18" s="19">
        <f t="shared" si="2"/>
        <v>0</v>
      </c>
    </row>
    <row r="19" spans="1:82" s="21" customFormat="1" ht="31.5" x14ac:dyDescent="0.2">
      <c r="A19" s="17" t="s">
        <v>162</v>
      </c>
      <c r="B19" s="18" t="s">
        <v>23</v>
      </c>
      <c r="C19" s="58">
        <f>SUMPRODUCT(Charges!D19:AH19,Charges!$D$1:$AH$1)</f>
        <v>0</v>
      </c>
      <c r="D19" s="55">
        <v>0.2</v>
      </c>
      <c r="E19" s="19">
        <f t="shared" si="2"/>
        <v>0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</row>
    <row r="20" spans="1:82" s="21" customFormat="1" ht="15.75" x14ac:dyDescent="0.2">
      <c r="A20" s="17" t="s">
        <v>163</v>
      </c>
      <c r="B20" s="23" t="s">
        <v>24</v>
      </c>
      <c r="C20" s="58">
        <f>SUMPRODUCT(Charges!D20:AH20,Charges!$D$1:$AH$1)</f>
        <v>0</v>
      </c>
      <c r="D20" s="55">
        <v>0.2</v>
      </c>
      <c r="E20" s="19">
        <f t="shared" si="2"/>
        <v>0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</row>
    <row r="21" spans="1:82" s="21" customFormat="1" ht="31.5" x14ac:dyDescent="0.2">
      <c r="A21" s="17" t="s">
        <v>179</v>
      </c>
      <c r="B21" s="23" t="s">
        <v>25</v>
      </c>
      <c r="C21" s="58">
        <f>SUMPRODUCT(Charges!D21:AH21,Charges!$D$1:$AH$1)</f>
        <v>0</v>
      </c>
      <c r="D21" s="55">
        <v>0.2</v>
      </c>
      <c r="E21" s="19">
        <f t="shared" si="2"/>
        <v>0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</row>
    <row r="22" spans="1:82" s="21" customFormat="1" ht="31.5" x14ac:dyDescent="0.2">
      <c r="A22" s="17" t="s">
        <v>180</v>
      </c>
      <c r="B22" s="18" t="s">
        <v>26</v>
      </c>
      <c r="C22" s="58">
        <f>SUMPRODUCT(Charges!D22:AH22,Charges!$D$1:$AH$1)</f>
        <v>0</v>
      </c>
      <c r="D22" s="55">
        <v>0.2</v>
      </c>
      <c r="E22" s="19">
        <f t="shared" si="2"/>
        <v>0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</row>
    <row r="23" spans="1:82" s="21" customFormat="1" ht="31.5" x14ac:dyDescent="0.2">
      <c r="A23" s="17" t="s">
        <v>181</v>
      </c>
      <c r="B23" s="18" t="s">
        <v>27</v>
      </c>
      <c r="C23" s="58">
        <f>SUMPRODUCT(Charges!D23:AH23,Charges!$D$1:$AH$1)</f>
        <v>0</v>
      </c>
      <c r="D23" s="55">
        <v>0.2</v>
      </c>
      <c r="E23" s="19">
        <f t="shared" si="2"/>
        <v>0</v>
      </c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</row>
    <row r="24" spans="1:82" s="21" customFormat="1" ht="31.5" x14ac:dyDescent="0.2">
      <c r="A24" s="17" t="s">
        <v>182</v>
      </c>
      <c r="B24" s="18" t="s">
        <v>28</v>
      </c>
      <c r="C24" s="58">
        <f>SUMPRODUCT(Charges!D24:AH24,Charges!$D$1:$AH$1)</f>
        <v>0</v>
      </c>
      <c r="D24" s="55">
        <v>0.2</v>
      </c>
      <c r="E24" s="19">
        <f t="shared" si="2"/>
        <v>0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</row>
    <row r="25" spans="1:82" s="21" customFormat="1" ht="31.5" x14ac:dyDescent="0.2">
      <c r="A25" s="17" t="s">
        <v>183</v>
      </c>
      <c r="B25" s="18" t="s">
        <v>29</v>
      </c>
      <c r="C25" s="58">
        <f>SUMPRODUCT(Charges!D25:AH25,Charges!$D$1:$AH$1)</f>
        <v>0</v>
      </c>
      <c r="D25" s="55">
        <v>0.2</v>
      </c>
      <c r="E25" s="19">
        <f t="shared" si="2"/>
        <v>0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</row>
    <row r="26" spans="1:82" s="21" customFormat="1" ht="31.5" x14ac:dyDescent="0.2">
      <c r="A26" s="17" t="s">
        <v>184</v>
      </c>
      <c r="B26" s="18" t="s">
        <v>30</v>
      </c>
      <c r="C26" s="58">
        <f>SUMPRODUCT(Charges!D26:AH26,Charges!$D$1:$AH$1)</f>
        <v>0</v>
      </c>
      <c r="D26" s="55">
        <v>0.2</v>
      </c>
      <c r="E26" s="19">
        <f t="shared" si="2"/>
        <v>0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</row>
    <row r="27" spans="1:82" s="21" customFormat="1" ht="31.5" x14ac:dyDescent="0.2">
      <c r="A27" s="17" t="s">
        <v>185</v>
      </c>
      <c r="B27" s="18" t="s">
        <v>31</v>
      </c>
      <c r="C27" s="58">
        <f>SUMPRODUCT(Charges!D27:AH27,Charges!$D$1:$AH$1)</f>
        <v>0</v>
      </c>
      <c r="D27" s="55">
        <v>0.2</v>
      </c>
      <c r="E27" s="19">
        <f t="shared" si="2"/>
        <v>0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</row>
    <row r="28" spans="1:82" s="21" customFormat="1" ht="31.5" x14ac:dyDescent="0.2">
      <c r="A28" s="17" t="s">
        <v>186</v>
      </c>
      <c r="B28" s="18" t="s">
        <v>32</v>
      </c>
      <c r="C28" s="58">
        <f>SUMPRODUCT(Charges!D28:AH28,Charges!$D$1:$AH$1)</f>
        <v>0</v>
      </c>
      <c r="D28" s="55">
        <v>0.2</v>
      </c>
      <c r="E28" s="19">
        <f t="shared" si="2"/>
        <v>0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</row>
    <row r="29" spans="1:82" s="21" customFormat="1" ht="31.5" x14ac:dyDescent="0.2">
      <c r="A29" s="17" t="s">
        <v>187</v>
      </c>
      <c r="B29" s="18" t="s">
        <v>33</v>
      </c>
      <c r="C29" s="58">
        <f>SUMPRODUCT(Charges!D29:AH29,Charges!$D$1:$AH$1)</f>
        <v>0</v>
      </c>
      <c r="D29" s="55">
        <v>0.2</v>
      </c>
      <c r="E29" s="19">
        <f t="shared" si="2"/>
        <v>0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</row>
    <row r="30" spans="1:82" s="21" customFormat="1" ht="15.75" x14ac:dyDescent="0.2">
      <c r="A30" s="17" t="s">
        <v>164</v>
      </c>
      <c r="B30" s="18" t="s">
        <v>289</v>
      </c>
      <c r="C30" s="58">
        <f>SUMPRODUCT(Charges!D30:AH30,Charges!$D$1:$AH$1)</f>
        <v>0</v>
      </c>
      <c r="D30" s="55">
        <v>0.2</v>
      </c>
      <c r="E30" s="19">
        <f t="shared" si="2"/>
        <v>0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</row>
    <row r="31" spans="1:82" s="24" customFormat="1" ht="47.25" x14ac:dyDescent="0.2">
      <c r="A31" s="17" t="s">
        <v>188</v>
      </c>
      <c r="B31" s="25" t="s">
        <v>34</v>
      </c>
      <c r="C31" s="58">
        <f>SUMPRODUCT(Charges!D31:AH31,Charges!$D$1:$AH$1)</f>
        <v>0</v>
      </c>
      <c r="D31" s="56">
        <v>0.2</v>
      </c>
      <c r="E31" s="19">
        <f t="shared" si="2"/>
        <v>0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</row>
    <row r="32" spans="1:82" s="24" customFormat="1" ht="47.25" x14ac:dyDescent="0.2">
      <c r="A32" s="17" t="s">
        <v>189</v>
      </c>
      <c r="B32" s="25" t="s">
        <v>35</v>
      </c>
      <c r="C32" s="58">
        <f>SUMPRODUCT(Charges!D32:AH32,Charges!$D$1:$AH$1)</f>
        <v>0</v>
      </c>
      <c r="D32" s="56">
        <v>0.2</v>
      </c>
      <c r="E32" s="19">
        <f t="shared" si="2"/>
        <v>0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</row>
    <row r="33" spans="1:82" s="24" customFormat="1" ht="47.25" x14ac:dyDescent="0.2">
      <c r="A33" s="17" t="s">
        <v>190</v>
      </c>
      <c r="B33" s="25" t="s">
        <v>36</v>
      </c>
      <c r="C33" s="58">
        <f>SUMPRODUCT(Charges!D33:AH33,Charges!$D$1:$AH$1)</f>
        <v>0</v>
      </c>
      <c r="D33" s="56">
        <v>0.2</v>
      </c>
      <c r="E33" s="19">
        <f t="shared" si="2"/>
        <v>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</row>
    <row r="34" spans="1:82" s="24" customFormat="1" ht="47.25" x14ac:dyDescent="0.2">
      <c r="A34" s="17" t="s">
        <v>191</v>
      </c>
      <c r="B34" s="25" t="s">
        <v>37</v>
      </c>
      <c r="C34" s="58">
        <f>SUMPRODUCT(Charges!D34:AH34,Charges!$D$1:$AH$1)</f>
        <v>0</v>
      </c>
      <c r="D34" s="56">
        <v>0.2</v>
      </c>
      <c r="E34" s="19">
        <f t="shared" si="2"/>
        <v>0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</row>
    <row r="35" spans="1:82" s="24" customFormat="1" ht="47.25" x14ac:dyDescent="0.2">
      <c r="A35" s="17" t="s">
        <v>192</v>
      </c>
      <c r="B35" s="25" t="s">
        <v>38</v>
      </c>
      <c r="C35" s="58">
        <f>SUMPRODUCT(Charges!D35:AH35,Charges!$D$1:$AH$1)</f>
        <v>0</v>
      </c>
      <c r="D35" s="56">
        <v>0.2</v>
      </c>
      <c r="E35" s="19">
        <f t="shared" si="2"/>
        <v>0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</row>
    <row r="36" spans="1:82" s="24" customFormat="1" ht="47.25" x14ac:dyDescent="0.2">
      <c r="A36" s="17" t="s">
        <v>193</v>
      </c>
      <c r="B36" s="25" t="s">
        <v>39</v>
      </c>
      <c r="C36" s="58">
        <f>SUMPRODUCT(Charges!D36:AH36,Charges!$D$1:$AH$1)</f>
        <v>0</v>
      </c>
      <c r="D36" s="56">
        <v>0.2</v>
      </c>
      <c r="E36" s="19">
        <f t="shared" si="2"/>
        <v>0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</row>
    <row r="37" spans="1:82" s="24" customFormat="1" ht="31.5" x14ac:dyDescent="0.2">
      <c r="A37" s="17" t="s">
        <v>194</v>
      </c>
      <c r="B37" s="25" t="s">
        <v>40</v>
      </c>
      <c r="C37" s="58">
        <f>SUMPRODUCT(Charges!D37:AH37,Charges!$D$1:$AH$1)</f>
        <v>0</v>
      </c>
      <c r="D37" s="56">
        <v>0.2</v>
      </c>
      <c r="E37" s="19">
        <f t="shared" si="2"/>
        <v>0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</row>
    <row r="38" spans="1:82" s="24" customFormat="1" ht="31.5" x14ac:dyDescent="0.2">
      <c r="A38" s="17" t="s">
        <v>195</v>
      </c>
      <c r="B38" s="25" t="s">
        <v>41</v>
      </c>
      <c r="C38" s="58">
        <f>SUMPRODUCT(Charges!D38:AH38,Charges!$D$1:$AH$1)</f>
        <v>0</v>
      </c>
      <c r="D38" s="56">
        <v>0.2</v>
      </c>
      <c r="E38" s="19">
        <f t="shared" si="2"/>
        <v>0</v>
      </c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</row>
    <row r="39" spans="1:82" s="24" customFormat="1" ht="31.5" x14ac:dyDescent="0.2">
      <c r="A39" s="17" t="s">
        <v>196</v>
      </c>
      <c r="B39" s="25" t="s">
        <v>42</v>
      </c>
      <c r="C39" s="58">
        <f>SUMPRODUCT(Charges!D39:AH39,Charges!$D$1:$AH$1)</f>
        <v>0</v>
      </c>
      <c r="D39" s="56">
        <v>0.2</v>
      </c>
      <c r="E39" s="19">
        <f t="shared" si="2"/>
        <v>0</v>
      </c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</row>
    <row r="40" spans="1:82" s="24" customFormat="1" ht="31.5" x14ac:dyDescent="0.2">
      <c r="A40" s="17" t="s">
        <v>197</v>
      </c>
      <c r="B40" s="25" t="s">
        <v>43</v>
      </c>
      <c r="C40" s="58">
        <f>SUMPRODUCT(Charges!D40:AH40,Charges!$D$1:$AH$1)</f>
        <v>0</v>
      </c>
      <c r="D40" s="56">
        <v>0.2</v>
      </c>
      <c r="E40" s="19">
        <f t="shared" si="2"/>
        <v>0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28"/>
      <c r="CD40" s="28"/>
    </row>
    <row r="41" spans="1:82" s="24" customFormat="1" ht="31.5" x14ac:dyDescent="0.2">
      <c r="A41" s="17" t="s">
        <v>198</v>
      </c>
      <c r="B41" s="25" t="s">
        <v>44</v>
      </c>
      <c r="C41" s="58">
        <f>SUMPRODUCT(Charges!D41:AH41,Charges!$D$1:$AH$1)</f>
        <v>0</v>
      </c>
      <c r="D41" s="56">
        <v>0.2</v>
      </c>
      <c r="E41" s="19">
        <f t="shared" si="2"/>
        <v>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</row>
    <row r="42" spans="1:82" s="24" customFormat="1" ht="31.5" x14ac:dyDescent="0.2">
      <c r="A42" s="17" t="s">
        <v>199</v>
      </c>
      <c r="B42" s="25" t="s">
        <v>45</v>
      </c>
      <c r="C42" s="58">
        <f>SUMPRODUCT(Charges!D42:AH42,Charges!$D$1:$AH$1)</f>
        <v>0</v>
      </c>
      <c r="D42" s="56">
        <v>0.2</v>
      </c>
      <c r="E42" s="19">
        <f t="shared" si="2"/>
        <v>0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</row>
    <row r="43" spans="1:82" s="24" customFormat="1" ht="15.75" x14ac:dyDescent="0.2">
      <c r="A43" s="17" t="s">
        <v>200</v>
      </c>
      <c r="B43" s="25" t="s">
        <v>46</v>
      </c>
      <c r="C43" s="58">
        <f>SUMPRODUCT(Charges!D43:AH43,Charges!$D$1:$AH$1)</f>
        <v>0</v>
      </c>
      <c r="D43" s="56">
        <v>0.2</v>
      </c>
      <c r="E43" s="19">
        <f t="shared" si="2"/>
        <v>0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</row>
    <row r="44" spans="1:82" s="24" customFormat="1" ht="15.75" x14ac:dyDescent="0.2">
      <c r="A44" s="17" t="s">
        <v>201</v>
      </c>
      <c r="B44" s="25" t="s">
        <v>47</v>
      </c>
      <c r="C44" s="58">
        <f>SUMPRODUCT(Charges!D44:AH44,Charges!$D$1:$AH$1)</f>
        <v>0</v>
      </c>
      <c r="D44" s="56">
        <v>0.2</v>
      </c>
      <c r="E44" s="19">
        <f t="shared" si="2"/>
        <v>0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</row>
    <row r="45" spans="1:82" s="24" customFormat="1" ht="15.75" x14ac:dyDescent="0.2">
      <c r="A45" s="17" t="s">
        <v>202</v>
      </c>
      <c r="B45" s="25" t="s">
        <v>48</v>
      </c>
      <c r="C45" s="58">
        <f>SUMPRODUCT(Charges!D45:AH45,Charges!$D$1:$AH$1)</f>
        <v>0</v>
      </c>
      <c r="D45" s="56">
        <v>0.2</v>
      </c>
      <c r="E45" s="19">
        <f t="shared" si="2"/>
        <v>0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</row>
    <row r="46" spans="1:82" s="24" customFormat="1" ht="15.75" x14ac:dyDescent="0.2">
      <c r="A46" s="17" t="s">
        <v>203</v>
      </c>
      <c r="B46" s="25" t="s">
        <v>49</v>
      </c>
      <c r="C46" s="58">
        <f>SUMPRODUCT(Charges!D46:AH46,Charges!$D$1:$AH$1)</f>
        <v>0</v>
      </c>
      <c r="D46" s="56">
        <v>0.2</v>
      </c>
      <c r="E46" s="19">
        <f t="shared" si="2"/>
        <v>0</v>
      </c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</row>
    <row r="47" spans="1:82" s="24" customFormat="1" ht="15.75" x14ac:dyDescent="0.2">
      <c r="A47" s="17" t="s">
        <v>204</v>
      </c>
      <c r="B47" s="25" t="s">
        <v>50</v>
      </c>
      <c r="C47" s="58">
        <f>SUMPRODUCT(Charges!D47:AH47,Charges!$D$1:$AH$1)</f>
        <v>0</v>
      </c>
      <c r="D47" s="56">
        <v>0.2</v>
      </c>
      <c r="E47" s="19">
        <f t="shared" si="2"/>
        <v>0</v>
      </c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</row>
    <row r="48" spans="1:82" s="24" customFormat="1" ht="15.75" x14ac:dyDescent="0.2">
      <c r="A48" s="17" t="s">
        <v>205</v>
      </c>
      <c r="B48" s="25" t="s">
        <v>51</v>
      </c>
      <c r="C48" s="58">
        <f>SUMPRODUCT(Charges!D48:AH48,Charges!$D$1:$AH$1)</f>
        <v>0</v>
      </c>
      <c r="D48" s="56">
        <v>0.2</v>
      </c>
      <c r="E48" s="19">
        <f t="shared" si="2"/>
        <v>0</v>
      </c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</row>
    <row r="49" spans="1:82" s="24" customFormat="1" ht="47.25" x14ac:dyDescent="0.2">
      <c r="A49" s="17" t="s">
        <v>206</v>
      </c>
      <c r="B49" s="25" t="s">
        <v>243</v>
      </c>
      <c r="C49" s="58">
        <f>SUMPRODUCT(Charges!D49:AH49,Charges!$D$1:$AH$1)</f>
        <v>0</v>
      </c>
      <c r="D49" s="56">
        <v>0.2</v>
      </c>
      <c r="E49" s="19">
        <f t="shared" si="2"/>
        <v>0</v>
      </c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</row>
    <row r="50" spans="1:82" s="24" customFormat="1" ht="47.25" x14ac:dyDescent="0.2">
      <c r="A50" s="17" t="s">
        <v>207</v>
      </c>
      <c r="B50" s="25" t="s">
        <v>244</v>
      </c>
      <c r="C50" s="58">
        <f>SUMPRODUCT(Charges!D50:AH50,Charges!$D$1:$AH$1)</f>
        <v>0</v>
      </c>
      <c r="D50" s="56">
        <v>0.2</v>
      </c>
      <c r="E50" s="19">
        <f t="shared" si="2"/>
        <v>0</v>
      </c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</row>
    <row r="51" spans="1:82" s="24" customFormat="1" ht="47.25" x14ac:dyDescent="0.2">
      <c r="A51" s="17" t="s">
        <v>208</v>
      </c>
      <c r="B51" s="25" t="s">
        <v>245</v>
      </c>
      <c r="C51" s="58">
        <f>SUMPRODUCT(Charges!D51:AH51,Charges!$D$1:$AH$1)</f>
        <v>0</v>
      </c>
      <c r="D51" s="56">
        <v>0.2</v>
      </c>
      <c r="E51" s="19">
        <f t="shared" si="2"/>
        <v>0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</row>
    <row r="52" spans="1:82" s="24" customFormat="1" ht="47.25" x14ac:dyDescent="0.2">
      <c r="A52" s="17" t="s">
        <v>209</v>
      </c>
      <c r="B52" s="25" t="s">
        <v>242</v>
      </c>
      <c r="C52" s="58">
        <f>SUMPRODUCT(Charges!D52:AH52,Charges!$D$1:$AH$1)</f>
        <v>0</v>
      </c>
      <c r="D52" s="56">
        <v>0.2</v>
      </c>
      <c r="E52" s="19">
        <f t="shared" si="2"/>
        <v>0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</row>
    <row r="53" spans="1:82" s="24" customFormat="1" ht="31.5" x14ac:dyDescent="0.2">
      <c r="A53" s="17" t="s">
        <v>210</v>
      </c>
      <c r="B53" s="25" t="s">
        <v>246</v>
      </c>
      <c r="C53" s="58">
        <f>SUMPRODUCT(Charges!D53:AH53,Charges!$D$1:$AH$1)</f>
        <v>0</v>
      </c>
      <c r="D53" s="56">
        <v>0.2</v>
      </c>
      <c r="E53" s="19">
        <f t="shared" si="2"/>
        <v>0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</row>
    <row r="54" spans="1:82" s="24" customFormat="1" ht="31.5" x14ac:dyDescent="0.2">
      <c r="A54" s="17" t="s">
        <v>211</v>
      </c>
      <c r="B54" s="25" t="s">
        <v>247</v>
      </c>
      <c r="C54" s="58">
        <f>SUMPRODUCT(Charges!D54:AH54,Charges!$D$1:$AH$1)</f>
        <v>0</v>
      </c>
      <c r="D54" s="56">
        <v>0.2</v>
      </c>
      <c r="E54" s="19">
        <f t="shared" si="2"/>
        <v>0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</row>
    <row r="55" spans="1:82" s="24" customFormat="1" ht="31.5" x14ac:dyDescent="0.2">
      <c r="A55" s="17" t="s">
        <v>212</v>
      </c>
      <c r="B55" s="25" t="s">
        <v>248</v>
      </c>
      <c r="C55" s="58">
        <f>SUMPRODUCT(Charges!D55:AH55,Charges!$D$1:$AH$1)</f>
        <v>0</v>
      </c>
      <c r="D55" s="56">
        <v>0.2</v>
      </c>
      <c r="E55" s="19">
        <f t="shared" si="2"/>
        <v>0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  <c r="BO55" s="28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</row>
    <row r="56" spans="1:82" s="24" customFormat="1" ht="31.5" x14ac:dyDescent="0.2">
      <c r="A56" s="17" t="s">
        <v>213</v>
      </c>
      <c r="B56" s="25" t="s">
        <v>249</v>
      </c>
      <c r="C56" s="58">
        <f>SUMPRODUCT(Charges!D56:AH56,Charges!$D$1:$AH$1)</f>
        <v>0</v>
      </c>
      <c r="D56" s="56">
        <v>0.2</v>
      </c>
      <c r="E56" s="19">
        <f t="shared" si="2"/>
        <v>0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  <c r="BO56" s="28"/>
      <c r="BP56" s="28"/>
      <c r="BQ56" s="28"/>
      <c r="BR56" s="28"/>
      <c r="BS56" s="28"/>
      <c r="BT56" s="28"/>
      <c r="BU56" s="28"/>
      <c r="BV56" s="28"/>
      <c r="BW56" s="28"/>
      <c r="BX56" s="28"/>
      <c r="BY56" s="28"/>
      <c r="BZ56" s="28"/>
      <c r="CA56" s="28"/>
      <c r="CB56" s="28"/>
      <c r="CC56" s="28"/>
      <c r="CD56" s="28"/>
    </row>
    <row r="57" spans="1:82" s="24" customFormat="1" ht="31.5" x14ac:dyDescent="0.2">
      <c r="A57" s="17" t="s">
        <v>214</v>
      </c>
      <c r="B57" s="25" t="s">
        <v>250</v>
      </c>
      <c r="C57" s="58">
        <f>SUMPRODUCT(Charges!D57:AH57,Charges!$D$1:$AH$1)</f>
        <v>0</v>
      </c>
      <c r="D57" s="56">
        <v>0.2</v>
      </c>
      <c r="E57" s="19">
        <f t="shared" si="2"/>
        <v>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  <c r="BO57" s="28"/>
      <c r="BP57" s="28"/>
      <c r="BQ57" s="28"/>
      <c r="BR57" s="28"/>
      <c r="BS57" s="28"/>
      <c r="BT57" s="28"/>
      <c r="BU57" s="28"/>
      <c r="BV57" s="28"/>
      <c r="BW57" s="28"/>
      <c r="BX57" s="28"/>
      <c r="BY57" s="28"/>
      <c r="BZ57" s="28"/>
      <c r="CA57" s="28"/>
      <c r="CB57" s="28"/>
      <c r="CC57" s="28"/>
      <c r="CD57" s="28"/>
    </row>
    <row r="58" spans="1:82" s="24" customFormat="1" ht="31.5" x14ac:dyDescent="0.2">
      <c r="A58" s="17" t="s">
        <v>215</v>
      </c>
      <c r="B58" s="25" t="s">
        <v>251</v>
      </c>
      <c r="C58" s="58">
        <f>SUMPRODUCT(Charges!D58:AH58,Charges!$D$1:$AH$1)</f>
        <v>0</v>
      </c>
      <c r="D58" s="56">
        <v>0.2</v>
      </c>
      <c r="E58" s="19">
        <f t="shared" si="2"/>
        <v>0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</row>
    <row r="59" spans="1:82" s="24" customFormat="1" ht="31.5" x14ac:dyDescent="0.2">
      <c r="A59" s="17" t="s">
        <v>216</v>
      </c>
      <c r="B59" s="25" t="s">
        <v>252</v>
      </c>
      <c r="C59" s="58">
        <f>SUMPRODUCT(Charges!D59:AH59,Charges!$D$1:$AH$1)</f>
        <v>0</v>
      </c>
      <c r="D59" s="56">
        <v>0.2</v>
      </c>
      <c r="E59" s="19">
        <f t="shared" si="2"/>
        <v>0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</row>
    <row r="60" spans="1:82" s="24" customFormat="1" ht="31.5" x14ac:dyDescent="0.2">
      <c r="A60" s="17" t="s">
        <v>217</v>
      </c>
      <c r="B60" s="25" t="s">
        <v>257</v>
      </c>
      <c r="C60" s="58">
        <f>SUMPRODUCT(Charges!D60:AH60,Charges!$D$1:$AH$1)</f>
        <v>0</v>
      </c>
      <c r="D60" s="56">
        <v>0.2</v>
      </c>
      <c r="E60" s="19">
        <f t="shared" si="2"/>
        <v>0</v>
      </c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</row>
    <row r="61" spans="1:82" s="24" customFormat="1" ht="31.5" x14ac:dyDescent="0.2">
      <c r="A61" s="17" t="s">
        <v>218</v>
      </c>
      <c r="B61" s="25" t="s">
        <v>253</v>
      </c>
      <c r="C61" s="58">
        <f>SUMPRODUCT(Charges!D61:AH61,Charges!$D$1:$AH$1)</f>
        <v>0</v>
      </c>
      <c r="D61" s="56">
        <v>0.2</v>
      </c>
      <c r="E61" s="19">
        <f t="shared" ref="E61:E77" si="3">C61+C61*D61</f>
        <v>0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</row>
    <row r="62" spans="1:82" s="24" customFormat="1" ht="31.5" x14ac:dyDescent="0.2">
      <c r="A62" s="17" t="s">
        <v>219</v>
      </c>
      <c r="B62" s="25" t="s">
        <v>254</v>
      </c>
      <c r="C62" s="58">
        <f>SUMPRODUCT(Charges!D62:AH62,Charges!$D$1:$AH$1)</f>
        <v>0</v>
      </c>
      <c r="D62" s="56">
        <v>0.2</v>
      </c>
      <c r="E62" s="19">
        <f t="shared" si="3"/>
        <v>0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</row>
    <row r="63" spans="1:82" s="24" customFormat="1" ht="31.5" x14ac:dyDescent="0.2">
      <c r="A63" s="17" t="s">
        <v>220</v>
      </c>
      <c r="B63" s="25" t="s">
        <v>255</v>
      </c>
      <c r="C63" s="58">
        <f>SUMPRODUCT(Charges!D63:AH63,Charges!$D$1:$AH$1)</f>
        <v>0</v>
      </c>
      <c r="D63" s="56">
        <v>0.2</v>
      </c>
      <c r="E63" s="19">
        <f t="shared" si="3"/>
        <v>0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</row>
    <row r="64" spans="1:82" s="24" customFormat="1" ht="47.25" x14ac:dyDescent="0.2">
      <c r="A64" s="17" t="s">
        <v>221</v>
      </c>
      <c r="B64" s="25" t="s">
        <v>256</v>
      </c>
      <c r="C64" s="58">
        <f>SUMPRODUCT(Charges!D64:AH64,Charges!$D$1:$AH$1)</f>
        <v>0</v>
      </c>
      <c r="D64" s="56">
        <v>0.2</v>
      </c>
      <c r="E64" s="19">
        <f t="shared" si="3"/>
        <v>0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</row>
    <row r="65" spans="1:82" s="24" customFormat="1" ht="15.75" x14ac:dyDescent="0.2">
      <c r="A65" s="17" t="s">
        <v>262</v>
      </c>
      <c r="B65" s="25" t="s">
        <v>269</v>
      </c>
      <c r="C65" s="58">
        <f>SUMPRODUCT(Charges!D65:AH65,Charges!$D$1:$AH$1)</f>
        <v>0</v>
      </c>
      <c r="D65" s="56">
        <v>0.2</v>
      </c>
      <c r="E65" s="19">
        <f t="shared" ref="E65:E71" si="4">C65+C65*D65</f>
        <v>0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</row>
    <row r="66" spans="1:82" s="24" customFormat="1" ht="15.75" x14ac:dyDescent="0.2">
      <c r="A66" s="17" t="s">
        <v>263</v>
      </c>
      <c r="B66" s="25" t="s">
        <v>270</v>
      </c>
      <c r="C66" s="58">
        <f>SUMPRODUCT(Charges!D66:AH66,Charges!$D$1:$AH$1)</f>
        <v>0</v>
      </c>
      <c r="D66" s="56">
        <v>0.2</v>
      </c>
      <c r="E66" s="19">
        <f t="shared" si="4"/>
        <v>0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</row>
    <row r="67" spans="1:82" s="24" customFormat="1" ht="31.5" x14ac:dyDescent="0.2">
      <c r="A67" s="17" t="s">
        <v>264</v>
      </c>
      <c r="B67" s="25" t="s">
        <v>271</v>
      </c>
      <c r="C67" s="58">
        <f>SUMPRODUCT(Charges!D67:AH67,Charges!$D$1:$AH$1)</f>
        <v>0</v>
      </c>
      <c r="D67" s="56">
        <v>0.2</v>
      </c>
      <c r="E67" s="19">
        <f t="shared" si="4"/>
        <v>0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</row>
    <row r="68" spans="1:82" s="24" customFormat="1" ht="15.75" x14ac:dyDescent="0.2">
      <c r="A68" s="17" t="s">
        <v>265</v>
      </c>
      <c r="B68" s="25" t="s">
        <v>275</v>
      </c>
      <c r="C68" s="58">
        <f>SUMPRODUCT(Charges!D68:AH68,Charges!$D$1:$AH$1)</f>
        <v>0</v>
      </c>
      <c r="D68" s="56">
        <v>0.2</v>
      </c>
      <c r="E68" s="19">
        <f t="shared" si="4"/>
        <v>0</v>
      </c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</row>
    <row r="69" spans="1:82" s="24" customFormat="1" ht="15.75" x14ac:dyDescent="0.2">
      <c r="A69" s="17" t="s">
        <v>266</v>
      </c>
      <c r="B69" s="25" t="s">
        <v>272</v>
      </c>
      <c r="C69" s="58">
        <f>SUMPRODUCT(Charges!D69:AH69,Charges!$D$1:$AH$1)</f>
        <v>0</v>
      </c>
      <c r="D69" s="56">
        <v>0.2</v>
      </c>
      <c r="E69" s="19">
        <f t="shared" si="4"/>
        <v>0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</row>
    <row r="70" spans="1:82" s="24" customFormat="1" ht="31.5" x14ac:dyDescent="0.2">
      <c r="A70" s="17" t="s">
        <v>267</v>
      </c>
      <c r="B70" s="25" t="s">
        <v>273</v>
      </c>
      <c r="C70" s="58">
        <f>SUMPRODUCT(Charges!D70:AH70,Charges!$D$1:$AH$1)</f>
        <v>0</v>
      </c>
      <c r="D70" s="56">
        <v>0.2</v>
      </c>
      <c r="E70" s="19">
        <f t="shared" si="4"/>
        <v>0</v>
      </c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</row>
    <row r="71" spans="1:82" s="24" customFormat="1" ht="15.75" x14ac:dyDescent="0.2">
      <c r="A71" s="17" t="s">
        <v>268</v>
      </c>
      <c r="B71" s="25" t="s">
        <v>274</v>
      </c>
      <c r="C71" s="58">
        <f>SUMPRODUCT(Charges!D71:AH71,Charges!$D$1:$AH$1)</f>
        <v>0</v>
      </c>
      <c r="D71" s="56">
        <v>0.2</v>
      </c>
      <c r="E71" s="19">
        <f t="shared" si="4"/>
        <v>0</v>
      </c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</row>
    <row r="72" spans="1:82" s="24" customFormat="1" ht="31.5" x14ac:dyDescent="0.2">
      <c r="A72" s="17" t="s">
        <v>222</v>
      </c>
      <c r="B72" s="25" t="s">
        <v>52</v>
      </c>
      <c r="C72" s="58">
        <f>SUMPRODUCT(Charges!D72:AH72,Charges!$D$1:$AH$1)</f>
        <v>0</v>
      </c>
      <c r="D72" s="56">
        <v>0.2</v>
      </c>
      <c r="E72" s="19">
        <f t="shared" si="3"/>
        <v>0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</row>
    <row r="73" spans="1:82" s="24" customFormat="1" ht="31.5" x14ac:dyDescent="0.2">
      <c r="A73" s="17" t="s">
        <v>223</v>
      </c>
      <c r="B73" s="25" t="s">
        <v>53</v>
      </c>
      <c r="C73" s="58">
        <f>SUMPRODUCT(Charges!D73:AH73,Charges!$D$1:$AH$1)</f>
        <v>0</v>
      </c>
      <c r="D73" s="56">
        <v>0.2</v>
      </c>
      <c r="E73" s="19">
        <f t="shared" si="3"/>
        <v>0</v>
      </c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8"/>
      <c r="BR73" s="28"/>
      <c r="BS73" s="28"/>
      <c r="BT73" s="28"/>
      <c r="BU73" s="28"/>
      <c r="BV73" s="28"/>
      <c r="BW73" s="28"/>
      <c r="BX73" s="28"/>
      <c r="BY73" s="28"/>
      <c r="BZ73" s="28"/>
      <c r="CA73" s="28"/>
      <c r="CB73" s="28"/>
      <c r="CC73" s="28"/>
      <c r="CD73" s="28"/>
    </row>
    <row r="74" spans="1:82" s="24" customFormat="1" ht="31.5" x14ac:dyDescent="0.2">
      <c r="A74" s="17" t="s">
        <v>224</v>
      </c>
      <c r="B74" s="25" t="s">
        <v>54</v>
      </c>
      <c r="C74" s="58">
        <f>SUMPRODUCT(Charges!D74:AH74,Charges!$D$1:$AH$1)</f>
        <v>0</v>
      </c>
      <c r="D74" s="56">
        <v>0.2</v>
      </c>
      <c r="E74" s="19">
        <f t="shared" si="3"/>
        <v>0</v>
      </c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8"/>
      <c r="BZ74" s="28"/>
      <c r="CA74" s="28"/>
      <c r="CB74" s="28"/>
      <c r="CC74" s="28"/>
      <c r="CD74" s="28"/>
    </row>
    <row r="75" spans="1:82" s="24" customFormat="1" ht="31.5" x14ac:dyDescent="0.2">
      <c r="A75" s="17" t="s">
        <v>225</v>
      </c>
      <c r="B75" s="25" t="s">
        <v>55</v>
      </c>
      <c r="C75" s="58">
        <f>SUMPRODUCT(Charges!D75:AH75,Charges!$D$1:$AH$1)</f>
        <v>0</v>
      </c>
      <c r="D75" s="56">
        <v>0.2</v>
      </c>
      <c r="E75" s="19">
        <f t="shared" si="3"/>
        <v>0</v>
      </c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8"/>
      <c r="BZ75" s="28"/>
      <c r="CA75" s="28"/>
      <c r="CB75" s="28"/>
      <c r="CC75" s="28"/>
      <c r="CD75" s="28"/>
    </row>
    <row r="76" spans="1:82" s="24" customFormat="1" ht="31.5" x14ac:dyDescent="0.2">
      <c r="A76" s="17" t="s">
        <v>226</v>
      </c>
      <c r="B76" s="25" t="s">
        <v>56</v>
      </c>
      <c r="C76" s="58">
        <f>SUMPRODUCT(Charges!D76:AH76,Charges!$D$1:$AH$1)</f>
        <v>0</v>
      </c>
      <c r="D76" s="56">
        <v>0.2</v>
      </c>
      <c r="E76" s="19">
        <f t="shared" si="3"/>
        <v>0</v>
      </c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  <c r="BO76" s="28"/>
      <c r="BP76" s="28"/>
      <c r="BQ76" s="28"/>
      <c r="BR76" s="28"/>
      <c r="BS76" s="28"/>
      <c r="BT76" s="28"/>
      <c r="BU76" s="28"/>
      <c r="BV76" s="28"/>
      <c r="BW76" s="28"/>
      <c r="BX76" s="28"/>
      <c r="BY76" s="28"/>
      <c r="BZ76" s="28"/>
      <c r="CA76" s="28"/>
      <c r="CB76" s="28"/>
      <c r="CC76" s="28"/>
      <c r="CD76" s="28"/>
    </row>
    <row r="77" spans="1:82" s="24" customFormat="1" ht="31.5" x14ac:dyDescent="0.2">
      <c r="A77" s="17" t="s">
        <v>227</v>
      </c>
      <c r="B77" s="25" t="s">
        <v>57</v>
      </c>
      <c r="C77" s="58">
        <f>SUMPRODUCT(Charges!D77:AH77,Charges!$D$1:$AH$1)</f>
        <v>0</v>
      </c>
      <c r="D77" s="56">
        <v>0.2</v>
      </c>
      <c r="E77" s="19">
        <f t="shared" si="3"/>
        <v>0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8"/>
      <c r="BZ77" s="28"/>
      <c r="CA77" s="28"/>
      <c r="CB77" s="28"/>
      <c r="CC77" s="28"/>
      <c r="CD77" s="28"/>
    </row>
    <row r="78" spans="1:82" s="21" customFormat="1" ht="15.75" x14ac:dyDescent="0.2">
      <c r="A78" s="17" t="s">
        <v>236</v>
      </c>
      <c r="B78" s="18" t="s">
        <v>58</v>
      </c>
      <c r="C78" s="29">
        <f>C4*5%</f>
        <v>0</v>
      </c>
      <c r="D78" s="55">
        <v>0.2</v>
      </c>
      <c r="E78" s="22">
        <f>C78+C78*D78</f>
        <v>0</v>
      </c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</row>
    <row r="81" spans="1:5" ht="33" customHeight="1" x14ac:dyDescent="0.3">
      <c r="A81" s="30"/>
      <c r="B81" s="30"/>
      <c r="C81" s="30"/>
      <c r="D81" s="30"/>
      <c r="E81" s="64" t="s">
        <v>295</v>
      </c>
    </row>
    <row r="82" spans="1:5" ht="31.5" x14ac:dyDescent="0.3">
      <c r="E82" s="65" t="s">
        <v>240</v>
      </c>
    </row>
    <row r="83" spans="1:5" ht="31.5" x14ac:dyDescent="0.3">
      <c r="E83" s="65" t="s">
        <v>241</v>
      </c>
    </row>
    <row r="85" spans="1:5" ht="15.75" customHeight="1" x14ac:dyDescent="0.2"/>
    <row r="86" spans="1:5" ht="15.75" customHeight="1" x14ac:dyDescent="0.2"/>
    <row r="87" spans="1:5" ht="15.75" customHeight="1" x14ac:dyDescent="0.2"/>
  </sheetData>
  <mergeCells count="5">
    <mergeCell ref="A1:A2"/>
    <mergeCell ref="B1:B2"/>
    <mergeCell ref="C1:C2"/>
    <mergeCell ref="D1:D2"/>
    <mergeCell ref="E1:E2"/>
  </mergeCells>
  <pageMargins left="0.39370078740157477" right="0.39370078740157477" top="0.51181102362204722" bottom="0.56999999999999995" header="0.28000000000000003" footer="0.38000000000000006"/>
  <pageSetup paperSize="9" fitToHeight="0" orientation="landscape" r:id="rId1"/>
  <headerFooter alignWithMargins="0">
    <oddHeader>&amp;L&amp;"Arial,Gras"&amp;F</oddHeader>
    <oddFooter>&amp;R&amp;8Page &amp;P / &amp;N&amp;L&amp;"Calibri"&amp;11&amp;K000000&amp;8Imprimé le &amp;D à &amp;T_x000D_&amp;1#&amp;"Tahoma"&amp;9&amp;KCF022BC2 – Usage restreint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CEA4C-53DA-4DC1-93DA-59C518C76A74}">
  <sheetPr>
    <pageSetUpPr fitToPage="1"/>
  </sheetPr>
  <dimension ref="A1:CF87"/>
  <sheetViews>
    <sheetView showGridLines="0" zoomScale="90" zoomScaleNormal="90" workbookViewId="0">
      <pane xSplit="2" ySplit="2" topLeftCell="C66" activePane="bottomRight" state="frozen"/>
      <selection activeCell="B32" sqref="B32"/>
      <selection pane="topRight"/>
      <selection pane="bottomLeft"/>
      <selection pane="bottomRight" activeCell="C8" sqref="C8"/>
    </sheetView>
  </sheetViews>
  <sheetFormatPr baseColWidth="10" defaultRowHeight="12.75" x14ac:dyDescent="0.2"/>
  <cols>
    <col min="1" max="1" width="21.42578125" style="13" customWidth="1"/>
    <col min="2" max="2" width="75.5703125" style="14" customWidth="1"/>
    <col min="3" max="3" width="15.7109375" style="13" bestFit="1" customWidth="1"/>
    <col min="4" max="4" width="15" style="13" customWidth="1"/>
    <col min="5" max="5" width="17.7109375" style="13" customWidth="1"/>
    <col min="6" max="6" width="16.85546875" style="13" customWidth="1"/>
    <col min="7" max="7" width="29.5703125" style="13" customWidth="1"/>
    <col min="8" max="8" width="11.42578125" style="13"/>
    <col min="9" max="9" width="11.42578125" style="13" customWidth="1"/>
    <col min="10" max="251" width="11.42578125" style="13"/>
    <col min="252" max="252" width="48.5703125" style="13" bestFit="1" customWidth="1"/>
    <col min="253" max="253" width="67.5703125" style="13" bestFit="1" customWidth="1"/>
    <col min="254" max="254" width="15.7109375" style="13" bestFit="1" customWidth="1"/>
    <col min="255" max="255" width="15" style="13" bestFit="1" customWidth="1"/>
    <col min="256" max="256" width="15.7109375" style="13" bestFit="1" customWidth="1"/>
    <col min="257" max="257" width="17.140625" style="13" bestFit="1" customWidth="1"/>
    <col min="258" max="258" width="22.28515625" style="13" bestFit="1" customWidth="1"/>
    <col min="259" max="507" width="11.42578125" style="13"/>
    <col min="508" max="508" width="48.5703125" style="13" bestFit="1" customWidth="1"/>
    <col min="509" max="509" width="67.5703125" style="13" bestFit="1" customWidth="1"/>
    <col min="510" max="510" width="15.7109375" style="13" bestFit="1" customWidth="1"/>
    <col min="511" max="511" width="15" style="13" bestFit="1" customWidth="1"/>
    <col min="512" max="512" width="15.7109375" style="13" bestFit="1" customWidth="1"/>
    <col min="513" max="513" width="17.140625" style="13" bestFit="1" customWidth="1"/>
    <col min="514" max="514" width="22.28515625" style="13" bestFit="1" customWidth="1"/>
    <col min="515" max="763" width="11.42578125" style="13"/>
    <col min="764" max="764" width="48.5703125" style="13" bestFit="1" customWidth="1"/>
    <col min="765" max="765" width="67.5703125" style="13" bestFit="1" customWidth="1"/>
    <col min="766" max="766" width="15.7109375" style="13" bestFit="1" customWidth="1"/>
    <col min="767" max="767" width="15" style="13" bestFit="1" customWidth="1"/>
    <col min="768" max="768" width="15.7109375" style="13" bestFit="1" customWidth="1"/>
    <col min="769" max="769" width="17.140625" style="13" bestFit="1" customWidth="1"/>
    <col min="770" max="770" width="22.28515625" style="13" bestFit="1" customWidth="1"/>
    <col min="771" max="1019" width="11.42578125" style="13"/>
    <col min="1020" max="1020" width="48.5703125" style="13" bestFit="1" customWidth="1"/>
    <col min="1021" max="1021" width="67.5703125" style="13" bestFit="1" customWidth="1"/>
    <col min="1022" max="1022" width="15.7109375" style="13" bestFit="1" customWidth="1"/>
    <col min="1023" max="1023" width="15" style="13" bestFit="1" customWidth="1"/>
    <col min="1024" max="1024" width="15.7109375" style="13" bestFit="1" customWidth="1"/>
    <col min="1025" max="1025" width="17.140625" style="13" bestFit="1" customWidth="1"/>
    <col min="1026" max="1026" width="22.28515625" style="13" bestFit="1" customWidth="1"/>
    <col min="1027" max="1275" width="11.42578125" style="13"/>
    <col min="1276" max="1276" width="48.5703125" style="13" bestFit="1" customWidth="1"/>
    <col min="1277" max="1277" width="67.5703125" style="13" bestFit="1" customWidth="1"/>
    <col min="1278" max="1278" width="15.7109375" style="13" bestFit="1" customWidth="1"/>
    <col min="1279" max="1279" width="15" style="13" bestFit="1" customWidth="1"/>
    <col min="1280" max="1280" width="15.7109375" style="13" bestFit="1" customWidth="1"/>
    <col min="1281" max="1281" width="17.140625" style="13" bestFit="1" customWidth="1"/>
    <col min="1282" max="1282" width="22.28515625" style="13" bestFit="1" customWidth="1"/>
    <col min="1283" max="1531" width="11.42578125" style="13"/>
    <col min="1532" max="1532" width="48.5703125" style="13" bestFit="1" customWidth="1"/>
    <col min="1533" max="1533" width="67.5703125" style="13" bestFit="1" customWidth="1"/>
    <col min="1534" max="1534" width="15.7109375" style="13" bestFit="1" customWidth="1"/>
    <col min="1535" max="1535" width="15" style="13" bestFit="1" customWidth="1"/>
    <col min="1536" max="1536" width="15.7109375" style="13" bestFit="1" customWidth="1"/>
    <col min="1537" max="1537" width="17.140625" style="13" bestFit="1" customWidth="1"/>
    <col min="1538" max="1538" width="22.28515625" style="13" bestFit="1" customWidth="1"/>
    <col min="1539" max="1787" width="11.42578125" style="13"/>
    <col min="1788" max="1788" width="48.5703125" style="13" bestFit="1" customWidth="1"/>
    <col min="1789" max="1789" width="67.5703125" style="13" bestFit="1" customWidth="1"/>
    <col min="1790" max="1790" width="15.7109375" style="13" bestFit="1" customWidth="1"/>
    <col min="1791" max="1791" width="15" style="13" bestFit="1" customWidth="1"/>
    <col min="1792" max="1792" width="15.7109375" style="13" bestFit="1" customWidth="1"/>
    <col min="1793" max="1793" width="17.140625" style="13" bestFit="1" customWidth="1"/>
    <col min="1794" max="1794" width="22.28515625" style="13" bestFit="1" customWidth="1"/>
    <col min="1795" max="2043" width="11.42578125" style="13"/>
    <col min="2044" max="2044" width="48.5703125" style="13" bestFit="1" customWidth="1"/>
    <col min="2045" max="2045" width="67.5703125" style="13" bestFit="1" customWidth="1"/>
    <col min="2046" max="2046" width="15.7109375" style="13" bestFit="1" customWidth="1"/>
    <col min="2047" max="2047" width="15" style="13" bestFit="1" customWidth="1"/>
    <col min="2048" max="2048" width="15.7109375" style="13" bestFit="1" customWidth="1"/>
    <col min="2049" max="2049" width="17.140625" style="13" bestFit="1" customWidth="1"/>
    <col min="2050" max="2050" width="22.28515625" style="13" bestFit="1" customWidth="1"/>
    <col min="2051" max="2299" width="11.42578125" style="13"/>
    <col min="2300" max="2300" width="48.5703125" style="13" bestFit="1" customWidth="1"/>
    <col min="2301" max="2301" width="67.5703125" style="13" bestFit="1" customWidth="1"/>
    <col min="2302" max="2302" width="15.7109375" style="13" bestFit="1" customWidth="1"/>
    <col min="2303" max="2303" width="15" style="13" bestFit="1" customWidth="1"/>
    <col min="2304" max="2304" width="15.7109375" style="13" bestFit="1" customWidth="1"/>
    <col min="2305" max="2305" width="17.140625" style="13" bestFit="1" customWidth="1"/>
    <col min="2306" max="2306" width="22.28515625" style="13" bestFit="1" customWidth="1"/>
    <col min="2307" max="2555" width="11.42578125" style="13"/>
    <col min="2556" max="2556" width="48.5703125" style="13" bestFit="1" customWidth="1"/>
    <col min="2557" max="2557" width="67.5703125" style="13" bestFit="1" customWidth="1"/>
    <col min="2558" max="2558" width="15.7109375" style="13" bestFit="1" customWidth="1"/>
    <col min="2559" max="2559" width="15" style="13" bestFit="1" customWidth="1"/>
    <col min="2560" max="2560" width="15.7109375" style="13" bestFit="1" customWidth="1"/>
    <col min="2561" max="2561" width="17.140625" style="13" bestFit="1" customWidth="1"/>
    <col min="2562" max="2562" width="22.28515625" style="13" bestFit="1" customWidth="1"/>
    <col min="2563" max="2811" width="11.42578125" style="13"/>
    <col min="2812" max="2812" width="48.5703125" style="13" bestFit="1" customWidth="1"/>
    <col min="2813" max="2813" width="67.5703125" style="13" bestFit="1" customWidth="1"/>
    <col min="2814" max="2814" width="15.7109375" style="13" bestFit="1" customWidth="1"/>
    <col min="2815" max="2815" width="15" style="13" bestFit="1" customWidth="1"/>
    <col min="2816" max="2816" width="15.7109375" style="13" bestFit="1" customWidth="1"/>
    <col min="2817" max="2817" width="17.140625" style="13" bestFit="1" customWidth="1"/>
    <col min="2818" max="2818" width="22.28515625" style="13" bestFit="1" customWidth="1"/>
    <col min="2819" max="3067" width="11.42578125" style="13"/>
    <col min="3068" max="3068" width="48.5703125" style="13" bestFit="1" customWidth="1"/>
    <col min="3069" max="3069" width="67.5703125" style="13" bestFit="1" customWidth="1"/>
    <col min="3070" max="3070" width="15.7109375" style="13" bestFit="1" customWidth="1"/>
    <col min="3071" max="3071" width="15" style="13" bestFit="1" customWidth="1"/>
    <col min="3072" max="3072" width="15.7109375" style="13" bestFit="1" customWidth="1"/>
    <col min="3073" max="3073" width="17.140625" style="13" bestFit="1" customWidth="1"/>
    <col min="3074" max="3074" width="22.28515625" style="13" bestFit="1" customWidth="1"/>
    <col min="3075" max="3323" width="11.42578125" style="13"/>
    <col min="3324" max="3324" width="48.5703125" style="13" bestFit="1" customWidth="1"/>
    <col min="3325" max="3325" width="67.5703125" style="13" bestFit="1" customWidth="1"/>
    <col min="3326" max="3326" width="15.7109375" style="13" bestFit="1" customWidth="1"/>
    <col min="3327" max="3327" width="15" style="13" bestFit="1" customWidth="1"/>
    <col min="3328" max="3328" width="15.7109375" style="13" bestFit="1" customWidth="1"/>
    <col min="3329" max="3329" width="17.140625" style="13" bestFit="1" customWidth="1"/>
    <col min="3330" max="3330" width="22.28515625" style="13" bestFit="1" customWidth="1"/>
    <col min="3331" max="3579" width="11.42578125" style="13"/>
    <col min="3580" max="3580" width="48.5703125" style="13" bestFit="1" customWidth="1"/>
    <col min="3581" max="3581" width="67.5703125" style="13" bestFit="1" customWidth="1"/>
    <col min="3582" max="3582" width="15.7109375" style="13" bestFit="1" customWidth="1"/>
    <col min="3583" max="3583" width="15" style="13" bestFit="1" customWidth="1"/>
    <col min="3584" max="3584" width="15.7109375" style="13" bestFit="1" customWidth="1"/>
    <col min="3585" max="3585" width="17.140625" style="13" bestFit="1" customWidth="1"/>
    <col min="3586" max="3586" width="22.28515625" style="13" bestFit="1" customWidth="1"/>
    <col min="3587" max="3835" width="11.42578125" style="13"/>
    <col min="3836" max="3836" width="48.5703125" style="13" bestFit="1" customWidth="1"/>
    <col min="3837" max="3837" width="67.5703125" style="13" bestFit="1" customWidth="1"/>
    <col min="3838" max="3838" width="15.7109375" style="13" bestFit="1" customWidth="1"/>
    <col min="3839" max="3839" width="15" style="13" bestFit="1" customWidth="1"/>
    <col min="3840" max="3840" width="15.7109375" style="13" bestFit="1" customWidth="1"/>
    <col min="3841" max="3841" width="17.140625" style="13" bestFit="1" customWidth="1"/>
    <col min="3842" max="3842" width="22.28515625" style="13" bestFit="1" customWidth="1"/>
    <col min="3843" max="4091" width="11.42578125" style="13"/>
    <col min="4092" max="4092" width="48.5703125" style="13" bestFit="1" customWidth="1"/>
    <col min="4093" max="4093" width="67.5703125" style="13" bestFit="1" customWidth="1"/>
    <col min="4094" max="4094" width="15.7109375" style="13" bestFit="1" customWidth="1"/>
    <col min="4095" max="4095" width="15" style="13" bestFit="1" customWidth="1"/>
    <col min="4096" max="4096" width="15.7109375" style="13" bestFit="1" customWidth="1"/>
    <col min="4097" max="4097" width="17.140625" style="13" bestFit="1" customWidth="1"/>
    <col min="4098" max="4098" width="22.28515625" style="13" bestFit="1" customWidth="1"/>
    <col min="4099" max="4347" width="11.42578125" style="13"/>
    <col min="4348" max="4348" width="48.5703125" style="13" bestFit="1" customWidth="1"/>
    <col min="4349" max="4349" width="67.5703125" style="13" bestFit="1" customWidth="1"/>
    <col min="4350" max="4350" width="15.7109375" style="13" bestFit="1" customWidth="1"/>
    <col min="4351" max="4351" width="15" style="13" bestFit="1" customWidth="1"/>
    <col min="4352" max="4352" width="15.7109375" style="13" bestFit="1" customWidth="1"/>
    <col min="4353" max="4353" width="17.140625" style="13" bestFit="1" customWidth="1"/>
    <col min="4354" max="4354" width="22.28515625" style="13" bestFit="1" customWidth="1"/>
    <col min="4355" max="4603" width="11.42578125" style="13"/>
    <col min="4604" max="4604" width="48.5703125" style="13" bestFit="1" customWidth="1"/>
    <col min="4605" max="4605" width="67.5703125" style="13" bestFit="1" customWidth="1"/>
    <col min="4606" max="4606" width="15.7109375" style="13" bestFit="1" customWidth="1"/>
    <col min="4607" max="4607" width="15" style="13" bestFit="1" customWidth="1"/>
    <col min="4608" max="4608" width="15.7109375" style="13" bestFit="1" customWidth="1"/>
    <col min="4609" max="4609" width="17.140625" style="13" bestFit="1" customWidth="1"/>
    <col min="4610" max="4610" width="22.28515625" style="13" bestFit="1" customWidth="1"/>
    <col min="4611" max="4859" width="11.42578125" style="13"/>
    <col min="4860" max="4860" width="48.5703125" style="13" bestFit="1" customWidth="1"/>
    <col min="4861" max="4861" width="67.5703125" style="13" bestFit="1" customWidth="1"/>
    <col min="4862" max="4862" width="15.7109375" style="13" bestFit="1" customWidth="1"/>
    <col min="4863" max="4863" width="15" style="13" bestFit="1" customWidth="1"/>
    <col min="4864" max="4864" width="15.7109375" style="13" bestFit="1" customWidth="1"/>
    <col min="4865" max="4865" width="17.140625" style="13" bestFit="1" customWidth="1"/>
    <col min="4866" max="4866" width="22.28515625" style="13" bestFit="1" customWidth="1"/>
    <col min="4867" max="5115" width="11.42578125" style="13"/>
    <col min="5116" max="5116" width="48.5703125" style="13" bestFit="1" customWidth="1"/>
    <col min="5117" max="5117" width="67.5703125" style="13" bestFit="1" customWidth="1"/>
    <col min="5118" max="5118" width="15.7109375" style="13" bestFit="1" customWidth="1"/>
    <col min="5119" max="5119" width="15" style="13" bestFit="1" customWidth="1"/>
    <col min="5120" max="5120" width="15.7109375" style="13" bestFit="1" customWidth="1"/>
    <col min="5121" max="5121" width="17.140625" style="13" bestFit="1" customWidth="1"/>
    <col min="5122" max="5122" width="22.28515625" style="13" bestFit="1" customWidth="1"/>
    <col min="5123" max="5371" width="11.42578125" style="13"/>
    <col min="5372" max="5372" width="48.5703125" style="13" bestFit="1" customWidth="1"/>
    <col min="5373" max="5373" width="67.5703125" style="13" bestFit="1" customWidth="1"/>
    <col min="5374" max="5374" width="15.7109375" style="13" bestFit="1" customWidth="1"/>
    <col min="5375" max="5375" width="15" style="13" bestFit="1" customWidth="1"/>
    <col min="5376" max="5376" width="15.7109375" style="13" bestFit="1" customWidth="1"/>
    <col min="5377" max="5377" width="17.140625" style="13" bestFit="1" customWidth="1"/>
    <col min="5378" max="5378" width="22.28515625" style="13" bestFit="1" customWidth="1"/>
    <col min="5379" max="5627" width="11.42578125" style="13"/>
    <col min="5628" max="5628" width="48.5703125" style="13" bestFit="1" customWidth="1"/>
    <col min="5629" max="5629" width="67.5703125" style="13" bestFit="1" customWidth="1"/>
    <col min="5630" max="5630" width="15.7109375" style="13" bestFit="1" customWidth="1"/>
    <col min="5631" max="5631" width="15" style="13" bestFit="1" customWidth="1"/>
    <col min="5632" max="5632" width="15.7109375" style="13" bestFit="1" customWidth="1"/>
    <col min="5633" max="5633" width="17.140625" style="13" bestFit="1" customWidth="1"/>
    <col min="5634" max="5634" width="22.28515625" style="13" bestFit="1" customWidth="1"/>
    <col min="5635" max="5883" width="11.42578125" style="13"/>
    <col min="5884" max="5884" width="48.5703125" style="13" bestFit="1" customWidth="1"/>
    <col min="5885" max="5885" width="67.5703125" style="13" bestFit="1" customWidth="1"/>
    <col min="5886" max="5886" width="15.7109375" style="13" bestFit="1" customWidth="1"/>
    <col min="5887" max="5887" width="15" style="13" bestFit="1" customWidth="1"/>
    <col min="5888" max="5888" width="15.7109375" style="13" bestFit="1" customWidth="1"/>
    <col min="5889" max="5889" width="17.140625" style="13" bestFit="1" customWidth="1"/>
    <col min="5890" max="5890" width="22.28515625" style="13" bestFit="1" customWidth="1"/>
    <col min="5891" max="6139" width="11.42578125" style="13"/>
    <col min="6140" max="6140" width="48.5703125" style="13" bestFit="1" customWidth="1"/>
    <col min="6141" max="6141" width="67.5703125" style="13" bestFit="1" customWidth="1"/>
    <col min="6142" max="6142" width="15.7109375" style="13" bestFit="1" customWidth="1"/>
    <col min="6143" max="6143" width="15" style="13" bestFit="1" customWidth="1"/>
    <col min="6144" max="6144" width="15.7109375" style="13" bestFit="1" customWidth="1"/>
    <col min="6145" max="6145" width="17.140625" style="13" bestFit="1" customWidth="1"/>
    <col min="6146" max="6146" width="22.28515625" style="13" bestFit="1" customWidth="1"/>
    <col min="6147" max="6395" width="11.42578125" style="13"/>
    <col min="6396" max="6396" width="48.5703125" style="13" bestFit="1" customWidth="1"/>
    <col min="6397" max="6397" width="67.5703125" style="13" bestFit="1" customWidth="1"/>
    <col min="6398" max="6398" width="15.7109375" style="13" bestFit="1" customWidth="1"/>
    <col min="6399" max="6399" width="15" style="13" bestFit="1" customWidth="1"/>
    <col min="6400" max="6400" width="15.7109375" style="13" bestFit="1" customWidth="1"/>
    <col min="6401" max="6401" width="17.140625" style="13" bestFit="1" customWidth="1"/>
    <col min="6402" max="6402" width="22.28515625" style="13" bestFit="1" customWidth="1"/>
    <col min="6403" max="6651" width="11.42578125" style="13"/>
    <col min="6652" max="6652" width="48.5703125" style="13" bestFit="1" customWidth="1"/>
    <col min="6653" max="6653" width="67.5703125" style="13" bestFit="1" customWidth="1"/>
    <col min="6654" max="6654" width="15.7109375" style="13" bestFit="1" customWidth="1"/>
    <col min="6655" max="6655" width="15" style="13" bestFit="1" customWidth="1"/>
    <col min="6656" max="6656" width="15.7109375" style="13" bestFit="1" customWidth="1"/>
    <col min="6657" max="6657" width="17.140625" style="13" bestFit="1" customWidth="1"/>
    <col min="6658" max="6658" width="22.28515625" style="13" bestFit="1" customWidth="1"/>
    <col min="6659" max="6907" width="11.42578125" style="13"/>
    <col min="6908" max="6908" width="48.5703125" style="13" bestFit="1" customWidth="1"/>
    <col min="6909" max="6909" width="67.5703125" style="13" bestFit="1" customWidth="1"/>
    <col min="6910" max="6910" width="15.7109375" style="13" bestFit="1" customWidth="1"/>
    <col min="6911" max="6911" width="15" style="13" bestFit="1" customWidth="1"/>
    <col min="6912" max="6912" width="15.7109375" style="13" bestFit="1" customWidth="1"/>
    <col min="6913" max="6913" width="17.140625" style="13" bestFit="1" customWidth="1"/>
    <col min="6914" max="6914" width="22.28515625" style="13" bestFit="1" customWidth="1"/>
    <col min="6915" max="7163" width="11.42578125" style="13"/>
    <col min="7164" max="7164" width="48.5703125" style="13" bestFit="1" customWidth="1"/>
    <col min="7165" max="7165" width="67.5703125" style="13" bestFit="1" customWidth="1"/>
    <col min="7166" max="7166" width="15.7109375" style="13" bestFit="1" customWidth="1"/>
    <col min="7167" max="7167" width="15" style="13" bestFit="1" customWidth="1"/>
    <col min="7168" max="7168" width="15.7109375" style="13" bestFit="1" customWidth="1"/>
    <col min="7169" max="7169" width="17.140625" style="13" bestFit="1" customWidth="1"/>
    <col min="7170" max="7170" width="22.28515625" style="13" bestFit="1" customWidth="1"/>
    <col min="7171" max="7419" width="11.42578125" style="13"/>
    <col min="7420" max="7420" width="48.5703125" style="13" bestFit="1" customWidth="1"/>
    <col min="7421" max="7421" width="67.5703125" style="13" bestFit="1" customWidth="1"/>
    <col min="7422" max="7422" width="15.7109375" style="13" bestFit="1" customWidth="1"/>
    <col min="7423" max="7423" width="15" style="13" bestFit="1" customWidth="1"/>
    <col min="7424" max="7424" width="15.7109375" style="13" bestFit="1" customWidth="1"/>
    <col min="7425" max="7425" width="17.140625" style="13" bestFit="1" customWidth="1"/>
    <col min="7426" max="7426" width="22.28515625" style="13" bestFit="1" customWidth="1"/>
    <col min="7427" max="7675" width="11.42578125" style="13"/>
    <col min="7676" max="7676" width="48.5703125" style="13" bestFit="1" customWidth="1"/>
    <col min="7677" max="7677" width="67.5703125" style="13" bestFit="1" customWidth="1"/>
    <col min="7678" max="7678" width="15.7109375" style="13" bestFit="1" customWidth="1"/>
    <col min="7679" max="7679" width="15" style="13" bestFit="1" customWidth="1"/>
    <col min="7680" max="7680" width="15.7109375" style="13" bestFit="1" customWidth="1"/>
    <col min="7681" max="7681" width="17.140625" style="13" bestFit="1" customWidth="1"/>
    <col min="7682" max="7682" width="22.28515625" style="13" bestFit="1" customWidth="1"/>
    <col min="7683" max="7931" width="11.42578125" style="13"/>
    <col min="7932" max="7932" width="48.5703125" style="13" bestFit="1" customWidth="1"/>
    <col min="7933" max="7933" width="67.5703125" style="13" bestFit="1" customWidth="1"/>
    <col min="7934" max="7934" width="15.7109375" style="13" bestFit="1" customWidth="1"/>
    <col min="7935" max="7935" width="15" style="13" bestFit="1" customWidth="1"/>
    <col min="7936" max="7936" width="15.7109375" style="13" bestFit="1" customWidth="1"/>
    <col min="7937" max="7937" width="17.140625" style="13" bestFit="1" customWidth="1"/>
    <col min="7938" max="7938" width="22.28515625" style="13" bestFit="1" customWidth="1"/>
    <col min="7939" max="8187" width="11.42578125" style="13"/>
    <col min="8188" max="8188" width="48.5703125" style="13" bestFit="1" customWidth="1"/>
    <col min="8189" max="8189" width="67.5703125" style="13" bestFit="1" customWidth="1"/>
    <col min="8190" max="8190" width="15.7109375" style="13" bestFit="1" customWidth="1"/>
    <col min="8191" max="8191" width="15" style="13" bestFit="1" customWidth="1"/>
    <col min="8192" max="8192" width="15.7109375" style="13" bestFit="1" customWidth="1"/>
    <col min="8193" max="8193" width="17.140625" style="13" bestFit="1" customWidth="1"/>
    <col min="8194" max="8194" width="22.28515625" style="13" bestFit="1" customWidth="1"/>
    <col min="8195" max="8443" width="11.42578125" style="13"/>
    <col min="8444" max="8444" width="48.5703125" style="13" bestFit="1" customWidth="1"/>
    <col min="8445" max="8445" width="67.5703125" style="13" bestFit="1" customWidth="1"/>
    <col min="8446" max="8446" width="15.7109375" style="13" bestFit="1" customWidth="1"/>
    <col min="8447" max="8447" width="15" style="13" bestFit="1" customWidth="1"/>
    <col min="8448" max="8448" width="15.7109375" style="13" bestFit="1" customWidth="1"/>
    <col min="8449" max="8449" width="17.140625" style="13" bestFit="1" customWidth="1"/>
    <col min="8450" max="8450" width="22.28515625" style="13" bestFit="1" customWidth="1"/>
    <col min="8451" max="8699" width="11.42578125" style="13"/>
    <col min="8700" max="8700" width="48.5703125" style="13" bestFit="1" customWidth="1"/>
    <col min="8701" max="8701" width="67.5703125" style="13" bestFit="1" customWidth="1"/>
    <col min="8702" max="8702" width="15.7109375" style="13" bestFit="1" customWidth="1"/>
    <col min="8703" max="8703" width="15" style="13" bestFit="1" customWidth="1"/>
    <col min="8704" max="8704" width="15.7109375" style="13" bestFit="1" customWidth="1"/>
    <col min="8705" max="8705" width="17.140625" style="13" bestFit="1" customWidth="1"/>
    <col min="8706" max="8706" width="22.28515625" style="13" bestFit="1" customWidth="1"/>
    <col min="8707" max="8955" width="11.42578125" style="13"/>
    <col min="8956" max="8956" width="48.5703125" style="13" bestFit="1" customWidth="1"/>
    <col min="8957" max="8957" width="67.5703125" style="13" bestFit="1" customWidth="1"/>
    <col min="8958" max="8958" width="15.7109375" style="13" bestFit="1" customWidth="1"/>
    <col min="8959" max="8959" width="15" style="13" bestFit="1" customWidth="1"/>
    <col min="8960" max="8960" width="15.7109375" style="13" bestFit="1" customWidth="1"/>
    <col min="8961" max="8961" width="17.140625" style="13" bestFit="1" customWidth="1"/>
    <col min="8962" max="8962" width="22.28515625" style="13" bestFit="1" customWidth="1"/>
    <col min="8963" max="9211" width="11.42578125" style="13"/>
    <col min="9212" max="9212" width="48.5703125" style="13" bestFit="1" customWidth="1"/>
    <col min="9213" max="9213" width="67.5703125" style="13" bestFit="1" customWidth="1"/>
    <col min="9214" max="9214" width="15.7109375" style="13" bestFit="1" customWidth="1"/>
    <col min="9215" max="9215" width="15" style="13" bestFit="1" customWidth="1"/>
    <col min="9216" max="9216" width="15.7109375" style="13" bestFit="1" customWidth="1"/>
    <col min="9217" max="9217" width="17.140625" style="13" bestFit="1" customWidth="1"/>
    <col min="9218" max="9218" width="22.28515625" style="13" bestFit="1" customWidth="1"/>
    <col min="9219" max="9467" width="11.42578125" style="13"/>
    <col min="9468" max="9468" width="48.5703125" style="13" bestFit="1" customWidth="1"/>
    <col min="9469" max="9469" width="67.5703125" style="13" bestFit="1" customWidth="1"/>
    <col min="9470" max="9470" width="15.7109375" style="13" bestFit="1" customWidth="1"/>
    <col min="9471" max="9471" width="15" style="13" bestFit="1" customWidth="1"/>
    <col min="9472" max="9472" width="15.7109375" style="13" bestFit="1" customWidth="1"/>
    <col min="9473" max="9473" width="17.140625" style="13" bestFit="1" customWidth="1"/>
    <col min="9474" max="9474" width="22.28515625" style="13" bestFit="1" customWidth="1"/>
    <col min="9475" max="9723" width="11.42578125" style="13"/>
    <col min="9724" max="9724" width="48.5703125" style="13" bestFit="1" customWidth="1"/>
    <col min="9725" max="9725" width="67.5703125" style="13" bestFit="1" customWidth="1"/>
    <col min="9726" max="9726" width="15.7109375" style="13" bestFit="1" customWidth="1"/>
    <col min="9727" max="9727" width="15" style="13" bestFit="1" customWidth="1"/>
    <col min="9728" max="9728" width="15.7109375" style="13" bestFit="1" customWidth="1"/>
    <col min="9729" max="9729" width="17.140625" style="13" bestFit="1" customWidth="1"/>
    <col min="9730" max="9730" width="22.28515625" style="13" bestFit="1" customWidth="1"/>
    <col min="9731" max="9979" width="11.42578125" style="13"/>
    <col min="9980" max="9980" width="48.5703125" style="13" bestFit="1" customWidth="1"/>
    <col min="9981" max="9981" width="67.5703125" style="13" bestFit="1" customWidth="1"/>
    <col min="9982" max="9982" width="15.7109375" style="13" bestFit="1" customWidth="1"/>
    <col min="9983" max="9983" width="15" style="13" bestFit="1" customWidth="1"/>
    <col min="9984" max="9984" width="15.7109375" style="13" bestFit="1" customWidth="1"/>
    <col min="9985" max="9985" width="17.140625" style="13" bestFit="1" customWidth="1"/>
    <col min="9986" max="9986" width="22.28515625" style="13" bestFit="1" customWidth="1"/>
    <col min="9987" max="10235" width="11.42578125" style="13"/>
    <col min="10236" max="10236" width="48.5703125" style="13" bestFit="1" customWidth="1"/>
    <col min="10237" max="10237" width="67.5703125" style="13" bestFit="1" customWidth="1"/>
    <col min="10238" max="10238" width="15.7109375" style="13" bestFit="1" customWidth="1"/>
    <col min="10239" max="10239" width="15" style="13" bestFit="1" customWidth="1"/>
    <col min="10240" max="10240" width="15.7109375" style="13" bestFit="1" customWidth="1"/>
    <col min="10241" max="10241" width="17.140625" style="13" bestFit="1" customWidth="1"/>
    <col min="10242" max="10242" width="22.28515625" style="13" bestFit="1" customWidth="1"/>
    <col min="10243" max="10491" width="11.42578125" style="13"/>
    <col min="10492" max="10492" width="48.5703125" style="13" bestFit="1" customWidth="1"/>
    <col min="10493" max="10493" width="67.5703125" style="13" bestFit="1" customWidth="1"/>
    <col min="10494" max="10494" width="15.7109375" style="13" bestFit="1" customWidth="1"/>
    <col min="10495" max="10495" width="15" style="13" bestFit="1" customWidth="1"/>
    <col min="10496" max="10496" width="15.7109375" style="13" bestFit="1" customWidth="1"/>
    <col min="10497" max="10497" width="17.140625" style="13" bestFit="1" customWidth="1"/>
    <col min="10498" max="10498" width="22.28515625" style="13" bestFit="1" customWidth="1"/>
    <col min="10499" max="10747" width="11.42578125" style="13"/>
    <col min="10748" max="10748" width="48.5703125" style="13" bestFit="1" customWidth="1"/>
    <col min="10749" max="10749" width="67.5703125" style="13" bestFit="1" customWidth="1"/>
    <col min="10750" max="10750" width="15.7109375" style="13" bestFit="1" customWidth="1"/>
    <col min="10751" max="10751" width="15" style="13" bestFit="1" customWidth="1"/>
    <col min="10752" max="10752" width="15.7109375" style="13" bestFit="1" customWidth="1"/>
    <col min="10753" max="10753" width="17.140625" style="13" bestFit="1" customWidth="1"/>
    <col min="10754" max="10754" width="22.28515625" style="13" bestFit="1" customWidth="1"/>
    <col min="10755" max="11003" width="11.42578125" style="13"/>
    <col min="11004" max="11004" width="48.5703125" style="13" bestFit="1" customWidth="1"/>
    <col min="11005" max="11005" width="67.5703125" style="13" bestFit="1" customWidth="1"/>
    <col min="11006" max="11006" width="15.7109375" style="13" bestFit="1" customWidth="1"/>
    <col min="11007" max="11007" width="15" style="13" bestFit="1" customWidth="1"/>
    <col min="11008" max="11008" width="15.7109375" style="13" bestFit="1" customWidth="1"/>
    <col min="11009" max="11009" width="17.140625" style="13" bestFit="1" customWidth="1"/>
    <col min="11010" max="11010" width="22.28515625" style="13" bestFit="1" customWidth="1"/>
    <col min="11011" max="11259" width="11.42578125" style="13"/>
    <col min="11260" max="11260" width="48.5703125" style="13" bestFit="1" customWidth="1"/>
    <col min="11261" max="11261" width="67.5703125" style="13" bestFit="1" customWidth="1"/>
    <col min="11262" max="11262" width="15.7109375" style="13" bestFit="1" customWidth="1"/>
    <col min="11263" max="11263" width="15" style="13" bestFit="1" customWidth="1"/>
    <col min="11264" max="11264" width="15.7109375" style="13" bestFit="1" customWidth="1"/>
    <col min="11265" max="11265" width="17.140625" style="13" bestFit="1" customWidth="1"/>
    <col min="11266" max="11266" width="22.28515625" style="13" bestFit="1" customWidth="1"/>
    <col min="11267" max="11515" width="11.42578125" style="13"/>
    <col min="11516" max="11516" width="48.5703125" style="13" bestFit="1" customWidth="1"/>
    <col min="11517" max="11517" width="67.5703125" style="13" bestFit="1" customWidth="1"/>
    <col min="11518" max="11518" width="15.7109375" style="13" bestFit="1" customWidth="1"/>
    <col min="11519" max="11519" width="15" style="13" bestFit="1" customWidth="1"/>
    <col min="11520" max="11520" width="15.7109375" style="13" bestFit="1" customWidth="1"/>
    <col min="11521" max="11521" width="17.140625" style="13" bestFit="1" customWidth="1"/>
    <col min="11522" max="11522" width="22.28515625" style="13" bestFit="1" customWidth="1"/>
    <col min="11523" max="11771" width="11.42578125" style="13"/>
    <col min="11772" max="11772" width="48.5703125" style="13" bestFit="1" customWidth="1"/>
    <col min="11773" max="11773" width="67.5703125" style="13" bestFit="1" customWidth="1"/>
    <col min="11774" max="11774" width="15.7109375" style="13" bestFit="1" customWidth="1"/>
    <col min="11775" max="11775" width="15" style="13" bestFit="1" customWidth="1"/>
    <col min="11776" max="11776" width="15.7109375" style="13" bestFit="1" customWidth="1"/>
    <col min="11777" max="11777" width="17.140625" style="13" bestFit="1" customWidth="1"/>
    <col min="11778" max="11778" width="22.28515625" style="13" bestFit="1" customWidth="1"/>
    <col min="11779" max="12027" width="11.42578125" style="13"/>
    <col min="12028" max="12028" width="48.5703125" style="13" bestFit="1" customWidth="1"/>
    <col min="12029" max="12029" width="67.5703125" style="13" bestFit="1" customWidth="1"/>
    <col min="12030" max="12030" width="15.7109375" style="13" bestFit="1" customWidth="1"/>
    <col min="12031" max="12031" width="15" style="13" bestFit="1" customWidth="1"/>
    <col min="12032" max="12032" width="15.7109375" style="13" bestFit="1" customWidth="1"/>
    <col min="12033" max="12033" width="17.140625" style="13" bestFit="1" customWidth="1"/>
    <col min="12034" max="12034" width="22.28515625" style="13" bestFit="1" customWidth="1"/>
    <col min="12035" max="12283" width="11.42578125" style="13"/>
    <col min="12284" max="12284" width="48.5703125" style="13" bestFit="1" customWidth="1"/>
    <col min="12285" max="12285" width="67.5703125" style="13" bestFit="1" customWidth="1"/>
    <col min="12286" max="12286" width="15.7109375" style="13" bestFit="1" customWidth="1"/>
    <col min="12287" max="12287" width="15" style="13" bestFit="1" customWidth="1"/>
    <col min="12288" max="12288" width="15.7109375" style="13" bestFit="1" customWidth="1"/>
    <col min="12289" max="12289" width="17.140625" style="13" bestFit="1" customWidth="1"/>
    <col min="12290" max="12290" width="22.28515625" style="13" bestFit="1" customWidth="1"/>
    <col min="12291" max="12539" width="11.42578125" style="13"/>
    <col min="12540" max="12540" width="48.5703125" style="13" bestFit="1" customWidth="1"/>
    <col min="12541" max="12541" width="67.5703125" style="13" bestFit="1" customWidth="1"/>
    <col min="12542" max="12542" width="15.7109375" style="13" bestFit="1" customWidth="1"/>
    <col min="12543" max="12543" width="15" style="13" bestFit="1" customWidth="1"/>
    <col min="12544" max="12544" width="15.7109375" style="13" bestFit="1" customWidth="1"/>
    <col min="12545" max="12545" width="17.140625" style="13" bestFit="1" customWidth="1"/>
    <col min="12546" max="12546" width="22.28515625" style="13" bestFit="1" customWidth="1"/>
    <col min="12547" max="12795" width="11.42578125" style="13"/>
    <col min="12796" max="12796" width="48.5703125" style="13" bestFit="1" customWidth="1"/>
    <col min="12797" max="12797" width="67.5703125" style="13" bestFit="1" customWidth="1"/>
    <col min="12798" max="12798" width="15.7109375" style="13" bestFit="1" customWidth="1"/>
    <col min="12799" max="12799" width="15" style="13" bestFit="1" customWidth="1"/>
    <col min="12800" max="12800" width="15.7109375" style="13" bestFit="1" customWidth="1"/>
    <col min="12801" max="12801" width="17.140625" style="13" bestFit="1" customWidth="1"/>
    <col min="12802" max="12802" width="22.28515625" style="13" bestFit="1" customWidth="1"/>
    <col min="12803" max="13051" width="11.42578125" style="13"/>
    <col min="13052" max="13052" width="48.5703125" style="13" bestFit="1" customWidth="1"/>
    <col min="13053" max="13053" width="67.5703125" style="13" bestFit="1" customWidth="1"/>
    <col min="13054" max="13054" width="15.7109375" style="13" bestFit="1" customWidth="1"/>
    <col min="13055" max="13055" width="15" style="13" bestFit="1" customWidth="1"/>
    <col min="13056" max="13056" width="15.7109375" style="13" bestFit="1" customWidth="1"/>
    <col min="13057" max="13057" width="17.140625" style="13" bestFit="1" customWidth="1"/>
    <col min="13058" max="13058" width="22.28515625" style="13" bestFit="1" customWidth="1"/>
    <col min="13059" max="13307" width="11.42578125" style="13"/>
    <col min="13308" max="13308" width="48.5703125" style="13" bestFit="1" customWidth="1"/>
    <col min="13309" max="13309" width="67.5703125" style="13" bestFit="1" customWidth="1"/>
    <col min="13310" max="13310" width="15.7109375" style="13" bestFit="1" customWidth="1"/>
    <col min="13311" max="13311" width="15" style="13" bestFit="1" customWidth="1"/>
    <col min="13312" max="13312" width="15.7109375" style="13" bestFit="1" customWidth="1"/>
    <col min="13313" max="13313" width="17.140625" style="13" bestFit="1" customWidth="1"/>
    <col min="13314" max="13314" width="22.28515625" style="13" bestFit="1" customWidth="1"/>
    <col min="13315" max="13563" width="11.42578125" style="13"/>
    <col min="13564" max="13564" width="48.5703125" style="13" bestFit="1" customWidth="1"/>
    <col min="13565" max="13565" width="67.5703125" style="13" bestFit="1" customWidth="1"/>
    <col min="13566" max="13566" width="15.7109375" style="13" bestFit="1" customWidth="1"/>
    <col min="13567" max="13567" width="15" style="13" bestFit="1" customWidth="1"/>
    <col min="13568" max="13568" width="15.7109375" style="13" bestFit="1" customWidth="1"/>
    <col min="13569" max="13569" width="17.140625" style="13" bestFit="1" customWidth="1"/>
    <col min="13570" max="13570" width="22.28515625" style="13" bestFit="1" customWidth="1"/>
    <col min="13571" max="13819" width="11.42578125" style="13"/>
    <col min="13820" max="13820" width="48.5703125" style="13" bestFit="1" customWidth="1"/>
    <col min="13821" max="13821" width="67.5703125" style="13" bestFit="1" customWidth="1"/>
    <col min="13822" max="13822" width="15.7109375" style="13" bestFit="1" customWidth="1"/>
    <col min="13823" max="13823" width="15" style="13" bestFit="1" customWidth="1"/>
    <col min="13824" max="13824" width="15.7109375" style="13" bestFit="1" customWidth="1"/>
    <col min="13825" max="13825" width="17.140625" style="13" bestFit="1" customWidth="1"/>
    <col min="13826" max="13826" width="22.28515625" style="13" bestFit="1" customWidth="1"/>
    <col min="13827" max="14075" width="11.42578125" style="13"/>
    <col min="14076" max="14076" width="48.5703125" style="13" bestFit="1" customWidth="1"/>
    <col min="14077" max="14077" width="67.5703125" style="13" bestFit="1" customWidth="1"/>
    <col min="14078" max="14078" width="15.7109375" style="13" bestFit="1" customWidth="1"/>
    <col min="14079" max="14079" width="15" style="13" bestFit="1" customWidth="1"/>
    <col min="14080" max="14080" width="15.7109375" style="13" bestFit="1" customWidth="1"/>
    <col min="14081" max="14081" width="17.140625" style="13" bestFit="1" customWidth="1"/>
    <col min="14082" max="14082" width="22.28515625" style="13" bestFit="1" customWidth="1"/>
    <col min="14083" max="14331" width="11.42578125" style="13"/>
    <col min="14332" max="14332" width="48.5703125" style="13" bestFit="1" customWidth="1"/>
    <col min="14333" max="14333" width="67.5703125" style="13" bestFit="1" customWidth="1"/>
    <col min="14334" max="14334" width="15.7109375" style="13" bestFit="1" customWidth="1"/>
    <col min="14335" max="14335" width="15" style="13" bestFit="1" customWidth="1"/>
    <col min="14336" max="14336" width="15.7109375" style="13" bestFit="1" customWidth="1"/>
    <col min="14337" max="14337" width="17.140625" style="13" bestFit="1" customWidth="1"/>
    <col min="14338" max="14338" width="22.28515625" style="13" bestFit="1" customWidth="1"/>
    <col min="14339" max="14587" width="11.42578125" style="13"/>
    <col min="14588" max="14588" width="48.5703125" style="13" bestFit="1" customWidth="1"/>
    <col min="14589" max="14589" width="67.5703125" style="13" bestFit="1" customWidth="1"/>
    <col min="14590" max="14590" width="15.7109375" style="13" bestFit="1" customWidth="1"/>
    <col min="14591" max="14591" width="15" style="13" bestFit="1" customWidth="1"/>
    <col min="14592" max="14592" width="15.7109375" style="13" bestFit="1" customWidth="1"/>
    <col min="14593" max="14593" width="17.140625" style="13" bestFit="1" customWidth="1"/>
    <col min="14594" max="14594" width="22.28515625" style="13" bestFit="1" customWidth="1"/>
    <col min="14595" max="14843" width="11.42578125" style="13"/>
    <col min="14844" max="14844" width="48.5703125" style="13" bestFit="1" customWidth="1"/>
    <col min="14845" max="14845" width="67.5703125" style="13" bestFit="1" customWidth="1"/>
    <col min="14846" max="14846" width="15.7109375" style="13" bestFit="1" customWidth="1"/>
    <col min="14847" max="14847" width="15" style="13" bestFit="1" customWidth="1"/>
    <col min="14848" max="14848" width="15.7109375" style="13" bestFit="1" customWidth="1"/>
    <col min="14849" max="14849" width="17.140625" style="13" bestFit="1" customWidth="1"/>
    <col min="14850" max="14850" width="22.28515625" style="13" bestFit="1" customWidth="1"/>
    <col min="14851" max="15099" width="11.42578125" style="13"/>
    <col min="15100" max="15100" width="48.5703125" style="13" bestFit="1" customWidth="1"/>
    <col min="15101" max="15101" width="67.5703125" style="13" bestFit="1" customWidth="1"/>
    <col min="15102" max="15102" width="15.7109375" style="13" bestFit="1" customWidth="1"/>
    <col min="15103" max="15103" width="15" style="13" bestFit="1" customWidth="1"/>
    <col min="15104" max="15104" width="15.7109375" style="13" bestFit="1" customWidth="1"/>
    <col min="15105" max="15105" width="17.140625" style="13" bestFit="1" customWidth="1"/>
    <col min="15106" max="15106" width="22.28515625" style="13" bestFit="1" customWidth="1"/>
    <col min="15107" max="15355" width="11.42578125" style="13"/>
    <col min="15356" max="15356" width="48.5703125" style="13" bestFit="1" customWidth="1"/>
    <col min="15357" max="15357" width="67.5703125" style="13" bestFit="1" customWidth="1"/>
    <col min="15358" max="15358" width="15.7109375" style="13" bestFit="1" customWidth="1"/>
    <col min="15359" max="15359" width="15" style="13" bestFit="1" customWidth="1"/>
    <col min="15360" max="15360" width="15.7109375" style="13" bestFit="1" customWidth="1"/>
    <col min="15361" max="15361" width="17.140625" style="13" bestFit="1" customWidth="1"/>
    <col min="15362" max="15362" width="22.28515625" style="13" bestFit="1" customWidth="1"/>
    <col min="15363" max="15611" width="11.42578125" style="13"/>
    <col min="15612" max="15612" width="48.5703125" style="13" bestFit="1" customWidth="1"/>
    <col min="15613" max="15613" width="67.5703125" style="13" bestFit="1" customWidth="1"/>
    <col min="15614" max="15614" width="15.7109375" style="13" bestFit="1" customWidth="1"/>
    <col min="15615" max="15615" width="15" style="13" bestFit="1" customWidth="1"/>
    <col min="15616" max="15616" width="15.7109375" style="13" bestFit="1" customWidth="1"/>
    <col min="15617" max="15617" width="17.140625" style="13" bestFit="1" customWidth="1"/>
    <col min="15618" max="15618" width="22.28515625" style="13" bestFit="1" customWidth="1"/>
    <col min="15619" max="15867" width="11.42578125" style="13"/>
    <col min="15868" max="15868" width="48.5703125" style="13" bestFit="1" customWidth="1"/>
    <col min="15869" max="15869" width="67.5703125" style="13" bestFit="1" customWidth="1"/>
    <col min="15870" max="15870" width="15.7109375" style="13" bestFit="1" customWidth="1"/>
    <col min="15871" max="15871" width="15" style="13" bestFit="1" customWidth="1"/>
    <col min="15872" max="15872" width="15.7109375" style="13" bestFit="1" customWidth="1"/>
    <col min="15873" max="15873" width="17.140625" style="13" bestFit="1" customWidth="1"/>
    <col min="15874" max="15874" width="22.28515625" style="13" bestFit="1" customWidth="1"/>
    <col min="15875" max="16123" width="11.42578125" style="13"/>
    <col min="16124" max="16124" width="48.5703125" style="13" bestFit="1" customWidth="1"/>
    <col min="16125" max="16125" width="67.5703125" style="13" bestFit="1" customWidth="1"/>
    <col min="16126" max="16126" width="15.7109375" style="13" bestFit="1" customWidth="1"/>
    <col min="16127" max="16127" width="15" style="13" bestFit="1" customWidth="1"/>
    <col min="16128" max="16128" width="15.7109375" style="13" bestFit="1" customWidth="1"/>
    <col min="16129" max="16129" width="17.140625" style="13" bestFit="1" customWidth="1"/>
    <col min="16130" max="16130" width="22.28515625" style="13" bestFit="1" customWidth="1"/>
    <col min="16131" max="16379" width="11.42578125" style="13"/>
    <col min="16380" max="16383" width="11.42578125" style="13" customWidth="1"/>
    <col min="16384" max="16384" width="11.42578125" style="13"/>
  </cols>
  <sheetData>
    <row r="1" spans="1:7" ht="43.5" customHeight="1" x14ac:dyDescent="0.2">
      <c r="A1" s="66" t="s">
        <v>15</v>
      </c>
      <c r="B1" s="66" t="s">
        <v>16</v>
      </c>
      <c r="C1" s="66" t="s">
        <v>17</v>
      </c>
      <c r="D1" s="66" t="s">
        <v>18</v>
      </c>
      <c r="E1" s="66" t="s">
        <v>19</v>
      </c>
      <c r="F1" s="69" t="s">
        <v>294</v>
      </c>
      <c r="G1" s="70"/>
    </row>
    <row r="2" spans="1:7" ht="31.5" x14ac:dyDescent="0.2">
      <c r="A2" s="66"/>
      <c r="B2" s="66"/>
      <c r="C2" s="66"/>
      <c r="D2" s="66"/>
      <c r="E2" s="66"/>
      <c r="F2" s="15" t="s">
        <v>20</v>
      </c>
      <c r="G2" s="16" t="s">
        <v>21</v>
      </c>
    </row>
    <row r="3" spans="1:7" ht="15.75" x14ac:dyDescent="0.2">
      <c r="A3" s="17" t="s">
        <v>237</v>
      </c>
      <c r="B3" s="18" t="s">
        <v>239</v>
      </c>
      <c r="C3" s="58">
        <f>SUMPRODUCT(Charges!D3:AH3,Charges!$D$1:$AH$1)</f>
        <v>0</v>
      </c>
      <c r="D3" s="54">
        <v>0.2</v>
      </c>
      <c r="E3" s="19">
        <f t="shared" ref="E3:E66" si="0">C3+C3*D3</f>
        <v>0</v>
      </c>
      <c r="F3" s="20">
        <v>1</v>
      </c>
      <c r="G3" s="27">
        <f t="shared" ref="G3:G66" si="1">F3*E3</f>
        <v>0</v>
      </c>
    </row>
    <row r="4" spans="1:7" ht="47.25" x14ac:dyDescent="0.2">
      <c r="A4" s="17" t="s">
        <v>238</v>
      </c>
      <c r="B4" s="18" t="s">
        <v>258</v>
      </c>
      <c r="C4" s="58">
        <f>SUMPRODUCT(Charges!D4:AH4,Charges!$D$1:$AH$1)</f>
        <v>0</v>
      </c>
      <c r="D4" s="54">
        <v>0.2</v>
      </c>
      <c r="E4" s="19">
        <f t="shared" si="0"/>
        <v>0</v>
      </c>
      <c r="F4" s="20">
        <v>4</v>
      </c>
      <c r="G4" s="27">
        <f t="shared" si="1"/>
        <v>0</v>
      </c>
    </row>
    <row r="5" spans="1:7" ht="47.25" x14ac:dyDescent="0.2">
      <c r="A5" s="17" t="s">
        <v>165</v>
      </c>
      <c r="B5" s="18" t="s">
        <v>259</v>
      </c>
      <c r="C5" s="58">
        <f>SUMPRODUCT(Charges!D5:AH5,Charges!$D$1:$AH$1)</f>
        <v>0</v>
      </c>
      <c r="D5" s="54">
        <v>0.2</v>
      </c>
      <c r="E5" s="19">
        <f t="shared" si="0"/>
        <v>0</v>
      </c>
      <c r="F5" s="20">
        <v>4</v>
      </c>
      <c r="G5" s="27">
        <f t="shared" si="1"/>
        <v>0</v>
      </c>
    </row>
    <row r="6" spans="1:7" ht="47.25" x14ac:dyDescent="0.2">
      <c r="A6" s="17" t="s">
        <v>166</v>
      </c>
      <c r="B6" s="18" t="s">
        <v>260</v>
      </c>
      <c r="C6" s="58">
        <f>SUMPRODUCT(Charges!D6:AH6,Charges!$D$1:$AH$1)</f>
        <v>0</v>
      </c>
      <c r="D6" s="54">
        <v>0.2</v>
      </c>
      <c r="E6" s="19">
        <f t="shared" si="0"/>
        <v>0</v>
      </c>
      <c r="F6" s="20">
        <v>4</v>
      </c>
      <c r="G6" s="27">
        <f t="shared" si="1"/>
        <v>0</v>
      </c>
    </row>
    <row r="7" spans="1:7" ht="47.25" x14ac:dyDescent="0.2">
      <c r="A7" s="17" t="s">
        <v>167</v>
      </c>
      <c r="B7" s="18" t="s">
        <v>261</v>
      </c>
      <c r="C7" s="58">
        <f>SUMPRODUCT(Charges!D7:AH7,Charges!$D$1:$AH$1)</f>
        <v>0</v>
      </c>
      <c r="D7" s="54">
        <v>0.2</v>
      </c>
      <c r="E7" s="19">
        <f t="shared" si="0"/>
        <v>0</v>
      </c>
      <c r="F7" s="20">
        <v>4</v>
      </c>
      <c r="G7" s="27">
        <f t="shared" si="1"/>
        <v>0</v>
      </c>
    </row>
    <row r="8" spans="1:7" ht="31.5" x14ac:dyDescent="0.2">
      <c r="A8" s="17" t="s">
        <v>168</v>
      </c>
      <c r="B8" s="18" t="s">
        <v>22</v>
      </c>
      <c r="C8" s="58">
        <f>SUMPRODUCT(Charges!D8:AH8,Charges!$D$1:$AH$1)</f>
        <v>0</v>
      </c>
      <c r="D8" s="54">
        <v>0.2</v>
      </c>
      <c r="E8" s="19">
        <f t="shared" si="0"/>
        <v>0</v>
      </c>
      <c r="F8" s="20">
        <v>1</v>
      </c>
      <c r="G8" s="27">
        <f t="shared" si="1"/>
        <v>0</v>
      </c>
    </row>
    <row r="9" spans="1:7" ht="47.25" x14ac:dyDescent="0.2">
      <c r="A9" s="17" t="s">
        <v>169</v>
      </c>
      <c r="B9" s="18" t="s">
        <v>141</v>
      </c>
      <c r="C9" s="58">
        <f>SUMPRODUCT(Charges!D9:AH9,Charges!$D$1:$AH$1)</f>
        <v>0</v>
      </c>
      <c r="D9" s="54">
        <v>0.2</v>
      </c>
      <c r="E9" s="19">
        <f t="shared" si="0"/>
        <v>0</v>
      </c>
      <c r="F9" s="20">
        <v>1</v>
      </c>
      <c r="G9" s="27">
        <f t="shared" si="1"/>
        <v>0</v>
      </c>
    </row>
    <row r="10" spans="1:7" ht="47.25" x14ac:dyDescent="0.2">
      <c r="A10" s="17" t="s">
        <v>170</v>
      </c>
      <c r="B10" s="18" t="s">
        <v>142</v>
      </c>
      <c r="C10" s="58">
        <f>SUMPRODUCT(Charges!D10:AH10,Charges!$D$1:$AH$1)</f>
        <v>0</v>
      </c>
      <c r="D10" s="54">
        <v>0.2</v>
      </c>
      <c r="E10" s="19">
        <f t="shared" si="0"/>
        <v>0</v>
      </c>
      <c r="F10" s="20">
        <v>1</v>
      </c>
      <c r="G10" s="27">
        <f t="shared" si="1"/>
        <v>0</v>
      </c>
    </row>
    <row r="11" spans="1:7" ht="47.25" x14ac:dyDescent="0.2">
      <c r="A11" s="17" t="s">
        <v>171</v>
      </c>
      <c r="B11" s="18" t="s">
        <v>143</v>
      </c>
      <c r="C11" s="58">
        <f>SUMPRODUCT(Charges!D11:AH11,Charges!$D$1:$AH$1)</f>
        <v>0</v>
      </c>
      <c r="D11" s="54">
        <v>0.2</v>
      </c>
      <c r="E11" s="19">
        <f t="shared" si="0"/>
        <v>0</v>
      </c>
      <c r="F11" s="20">
        <v>1</v>
      </c>
      <c r="G11" s="27">
        <f t="shared" si="1"/>
        <v>0</v>
      </c>
    </row>
    <row r="12" spans="1:7" ht="47.25" x14ac:dyDescent="0.2">
      <c r="A12" s="17" t="s">
        <v>172</v>
      </c>
      <c r="B12" s="18" t="s">
        <v>144</v>
      </c>
      <c r="C12" s="58">
        <f>SUMPRODUCT(Charges!D12:AH12,Charges!$D$1:$AH$1)</f>
        <v>0</v>
      </c>
      <c r="D12" s="54">
        <v>0.2</v>
      </c>
      <c r="E12" s="19">
        <f t="shared" si="0"/>
        <v>0</v>
      </c>
      <c r="F12" s="20">
        <v>1</v>
      </c>
      <c r="G12" s="27">
        <f t="shared" si="1"/>
        <v>0</v>
      </c>
    </row>
    <row r="13" spans="1:7" ht="47.25" x14ac:dyDescent="0.2">
      <c r="A13" s="17" t="s">
        <v>173</v>
      </c>
      <c r="B13" s="18" t="s">
        <v>145</v>
      </c>
      <c r="C13" s="58">
        <f>SUMPRODUCT(Charges!D13:AH13,Charges!$D$1:$AH$1)</f>
        <v>0</v>
      </c>
      <c r="D13" s="54">
        <v>0.2</v>
      </c>
      <c r="E13" s="19">
        <f t="shared" si="0"/>
        <v>0</v>
      </c>
      <c r="F13" s="20">
        <v>1</v>
      </c>
      <c r="G13" s="27">
        <f t="shared" si="1"/>
        <v>0</v>
      </c>
    </row>
    <row r="14" spans="1:7" ht="47.25" x14ac:dyDescent="0.2">
      <c r="A14" s="17" t="s">
        <v>174</v>
      </c>
      <c r="B14" s="18" t="s">
        <v>146</v>
      </c>
      <c r="C14" s="58">
        <f>SUMPRODUCT(Charges!D14:AH14,Charges!$D$1:$AH$1)</f>
        <v>0</v>
      </c>
      <c r="D14" s="54">
        <v>0.2</v>
      </c>
      <c r="E14" s="19">
        <f t="shared" si="0"/>
        <v>0</v>
      </c>
      <c r="F14" s="20">
        <v>1</v>
      </c>
      <c r="G14" s="27">
        <f t="shared" si="1"/>
        <v>0</v>
      </c>
    </row>
    <row r="15" spans="1:7" ht="47.25" x14ac:dyDescent="0.2">
      <c r="A15" s="17" t="s">
        <v>175</v>
      </c>
      <c r="B15" s="18" t="s">
        <v>147</v>
      </c>
      <c r="C15" s="58">
        <f>SUMPRODUCT(Charges!D15:AH15,Charges!$D$1:$AH$1)</f>
        <v>0</v>
      </c>
      <c r="D15" s="54">
        <v>0.2</v>
      </c>
      <c r="E15" s="19">
        <f t="shared" si="0"/>
        <v>0</v>
      </c>
      <c r="F15" s="20">
        <v>2</v>
      </c>
      <c r="G15" s="27">
        <f t="shared" si="1"/>
        <v>0</v>
      </c>
    </row>
    <row r="16" spans="1:7" ht="47.25" x14ac:dyDescent="0.2">
      <c r="A16" s="17" t="s">
        <v>176</v>
      </c>
      <c r="B16" s="18" t="s">
        <v>148</v>
      </c>
      <c r="C16" s="58">
        <f>SUMPRODUCT(Charges!D16:AH16,Charges!$D$1:$AH$1)</f>
        <v>0</v>
      </c>
      <c r="D16" s="54">
        <v>0.2</v>
      </c>
      <c r="E16" s="19">
        <f t="shared" si="0"/>
        <v>0</v>
      </c>
      <c r="F16" s="20">
        <v>3</v>
      </c>
      <c r="G16" s="27">
        <f t="shared" si="1"/>
        <v>0</v>
      </c>
    </row>
    <row r="17" spans="1:84" ht="47.25" x14ac:dyDescent="0.2">
      <c r="A17" s="17" t="s">
        <v>177</v>
      </c>
      <c r="B17" s="18" t="s">
        <v>149</v>
      </c>
      <c r="C17" s="58">
        <f>SUMPRODUCT(Charges!D17:AH17,Charges!$D$1:$AH$1)</f>
        <v>0</v>
      </c>
      <c r="D17" s="54">
        <v>0.2</v>
      </c>
      <c r="E17" s="19">
        <f t="shared" si="0"/>
        <v>0</v>
      </c>
      <c r="F17" s="20">
        <v>4</v>
      </c>
      <c r="G17" s="27">
        <f t="shared" si="1"/>
        <v>0</v>
      </c>
    </row>
    <row r="18" spans="1:84" ht="47.25" x14ac:dyDescent="0.2">
      <c r="A18" s="17" t="s">
        <v>178</v>
      </c>
      <c r="B18" s="18" t="s">
        <v>235</v>
      </c>
      <c r="C18" s="58">
        <f>SUMPRODUCT(Charges!D18:AH18,Charges!$D$1:$AH$1)</f>
        <v>0</v>
      </c>
      <c r="D18" s="54">
        <v>0.2</v>
      </c>
      <c r="E18" s="19">
        <f t="shared" si="0"/>
        <v>0</v>
      </c>
      <c r="F18" s="20">
        <v>1</v>
      </c>
      <c r="G18" s="27">
        <f t="shared" si="1"/>
        <v>0</v>
      </c>
    </row>
    <row r="19" spans="1:84" s="21" customFormat="1" ht="31.5" x14ac:dyDescent="0.2">
      <c r="A19" s="17" t="s">
        <v>162</v>
      </c>
      <c r="B19" s="18" t="s">
        <v>23</v>
      </c>
      <c r="C19" s="58">
        <f>SUMPRODUCT(Charges!D19:AH19,Charges!$D$1:$AH$1)</f>
        <v>0</v>
      </c>
      <c r="D19" s="55">
        <v>0.2</v>
      </c>
      <c r="E19" s="19">
        <f t="shared" si="0"/>
        <v>0</v>
      </c>
      <c r="F19" s="20">
        <v>2</v>
      </c>
      <c r="G19" s="27">
        <f t="shared" si="1"/>
        <v>0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</row>
    <row r="20" spans="1:84" s="21" customFormat="1" ht="15.75" x14ac:dyDescent="0.2">
      <c r="A20" s="17" t="s">
        <v>163</v>
      </c>
      <c r="B20" s="23" t="s">
        <v>24</v>
      </c>
      <c r="C20" s="58">
        <f>SUMPRODUCT(Charges!D20:AH20,Charges!$D$1:$AH$1)</f>
        <v>0</v>
      </c>
      <c r="D20" s="55">
        <v>0.2</v>
      </c>
      <c r="E20" s="19">
        <f t="shared" si="0"/>
        <v>0</v>
      </c>
      <c r="F20" s="20">
        <v>10</v>
      </c>
      <c r="G20" s="27">
        <f t="shared" si="1"/>
        <v>0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</row>
    <row r="21" spans="1:84" s="21" customFormat="1" ht="31.5" x14ac:dyDescent="0.2">
      <c r="A21" s="17" t="s">
        <v>179</v>
      </c>
      <c r="B21" s="23" t="s">
        <v>25</v>
      </c>
      <c r="C21" s="58">
        <f>SUMPRODUCT(Charges!D21:AH21,Charges!$D$1:$AH$1)</f>
        <v>0</v>
      </c>
      <c r="D21" s="55">
        <v>0.2</v>
      </c>
      <c r="E21" s="19">
        <f t="shared" si="0"/>
        <v>0</v>
      </c>
      <c r="F21" s="20">
        <f>23*2</f>
        <v>46</v>
      </c>
      <c r="G21" s="27">
        <f t="shared" si="1"/>
        <v>0</v>
      </c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</row>
    <row r="22" spans="1:84" s="21" customFormat="1" ht="31.5" x14ac:dyDescent="0.2">
      <c r="A22" s="17" t="s">
        <v>180</v>
      </c>
      <c r="B22" s="18" t="s">
        <v>26</v>
      </c>
      <c r="C22" s="58">
        <f>SUMPRODUCT(Charges!D22:AH22,Charges!$D$1:$AH$1)</f>
        <v>0</v>
      </c>
      <c r="D22" s="55">
        <v>0.2</v>
      </c>
      <c r="E22" s="19">
        <f t="shared" si="0"/>
        <v>0</v>
      </c>
      <c r="F22" s="20">
        <v>16</v>
      </c>
      <c r="G22" s="27">
        <f t="shared" si="1"/>
        <v>0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</row>
    <row r="23" spans="1:84" s="21" customFormat="1" ht="31.5" x14ac:dyDescent="0.2">
      <c r="A23" s="17" t="s">
        <v>181</v>
      </c>
      <c r="B23" s="18" t="s">
        <v>27</v>
      </c>
      <c r="C23" s="58">
        <f>SUMPRODUCT(Charges!D23:AH23,Charges!$D$1:$AH$1)</f>
        <v>0</v>
      </c>
      <c r="D23" s="55">
        <v>0.2</v>
      </c>
      <c r="E23" s="19">
        <f t="shared" si="0"/>
        <v>0</v>
      </c>
      <c r="F23" s="20">
        <v>16</v>
      </c>
      <c r="G23" s="27">
        <f t="shared" si="1"/>
        <v>0</v>
      </c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</row>
    <row r="24" spans="1:84" s="21" customFormat="1" ht="31.5" x14ac:dyDescent="0.2">
      <c r="A24" s="17" t="s">
        <v>182</v>
      </c>
      <c r="B24" s="18" t="s">
        <v>28</v>
      </c>
      <c r="C24" s="58">
        <f>SUMPRODUCT(Charges!D24:AH24,Charges!$D$1:$AH$1)</f>
        <v>0</v>
      </c>
      <c r="D24" s="55">
        <v>0.2</v>
      </c>
      <c r="E24" s="19">
        <f t="shared" si="0"/>
        <v>0</v>
      </c>
      <c r="F24" s="20">
        <v>16</v>
      </c>
      <c r="G24" s="27">
        <f t="shared" si="1"/>
        <v>0</v>
      </c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</row>
    <row r="25" spans="1:84" s="21" customFormat="1" ht="31.5" x14ac:dyDescent="0.2">
      <c r="A25" s="17" t="s">
        <v>183</v>
      </c>
      <c r="B25" s="18" t="s">
        <v>29</v>
      </c>
      <c r="C25" s="58">
        <f>SUMPRODUCT(Charges!D25:AH25,Charges!$D$1:$AH$1)</f>
        <v>0</v>
      </c>
      <c r="D25" s="55">
        <v>0.2</v>
      </c>
      <c r="E25" s="19">
        <f t="shared" si="0"/>
        <v>0</v>
      </c>
      <c r="F25" s="20">
        <v>8</v>
      </c>
      <c r="G25" s="27">
        <f t="shared" si="1"/>
        <v>0</v>
      </c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</row>
    <row r="26" spans="1:84" s="21" customFormat="1" ht="31.5" x14ac:dyDescent="0.2">
      <c r="A26" s="17" t="s">
        <v>184</v>
      </c>
      <c r="B26" s="18" t="s">
        <v>30</v>
      </c>
      <c r="C26" s="58">
        <f>SUMPRODUCT(Charges!D26:AH26,Charges!$D$1:$AH$1)</f>
        <v>0</v>
      </c>
      <c r="D26" s="55">
        <v>0.2</v>
      </c>
      <c r="E26" s="19">
        <f t="shared" si="0"/>
        <v>0</v>
      </c>
      <c r="F26" s="20">
        <v>8</v>
      </c>
      <c r="G26" s="27">
        <f t="shared" si="1"/>
        <v>0</v>
      </c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</row>
    <row r="27" spans="1:84" s="21" customFormat="1" ht="31.5" x14ac:dyDescent="0.2">
      <c r="A27" s="17" t="s">
        <v>185</v>
      </c>
      <c r="B27" s="18" t="s">
        <v>31</v>
      </c>
      <c r="C27" s="58">
        <f>SUMPRODUCT(Charges!D27:AH27,Charges!$D$1:$AH$1)</f>
        <v>0</v>
      </c>
      <c r="D27" s="55">
        <v>0.2</v>
      </c>
      <c r="E27" s="19">
        <f t="shared" si="0"/>
        <v>0</v>
      </c>
      <c r="F27" s="20">
        <v>8</v>
      </c>
      <c r="G27" s="27">
        <f t="shared" si="1"/>
        <v>0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</row>
    <row r="28" spans="1:84" s="21" customFormat="1" ht="31.5" x14ac:dyDescent="0.2">
      <c r="A28" s="17" t="s">
        <v>186</v>
      </c>
      <c r="B28" s="18" t="s">
        <v>32</v>
      </c>
      <c r="C28" s="58">
        <f>SUMPRODUCT(Charges!D28:AH28,Charges!$D$1:$AH$1)</f>
        <v>0</v>
      </c>
      <c r="D28" s="55">
        <v>0.2</v>
      </c>
      <c r="E28" s="19">
        <f t="shared" si="0"/>
        <v>0</v>
      </c>
      <c r="F28" s="20">
        <v>3</v>
      </c>
      <c r="G28" s="27">
        <f t="shared" si="1"/>
        <v>0</v>
      </c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</row>
    <row r="29" spans="1:84" s="21" customFormat="1" ht="31.5" x14ac:dyDescent="0.2">
      <c r="A29" s="17" t="s">
        <v>187</v>
      </c>
      <c r="B29" s="18" t="s">
        <v>33</v>
      </c>
      <c r="C29" s="58">
        <f>SUMPRODUCT(Charges!D29:AH29,Charges!$D$1:$AH$1)</f>
        <v>0</v>
      </c>
      <c r="D29" s="55">
        <v>0.2</v>
      </c>
      <c r="E29" s="19">
        <f t="shared" si="0"/>
        <v>0</v>
      </c>
      <c r="F29" s="20">
        <v>3</v>
      </c>
      <c r="G29" s="27">
        <f t="shared" si="1"/>
        <v>0</v>
      </c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</row>
    <row r="30" spans="1:84" s="21" customFormat="1" ht="15.75" x14ac:dyDescent="0.2">
      <c r="A30" s="17" t="s">
        <v>164</v>
      </c>
      <c r="B30" s="18" t="s">
        <v>289</v>
      </c>
      <c r="C30" s="58">
        <f>SUMPRODUCT(Charges!D30:AH30,Charges!$D$1:$AH$1)</f>
        <v>0</v>
      </c>
      <c r="D30" s="55">
        <v>0.2</v>
      </c>
      <c r="E30" s="19">
        <f t="shared" si="0"/>
        <v>0</v>
      </c>
      <c r="F30" s="20">
        <v>1</v>
      </c>
      <c r="G30" s="27">
        <f t="shared" si="1"/>
        <v>0</v>
      </c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</row>
    <row r="31" spans="1:84" s="24" customFormat="1" ht="47.25" x14ac:dyDescent="0.2">
      <c r="A31" s="17" t="s">
        <v>188</v>
      </c>
      <c r="B31" s="25" t="s">
        <v>34</v>
      </c>
      <c r="C31" s="58">
        <f>SUMPRODUCT(Charges!D31:AH31,Charges!$D$1:$AH$1)</f>
        <v>0</v>
      </c>
      <c r="D31" s="56">
        <v>0.2</v>
      </c>
      <c r="E31" s="19">
        <f t="shared" si="0"/>
        <v>0</v>
      </c>
      <c r="F31" s="26">
        <v>24</v>
      </c>
      <c r="G31" s="27">
        <f t="shared" si="1"/>
        <v>0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</row>
    <row r="32" spans="1:84" s="24" customFormat="1" ht="47.25" x14ac:dyDescent="0.2">
      <c r="A32" s="17" t="s">
        <v>189</v>
      </c>
      <c r="B32" s="25" t="s">
        <v>35</v>
      </c>
      <c r="C32" s="58">
        <f>SUMPRODUCT(Charges!D32:AH32,Charges!$D$1:$AH$1)</f>
        <v>0</v>
      </c>
      <c r="D32" s="56">
        <v>0.2</v>
      </c>
      <c r="E32" s="19">
        <f t="shared" si="0"/>
        <v>0</v>
      </c>
      <c r="F32" s="26">
        <v>32</v>
      </c>
      <c r="G32" s="27">
        <f t="shared" si="1"/>
        <v>0</v>
      </c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</row>
    <row r="33" spans="1:84" s="24" customFormat="1" ht="47.25" x14ac:dyDescent="0.2">
      <c r="A33" s="17" t="s">
        <v>190</v>
      </c>
      <c r="B33" s="25" t="s">
        <v>36</v>
      </c>
      <c r="C33" s="58">
        <f>SUMPRODUCT(Charges!D33:AH33,Charges!$D$1:$AH$1)</f>
        <v>0</v>
      </c>
      <c r="D33" s="56">
        <v>0.2</v>
      </c>
      <c r="E33" s="19">
        <f t="shared" si="0"/>
        <v>0</v>
      </c>
      <c r="F33" s="26">
        <v>32</v>
      </c>
      <c r="G33" s="27">
        <f t="shared" si="1"/>
        <v>0</v>
      </c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</row>
    <row r="34" spans="1:84" s="24" customFormat="1" ht="47.25" x14ac:dyDescent="0.2">
      <c r="A34" s="17" t="s">
        <v>191</v>
      </c>
      <c r="B34" s="25" t="s">
        <v>37</v>
      </c>
      <c r="C34" s="58">
        <f>SUMPRODUCT(Charges!D34:AH34,Charges!$D$1:$AH$1)</f>
        <v>0</v>
      </c>
      <c r="D34" s="56">
        <v>0.2</v>
      </c>
      <c r="E34" s="19">
        <f t="shared" si="0"/>
        <v>0</v>
      </c>
      <c r="F34" s="26">
        <v>24</v>
      </c>
      <c r="G34" s="27">
        <f t="shared" si="1"/>
        <v>0</v>
      </c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</row>
    <row r="35" spans="1:84" s="24" customFormat="1" ht="47.25" x14ac:dyDescent="0.2">
      <c r="A35" s="17" t="s">
        <v>192</v>
      </c>
      <c r="B35" s="25" t="s">
        <v>38</v>
      </c>
      <c r="C35" s="58">
        <f>SUMPRODUCT(Charges!D35:AH35,Charges!$D$1:$AH$1)</f>
        <v>0</v>
      </c>
      <c r="D35" s="56">
        <v>0.2</v>
      </c>
      <c r="E35" s="19">
        <f t="shared" si="0"/>
        <v>0</v>
      </c>
      <c r="F35" s="26">
        <v>28</v>
      </c>
      <c r="G35" s="27">
        <f t="shared" si="1"/>
        <v>0</v>
      </c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</row>
    <row r="36" spans="1:84" s="24" customFormat="1" ht="47.25" x14ac:dyDescent="0.2">
      <c r="A36" s="17" t="s">
        <v>193</v>
      </c>
      <c r="B36" s="25" t="s">
        <v>39</v>
      </c>
      <c r="C36" s="58">
        <f>SUMPRODUCT(Charges!D36:AH36,Charges!$D$1:$AH$1)</f>
        <v>0</v>
      </c>
      <c r="D36" s="56">
        <v>0.2</v>
      </c>
      <c r="E36" s="19">
        <f t="shared" si="0"/>
        <v>0</v>
      </c>
      <c r="F36" s="26">
        <v>28</v>
      </c>
      <c r="G36" s="27">
        <f t="shared" si="1"/>
        <v>0</v>
      </c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</row>
    <row r="37" spans="1:84" s="24" customFormat="1" ht="31.5" x14ac:dyDescent="0.2">
      <c r="A37" s="17" t="s">
        <v>194</v>
      </c>
      <c r="B37" s="25" t="s">
        <v>40</v>
      </c>
      <c r="C37" s="58">
        <f>SUMPRODUCT(Charges!D37:AH37,Charges!$D$1:$AH$1)</f>
        <v>0</v>
      </c>
      <c r="D37" s="56">
        <v>0.2</v>
      </c>
      <c r="E37" s="19">
        <f t="shared" si="0"/>
        <v>0</v>
      </c>
      <c r="F37" s="26">
        <v>18</v>
      </c>
      <c r="G37" s="27">
        <f t="shared" si="1"/>
        <v>0</v>
      </c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</row>
    <row r="38" spans="1:84" s="24" customFormat="1" ht="31.5" x14ac:dyDescent="0.2">
      <c r="A38" s="17" t="s">
        <v>195</v>
      </c>
      <c r="B38" s="25" t="s">
        <v>41</v>
      </c>
      <c r="C38" s="58">
        <f>SUMPRODUCT(Charges!D38:AH38,Charges!$D$1:$AH$1)</f>
        <v>0</v>
      </c>
      <c r="D38" s="56">
        <v>0.2</v>
      </c>
      <c r="E38" s="19">
        <f t="shared" si="0"/>
        <v>0</v>
      </c>
      <c r="F38" s="26">
        <v>12</v>
      </c>
      <c r="G38" s="27">
        <f t="shared" si="1"/>
        <v>0</v>
      </c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</row>
    <row r="39" spans="1:84" s="24" customFormat="1" ht="31.5" x14ac:dyDescent="0.2">
      <c r="A39" s="17" t="s">
        <v>196</v>
      </c>
      <c r="B39" s="25" t="s">
        <v>42</v>
      </c>
      <c r="C39" s="58">
        <f>SUMPRODUCT(Charges!D39:AH39,Charges!$D$1:$AH$1)</f>
        <v>0</v>
      </c>
      <c r="D39" s="56">
        <v>0.2</v>
      </c>
      <c r="E39" s="19">
        <f t="shared" si="0"/>
        <v>0</v>
      </c>
      <c r="F39" s="26">
        <v>6</v>
      </c>
      <c r="G39" s="27">
        <f t="shared" si="1"/>
        <v>0</v>
      </c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</row>
    <row r="40" spans="1:84" s="24" customFormat="1" ht="31.5" x14ac:dyDescent="0.2">
      <c r="A40" s="17" t="s">
        <v>197</v>
      </c>
      <c r="B40" s="25" t="s">
        <v>43</v>
      </c>
      <c r="C40" s="58">
        <f>SUMPRODUCT(Charges!D40:AH40,Charges!$D$1:$AH$1)</f>
        <v>0</v>
      </c>
      <c r="D40" s="56">
        <v>0.2</v>
      </c>
      <c r="E40" s="19">
        <f t="shared" si="0"/>
        <v>0</v>
      </c>
      <c r="F40" s="26">
        <v>6</v>
      </c>
      <c r="G40" s="27">
        <f t="shared" si="1"/>
        <v>0</v>
      </c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28"/>
      <c r="CD40" s="28"/>
      <c r="CE40" s="28"/>
      <c r="CF40" s="28"/>
    </row>
    <row r="41" spans="1:84" s="24" customFormat="1" ht="31.5" x14ac:dyDescent="0.2">
      <c r="A41" s="17" t="s">
        <v>198</v>
      </c>
      <c r="B41" s="25" t="s">
        <v>44</v>
      </c>
      <c r="C41" s="58">
        <f>SUMPRODUCT(Charges!D41:AH41,Charges!$D$1:$AH$1)</f>
        <v>0</v>
      </c>
      <c r="D41" s="56">
        <v>0.2</v>
      </c>
      <c r="E41" s="19">
        <f t="shared" si="0"/>
        <v>0</v>
      </c>
      <c r="F41" s="26">
        <v>4</v>
      </c>
      <c r="G41" s="27">
        <f t="shared" si="1"/>
        <v>0</v>
      </c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  <c r="CE41" s="28"/>
      <c r="CF41" s="28"/>
    </row>
    <row r="42" spans="1:84" s="24" customFormat="1" ht="31.5" x14ac:dyDescent="0.2">
      <c r="A42" s="17" t="s">
        <v>199</v>
      </c>
      <c r="B42" s="25" t="s">
        <v>45</v>
      </c>
      <c r="C42" s="58">
        <f>SUMPRODUCT(Charges!D42:AH42,Charges!$D$1:$AH$1)</f>
        <v>0</v>
      </c>
      <c r="D42" s="56">
        <v>0.2</v>
      </c>
      <c r="E42" s="19">
        <f t="shared" si="0"/>
        <v>0</v>
      </c>
      <c r="F42" s="26">
        <v>4</v>
      </c>
      <c r="G42" s="27">
        <f t="shared" si="1"/>
        <v>0</v>
      </c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</row>
    <row r="43" spans="1:84" s="24" customFormat="1" ht="15.75" x14ac:dyDescent="0.2">
      <c r="A43" s="17" t="s">
        <v>200</v>
      </c>
      <c r="B43" s="25" t="s">
        <v>46</v>
      </c>
      <c r="C43" s="58">
        <f>SUMPRODUCT(Charges!D43:AH43,Charges!$D$1:$AH$1)</f>
        <v>0</v>
      </c>
      <c r="D43" s="56">
        <v>0.2</v>
      </c>
      <c r="E43" s="19">
        <f t="shared" si="0"/>
        <v>0</v>
      </c>
      <c r="F43" s="26">
        <v>24</v>
      </c>
      <c r="G43" s="27">
        <f t="shared" si="1"/>
        <v>0</v>
      </c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  <c r="CE43" s="28"/>
      <c r="CF43" s="28"/>
    </row>
    <row r="44" spans="1:84" s="24" customFormat="1" ht="15.75" x14ac:dyDescent="0.2">
      <c r="A44" s="17" t="s">
        <v>201</v>
      </c>
      <c r="B44" s="25" t="s">
        <v>47</v>
      </c>
      <c r="C44" s="58">
        <f>SUMPRODUCT(Charges!D44:AH44,Charges!$D$1:$AH$1)</f>
        <v>0</v>
      </c>
      <c r="D44" s="56">
        <v>0.2</v>
      </c>
      <c r="E44" s="19">
        <f t="shared" si="0"/>
        <v>0</v>
      </c>
      <c r="F44" s="26">
        <v>32</v>
      </c>
      <c r="G44" s="27">
        <f t="shared" si="1"/>
        <v>0</v>
      </c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  <c r="CE44" s="28"/>
      <c r="CF44" s="28"/>
    </row>
    <row r="45" spans="1:84" s="24" customFormat="1" ht="15.75" x14ac:dyDescent="0.2">
      <c r="A45" s="17" t="s">
        <v>202</v>
      </c>
      <c r="B45" s="25" t="s">
        <v>48</v>
      </c>
      <c r="C45" s="58">
        <f>SUMPRODUCT(Charges!D45:AH45,Charges!$D$1:$AH$1)</f>
        <v>0</v>
      </c>
      <c r="D45" s="56">
        <v>0.2</v>
      </c>
      <c r="E45" s="19">
        <f t="shared" si="0"/>
        <v>0</v>
      </c>
      <c r="F45" s="26">
        <v>32</v>
      </c>
      <c r="G45" s="27">
        <f t="shared" si="1"/>
        <v>0</v>
      </c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  <c r="CE45" s="28"/>
      <c r="CF45" s="28"/>
    </row>
    <row r="46" spans="1:84" s="24" customFormat="1" ht="15.75" x14ac:dyDescent="0.2">
      <c r="A46" s="17" t="s">
        <v>203</v>
      </c>
      <c r="B46" s="25" t="s">
        <v>49</v>
      </c>
      <c r="C46" s="58">
        <f>SUMPRODUCT(Charges!D46:AH46,Charges!$D$1:$AH$1)</f>
        <v>0</v>
      </c>
      <c r="D46" s="56">
        <v>0.2</v>
      </c>
      <c r="E46" s="19">
        <f t="shared" si="0"/>
        <v>0</v>
      </c>
      <c r="F46" s="26">
        <v>24</v>
      </c>
      <c r="G46" s="27">
        <f t="shared" si="1"/>
        <v>0</v>
      </c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</row>
    <row r="47" spans="1:84" s="24" customFormat="1" ht="15.75" x14ac:dyDescent="0.2">
      <c r="A47" s="17" t="s">
        <v>204</v>
      </c>
      <c r="B47" s="25" t="s">
        <v>50</v>
      </c>
      <c r="C47" s="58">
        <f>SUMPRODUCT(Charges!D47:AH47,Charges!$D$1:$AH$1)</f>
        <v>0</v>
      </c>
      <c r="D47" s="56">
        <v>0.2</v>
      </c>
      <c r="E47" s="19">
        <f t="shared" si="0"/>
        <v>0</v>
      </c>
      <c r="F47" s="26">
        <v>28</v>
      </c>
      <c r="G47" s="27">
        <f t="shared" si="1"/>
        <v>0</v>
      </c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</row>
    <row r="48" spans="1:84" s="24" customFormat="1" ht="15.75" x14ac:dyDescent="0.2">
      <c r="A48" s="17" t="s">
        <v>205</v>
      </c>
      <c r="B48" s="25" t="s">
        <v>51</v>
      </c>
      <c r="C48" s="58">
        <f>SUMPRODUCT(Charges!D48:AH48,Charges!$D$1:$AH$1)</f>
        <v>0</v>
      </c>
      <c r="D48" s="56">
        <v>0.2</v>
      </c>
      <c r="E48" s="19">
        <f t="shared" si="0"/>
        <v>0</v>
      </c>
      <c r="F48" s="26">
        <v>28</v>
      </c>
      <c r="G48" s="27">
        <f t="shared" si="1"/>
        <v>0</v>
      </c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</row>
    <row r="49" spans="1:84" s="24" customFormat="1" ht="47.25" x14ac:dyDescent="0.2">
      <c r="A49" s="17" t="s">
        <v>206</v>
      </c>
      <c r="B49" s="25" t="s">
        <v>243</v>
      </c>
      <c r="C49" s="58">
        <f>SUMPRODUCT(Charges!D49:AH49,Charges!$D$1:$AH$1)</f>
        <v>0</v>
      </c>
      <c r="D49" s="56">
        <v>0.2</v>
      </c>
      <c r="E49" s="19">
        <f t="shared" si="0"/>
        <v>0</v>
      </c>
      <c r="F49" s="26">
        <v>24</v>
      </c>
      <c r="G49" s="27">
        <f t="shared" si="1"/>
        <v>0</v>
      </c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</row>
    <row r="50" spans="1:84" s="24" customFormat="1" ht="47.25" x14ac:dyDescent="0.2">
      <c r="A50" s="17" t="s">
        <v>207</v>
      </c>
      <c r="B50" s="25" t="s">
        <v>244</v>
      </c>
      <c r="C50" s="58">
        <f>SUMPRODUCT(Charges!D50:AH50,Charges!$D$1:$AH$1)</f>
        <v>0</v>
      </c>
      <c r="D50" s="56">
        <v>0.2</v>
      </c>
      <c r="E50" s="19">
        <f t="shared" si="0"/>
        <v>0</v>
      </c>
      <c r="F50" s="26">
        <v>32</v>
      </c>
      <c r="G50" s="27">
        <f t="shared" si="1"/>
        <v>0</v>
      </c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  <c r="CE50" s="28"/>
      <c r="CF50" s="28"/>
    </row>
    <row r="51" spans="1:84" s="24" customFormat="1" ht="47.25" x14ac:dyDescent="0.2">
      <c r="A51" s="17" t="s">
        <v>208</v>
      </c>
      <c r="B51" s="25" t="s">
        <v>245</v>
      </c>
      <c r="C51" s="58">
        <f>SUMPRODUCT(Charges!D51:AH51,Charges!$D$1:$AH$1)</f>
        <v>0</v>
      </c>
      <c r="D51" s="56">
        <v>0.2</v>
      </c>
      <c r="E51" s="19">
        <f t="shared" si="0"/>
        <v>0</v>
      </c>
      <c r="F51" s="26">
        <v>32</v>
      </c>
      <c r="G51" s="27">
        <f t="shared" si="1"/>
        <v>0</v>
      </c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</row>
    <row r="52" spans="1:84" s="24" customFormat="1" ht="47.25" x14ac:dyDescent="0.2">
      <c r="A52" s="17" t="s">
        <v>209</v>
      </c>
      <c r="B52" s="25" t="s">
        <v>242</v>
      </c>
      <c r="C52" s="58">
        <f>SUMPRODUCT(Charges!D52:AH52,Charges!$D$1:$AH$1)</f>
        <v>0</v>
      </c>
      <c r="D52" s="56">
        <v>0.2</v>
      </c>
      <c r="E52" s="19">
        <f t="shared" si="0"/>
        <v>0</v>
      </c>
      <c r="F52" s="26">
        <v>24</v>
      </c>
      <c r="G52" s="27">
        <f t="shared" si="1"/>
        <v>0</v>
      </c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</row>
    <row r="53" spans="1:84" s="24" customFormat="1" ht="31.5" x14ac:dyDescent="0.2">
      <c r="A53" s="17" t="s">
        <v>210</v>
      </c>
      <c r="B53" s="25" t="s">
        <v>246</v>
      </c>
      <c r="C53" s="58">
        <f>SUMPRODUCT(Charges!D53:AH53,Charges!$D$1:$AH$1)</f>
        <v>0</v>
      </c>
      <c r="D53" s="56">
        <v>0.2</v>
      </c>
      <c r="E53" s="19">
        <f t="shared" si="0"/>
        <v>0</v>
      </c>
      <c r="F53" s="26">
        <v>24</v>
      </c>
      <c r="G53" s="27">
        <f t="shared" si="1"/>
        <v>0</v>
      </c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</row>
    <row r="54" spans="1:84" s="24" customFormat="1" ht="31.5" x14ac:dyDescent="0.2">
      <c r="A54" s="17" t="s">
        <v>211</v>
      </c>
      <c r="B54" s="25" t="s">
        <v>247</v>
      </c>
      <c r="C54" s="58">
        <f>SUMPRODUCT(Charges!D54:AH54,Charges!$D$1:$AH$1)</f>
        <v>0</v>
      </c>
      <c r="D54" s="56">
        <v>0.2</v>
      </c>
      <c r="E54" s="19">
        <f t="shared" si="0"/>
        <v>0</v>
      </c>
      <c r="F54" s="26">
        <v>32</v>
      </c>
      <c r="G54" s="27">
        <f t="shared" si="1"/>
        <v>0</v>
      </c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</row>
    <row r="55" spans="1:84" s="24" customFormat="1" ht="31.5" x14ac:dyDescent="0.2">
      <c r="A55" s="17" t="s">
        <v>212</v>
      </c>
      <c r="B55" s="25" t="s">
        <v>248</v>
      </c>
      <c r="C55" s="58">
        <f>SUMPRODUCT(Charges!D55:AH55,Charges!$D$1:$AH$1)</f>
        <v>0</v>
      </c>
      <c r="D55" s="56">
        <v>0.2</v>
      </c>
      <c r="E55" s="19">
        <f t="shared" si="0"/>
        <v>0</v>
      </c>
      <c r="F55" s="26">
        <v>32</v>
      </c>
      <c r="G55" s="27">
        <f t="shared" si="1"/>
        <v>0</v>
      </c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  <c r="BO55" s="28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</row>
    <row r="56" spans="1:84" s="24" customFormat="1" ht="31.5" x14ac:dyDescent="0.2">
      <c r="A56" s="17" t="s">
        <v>213</v>
      </c>
      <c r="B56" s="25" t="s">
        <v>249</v>
      </c>
      <c r="C56" s="58">
        <f>SUMPRODUCT(Charges!D56:AH56,Charges!$D$1:$AH$1)</f>
        <v>0</v>
      </c>
      <c r="D56" s="56">
        <v>0.2</v>
      </c>
      <c r="E56" s="19">
        <f t="shared" si="0"/>
        <v>0</v>
      </c>
      <c r="F56" s="26">
        <v>24</v>
      </c>
      <c r="G56" s="27">
        <f t="shared" si="1"/>
        <v>0</v>
      </c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  <c r="BO56" s="28"/>
      <c r="BP56" s="28"/>
      <c r="BQ56" s="28"/>
      <c r="BR56" s="28"/>
      <c r="BS56" s="28"/>
      <c r="BT56" s="28"/>
      <c r="BU56" s="28"/>
      <c r="BV56" s="28"/>
      <c r="BW56" s="28"/>
      <c r="BX56" s="28"/>
      <c r="BY56" s="28"/>
      <c r="BZ56" s="28"/>
      <c r="CA56" s="28"/>
      <c r="CB56" s="28"/>
      <c r="CC56" s="28"/>
      <c r="CD56" s="28"/>
      <c r="CE56" s="28"/>
      <c r="CF56" s="28"/>
    </row>
    <row r="57" spans="1:84" s="24" customFormat="1" ht="31.5" x14ac:dyDescent="0.2">
      <c r="A57" s="17" t="s">
        <v>214</v>
      </c>
      <c r="B57" s="25" t="s">
        <v>250</v>
      </c>
      <c r="C57" s="58">
        <f>SUMPRODUCT(Charges!D57:AH57,Charges!$D$1:$AH$1)</f>
        <v>0</v>
      </c>
      <c r="D57" s="56">
        <v>0.2</v>
      </c>
      <c r="E57" s="19">
        <f t="shared" si="0"/>
        <v>0</v>
      </c>
      <c r="F57" s="26">
        <v>28</v>
      </c>
      <c r="G57" s="27">
        <f t="shared" si="1"/>
        <v>0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  <c r="BO57" s="28"/>
      <c r="BP57" s="28"/>
      <c r="BQ57" s="28"/>
      <c r="BR57" s="28"/>
      <c r="BS57" s="28"/>
      <c r="BT57" s="28"/>
      <c r="BU57" s="28"/>
      <c r="BV57" s="28"/>
      <c r="BW57" s="28"/>
      <c r="BX57" s="28"/>
      <c r="BY57" s="28"/>
      <c r="BZ57" s="28"/>
      <c r="CA57" s="28"/>
      <c r="CB57" s="28"/>
      <c r="CC57" s="28"/>
      <c r="CD57" s="28"/>
      <c r="CE57" s="28"/>
      <c r="CF57" s="28"/>
    </row>
    <row r="58" spans="1:84" s="24" customFormat="1" ht="31.5" x14ac:dyDescent="0.2">
      <c r="A58" s="17" t="s">
        <v>215</v>
      </c>
      <c r="B58" s="25" t="s">
        <v>251</v>
      </c>
      <c r="C58" s="58">
        <f>SUMPRODUCT(Charges!D58:AH58,Charges!$D$1:$AH$1)</f>
        <v>0</v>
      </c>
      <c r="D58" s="56">
        <v>0.2</v>
      </c>
      <c r="E58" s="19">
        <f t="shared" si="0"/>
        <v>0</v>
      </c>
      <c r="F58" s="26">
        <v>28</v>
      </c>
      <c r="G58" s="27">
        <f t="shared" si="1"/>
        <v>0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</row>
    <row r="59" spans="1:84" s="24" customFormat="1" ht="31.5" x14ac:dyDescent="0.2">
      <c r="A59" s="17" t="s">
        <v>216</v>
      </c>
      <c r="B59" s="25" t="s">
        <v>252</v>
      </c>
      <c r="C59" s="58">
        <f>SUMPRODUCT(Charges!D59:AH59,Charges!$D$1:$AH$1)</f>
        <v>0</v>
      </c>
      <c r="D59" s="56">
        <v>0.2</v>
      </c>
      <c r="E59" s="19">
        <f t="shared" si="0"/>
        <v>0</v>
      </c>
      <c r="F59" s="26">
        <v>24</v>
      </c>
      <c r="G59" s="27">
        <f t="shared" si="1"/>
        <v>0</v>
      </c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</row>
    <row r="60" spans="1:84" s="24" customFormat="1" ht="31.5" x14ac:dyDescent="0.2">
      <c r="A60" s="17" t="s">
        <v>217</v>
      </c>
      <c r="B60" s="25" t="s">
        <v>257</v>
      </c>
      <c r="C60" s="58">
        <f>SUMPRODUCT(Charges!D60:AH60,Charges!$D$1:$AH$1)</f>
        <v>0</v>
      </c>
      <c r="D60" s="56">
        <v>0.2</v>
      </c>
      <c r="E60" s="19">
        <f t="shared" si="0"/>
        <v>0</v>
      </c>
      <c r="F60" s="26">
        <v>32</v>
      </c>
      <c r="G60" s="27">
        <f t="shared" si="1"/>
        <v>0</v>
      </c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</row>
    <row r="61" spans="1:84" s="24" customFormat="1" ht="31.5" x14ac:dyDescent="0.2">
      <c r="A61" s="17" t="s">
        <v>218</v>
      </c>
      <c r="B61" s="25" t="s">
        <v>253</v>
      </c>
      <c r="C61" s="58">
        <f>SUMPRODUCT(Charges!D61:AH61,Charges!$D$1:$AH$1)</f>
        <v>0</v>
      </c>
      <c r="D61" s="56">
        <v>0.2</v>
      </c>
      <c r="E61" s="19">
        <f t="shared" si="0"/>
        <v>0</v>
      </c>
      <c r="F61" s="26">
        <v>32</v>
      </c>
      <c r="G61" s="27">
        <f t="shared" si="1"/>
        <v>0</v>
      </c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</row>
    <row r="62" spans="1:84" s="24" customFormat="1" ht="31.5" x14ac:dyDescent="0.2">
      <c r="A62" s="17" t="s">
        <v>219</v>
      </c>
      <c r="B62" s="25" t="s">
        <v>254</v>
      </c>
      <c r="C62" s="58">
        <f>SUMPRODUCT(Charges!D62:AH62,Charges!$D$1:$AH$1)</f>
        <v>0</v>
      </c>
      <c r="D62" s="56">
        <v>0.2</v>
      </c>
      <c r="E62" s="19">
        <f t="shared" si="0"/>
        <v>0</v>
      </c>
      <c r="F62" s="26">
        <v>24</v>
      </c>
      <c r="G62" s="27">
        <f t="shared" si="1"/>
        <v>0</v>
      </c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</row>
    <row r="63" spans="1:84" s="24" customFormat="1" ht="31.5" x14ac:dyDescent="0.2">
      <c r="A63" s="17" t="s">
        <v>220</v>
      </c>
      <c r="B63" s="25" t="s">
        <v>255</v>
      </c>
      <c r="C63" s="58">
        <f>SUMPRODUCT(Charges!D63:AH63,Charges!$D$1:$AH$1)</f>
        <v>0</v>
      </c>
      <c r="D63" s="56">
        <v>0.2</v>
      </c>
      <c r="E63" s="19">
        <f t="shared" si="0"/>
        <v>0</v>
      </c>
      <c r="F63" s="26">
        <v>28</v>
      </c>
      <c r="G63" s="27">
        <f t="shared" si="1"/>
        <v>0</v>
      </c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</row>
    <row r="64" spans="1:84" s="24" customFormat="1" ht="47.25" x14ac:dyDescent="0.2">
      <c r="A64" s="17" t="s">
        <v>221</v>
      </c>
      <c r="B64" s="25" t="s">
        <v>256</v>
      </c>
      <c r="C64" s="58">
        <f>SUMPRODUCT(Charges!D64:AH64,Charges!$D$1:$AH$1)</f>
        <v>0</v>
      </c>
      <c r="D64" s="56">
        <v>0.2</v>
      </c>
      <c r="E64" s="19">
        <f t="shared" si="0"/>
        <v>0</v>
      </c>
      <c r="F64" s="26">
        <v>28</v>
      </c>
      <c r="G64" s="27">
        <f t="shared" si="1"/>
        <v>0</v>
      </c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</row>
    <row r="65" spans="1:84" s="24" customFormat="1" ht="15.75" x14ac:dyDescent="0.2">
      <c r="A65" s="17" t="s">
        <v>262</v>
      </c>
      <c r="B65" s="25" t="s">
        <v>269</v>
      </c>
      <c r="C65" s="58">
        <f>SUMPRODUCT(Charges!D65:AH65,Charges!$D$1:$AH$1)</f>
        <v>0</v>
      </c>
      <c r="D65" s="56">
        <v>0.2</v>
      </c>
      <c r="E65" s="19">
        <f t="shared" si="0"/>
        <v>0</v>
      </c>
      <c r="F65" s="26">
        <v>5</v>
      </c>
      <c r="G65" s="27">
        <f t="shared" si="1"/>
        <v>0</v>
      </c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28"/>
    </row>
    <row r="66" spans="1:84" s="24" customFormat="1" ht="15.75" x14ac:dyDescent="0.2">
      <c r="A66" s="17" t="s">
        <v>263</v>
      </c>
      <c r="B66" s="25" t="s">
        <v>270</v>
      </c>
      <c r="C66" s="58">
        <f>SUMPRODUCT(Charges!D66:AH66,Charges!$D$1:$AH$1)</f>
        <v>0</v>
      </c>
      <c r="D66" s="56">
        <v>0.2</v>
      </c>
      <c r="E66" s="19">
        <f t="shared" si="0"/>
        <v>0</v>
      </c>
      <c r="F66" s="26">
        <v>5</v>
      </c>
      <c r="G66" s="27">
        <f t="shared" si="1"/>
        <v>0</v>
      </c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</row>
    <row r="67" spans="1:84" s="24" customFormat="1" ht="31.5" x14ac:dyDescent="0.2">
      <c r="A67" s="17" t="s">
        <v>264</v>
      </c>
      <c r="B67" s="25" t="s">
        <v>271</v>
      </c>
      <c r="C67" s="58">
        <f>SUMPRODUCT(Charges!D67:AH67,Charges!$D$1:$AH$1)</f>
        <v>0</v>
      </c>
      <c r="D67" s="56">
        <v>0.2</v>
      </c>
      <c r="E67" s="19">
        <f t="shared" ref="E67:E77" si="2">C67+C67*D67</f>
        <v>0</v>
      </c>
      <c r="F67" s="26">
        <v>5</v>
      </c>
      <c r="G67" s="27">
        <f t="shared" ref="G67:G77" si="3">F67*E67</f>
        <v>0</v>
      </c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</row>
    <row r="68" spans="1:84" s="24" customFormat="1" ht="15.75" x14ac:dyDescent="0.2">
      <c r="A68" s="17" t="s">
        <v>265</v>
      </c>
      <c r="B68" s="25" t="s">
        <v>275</v>
      </c>
      <c r="C68" s="58">
        <f>SUMPRODUCT(Charges!D68:AH68,Charges!$D$1:$AH$1)</f>
        <v>0</v>
      </c>
      <c r="D68" s="56">
        <v>0.2</v>
      </c>
      <c r="E68" s="19">
        <f t="shared" si="2"/>
        <v>0</v>
      </c>
      <c r="F68" s="26">
        <v>5</v>
      </c>
      <c r="G68" s="27">
        <f t="shared" si="3"/>
        <v>0</v>
      </c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</row>
    <row r="69" spans="1:84" s="24" customFormat="1" ht="15.75" x14ac:dyDescent="0.2">
      <c r="A69" s="17" t="s">
        <v>266</v>
      </c>
      <c r="B69" s="25" t="s">
        <v>272</v>
      </c>
      <c r="C69" s="58">
        <f>SUMPRODUCT(Charges!D69:AH69,Charges!$D$1:$AH$1)</f>
        <v>0</v>
      </c>
      <c r="D69" s="56">
        <v>0.2</v>
      </c>
      <c r="E69" s="19">
        <f t="shared" si="2"/>
        <v>0</v>
      </c>
      <c r="F69" s="26">
        <v>5</v>
      </c>
      <c r="G69" s="27">
        <f t="shared" si="3"/>
        <v>0</v>
      </c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</row>
    <row r="70" spans="1:84" s="24" customFormat="1" ht="31.5" x14ac:dyDescent="0.2">
      <c r="A70" s="17" t="s">
        <v>267</v>
      </c>
      <c r="B70" s="25" t="s">
        <v>273</v>
      </c>
      <c r="C70" s="58">
        <f>SUMPRODUCT(Charges!D70:AH70,Charges!$D$1:$AH$1)</f>
        <v>0</v>
      </c>
      <c r="D70" s="56">
        <v>0.2</v>
      </c>
      <c r="E70" s="19">
        <f t="shared" si="2"/>
        <v>0</v>
      </c>
      <c r="F70" s="26">
        <v>5</v>
      </c>
      <c r="G70" s="27">
        <f t="shared" si="3"/>
        <v>0</v>
      </c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</row>
    <row r="71" spans="1:84" s="24" customFormat="1" ht="15.75" x14ac:dyDescent="0.2">
      <c r="A71" s="17" t="s">
        <v>268</v>
      </c>
      <c r="B71" s="25" t="s">
        <v>274</v>
      </c>
      <c r="C71" s="58">
        <f>SUMPRODUCT(Charges!D71:AH71,Charges!$D$1:$AH$1)</f>
        <v>0</v>
      </c>
      <c r="D71" s="56">
        <v>0.2</v>
      </c>
      <c r="E71" s="19">
        <f t="shared" si="2"/>
        <v>0</v>
      </c>
      <c r="F71" s="26">
        <v>5</v>
      </c>
      <c r="G71" s="27">
        <f t="shared" si="3"/>
        <v>0</v>
      </c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</row>
    <row r="72" spans="1:84" s="24" customFormat="1" ht="31.5" x14ac:dyDescent="0.2">
      <c r="A72" s="17" t="s">
        <v>222</v>
      </c>
      <c r="B72" s="25" t="s">
        <v>52</v>
      </c>
      <c r="C72" s="58">
        <f>SUMPRODUCT(Charges!D72:AH72,Charges!$D$1:$AH$1)</f>
        <v>0</v>
      </c>
      <c r="D72" s="56">
        <v>0.2</v>
      </c>
      <c r="E72" s="19">
        <f t="shared" si="2"/>
        <v>0</v>
      </c>
      <c r="F72" s="26">
        <v>24</v>
      </c>
      <c r="G72" s="27">
        <f t="shared" si="3"/>
        <v>0</v>
      </c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</row>
    <row r="73" spans="1:84" s="24" customFormat="1" ht="31.5" x14ac:dyDescent="0.2">
      <c r="A73" s="17" t="s">
        <v>223</v>
      </c>
      <c r="B73" s="25" t="s">
        <v>53</v>
      </c>
      <c r="C73" s="58">
        <f>SUMPRODUCT(Charges!D73:AH73,Charges!$D$1:$AH$1)</f>
        <v>0</v>
      </c>
      <c r="D73" s="56">
        <v>0.2</v>
      </c>
      <c r="E73" s="19">
        <f t="shared" si="2"/>
        <v>0</v>
      </c>
      <c r="F73" s="26">
        <v>32</v>
      </c>
      <c r="G73" s="27">
        <f t="shared" si="3"/>
        <v>0</v>
      </c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8"/>
      <c r="BR73" s="28"/>
      <c r="BS73" s="28"/>
      <c r="BT73" s="28"/>
      <c r="BU73" s="28"/>
      <c r="BV73" s="28"/>
      <c r="BW73" s="28"/>
      <c r="BX73" s="28"/>
      <c r="BY73" s="28"/>
      <c r="BZ73" s="28"/>
      <c r="CA73" s="28"/>
      <c r="CB73" s="28"/>
      <c r="CC73" s="28"/>
      <c r="CD73" s="28"/>
      <c r="CE73" s="28"/>
      <c r="CF73" s="28"/>
    </row>
    <row r="74" spans="1:84" s="24" customFormat="1" ht="31.5" x14ac:dyDescent="0.2">
      <c r="A74" s="17" t="s">
        <v>224</v>
      </c>
      <c r="B74" s="25" t="s">
        <v>54</v>
      </c>
      <c r="C74" s="58">
        <f>SUMPRODUCT(Charges!D74:AH74,Charges!$D$1:$AH$1)</f>
        <v>0</v>
      </c>
      <c r="D74" s="56">
        <v>0.2</v>
      </c>
      <c r="E74" s="19">
        <f t="shared" si="2"/>
        <v>0</v>
      </c>
      <c r="F74" s="26">
        <v>32</v>
      </c>
      <c r="G74" s="27">
        <f t="shared" si="3"/>
        <v>0</v>
      </c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8"/>
      <c r="BZ74" s="28"/>
      <c r="CA74" s="28"/>
      <c r="CB74" s="28"/>
      <c r="CC74" s="28"/>
      <c r="CD74" s="28"/>
      <c r="CE74" s="28"/>
      <c r="CF74" s="28"/>
    </row>
    <row r="75" spans="1:84" s="24" customFormat="1" ht="31.5" x14ac:dyDescent="0.2">
      <c r="A75" s="17" t="s">
        <v>225</v>
      </c>
      <c r="B75" s="25" t="s">
        <v>55</v>
      </c>
      <c r="C75" s="58">
        <f>SUMPRODUCT(Charges!D75:AH75,Charges!$D$1:$AH$1)</f>
        <v>0</v>
      </c>
      <c r="D75" s="56">
        <v>0.2</v>
      </c>
      <c r="E75" s="19">
        <f t="shared" si="2"/>
        <v>0</v>
      </c>
      <c r="F75" s="26">
        <v>24</v>
      </c>
      <c r="G75" s="27">
        <f t="shared" si="3"/>
        <v>0</v>
      </c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8"/>
      <c r="BZ75" s="28"/>
      <c r="CA75" s="28"/>
      <c r="CB75" s="28"/>
      <c r="CC75" s="28"/>
      <c r="CD75" s="28"/>
      <c r="CE75" s="28"/>
      <c r="CF75" s="28"/>
    </row>
    <row r="76" spans="1:84" s="24" customFormat="1" ht="31.5" x14ac:dyDescent="0.2">
      <c r="A76" s="17" t="s">
        <v>226</v>
      </c>
      <c r="B76" s="25" t="s">
        <v>56</v>
      </c>
      <c r="C76" s="58">
        <f>SUMPRODUCT(Charges!D76:AH76,Charges!$D$1:$AH$1)</f>
        <v>0</v>
      </c>
      <c r="D76" s="56">
        <v>0.2</v>
      </c>
      <c r="E76" s="19">
        <f t="shared" si="2"/>
        <v>0</v>
      </c>
      <c r="F76" s="26">
        <v>28</v>
      </c>
      <c r="G76" s="27">
        <f t="shared" si="3"/>
        <v>0</v>
      </c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  <c r="BO76" s="28"/>
      <c r="BP76" s="28"/>
      <c r="BQ76" s="28"/>
      <c r="BR76" s="28"/>
      <c r="BS76" s="28"/>
      <c r="BT76" s="28"/>
      <c r="BU76" s="28"/>
      <c r="BV76" s="28"/>
      <c r="BW76" s="28"/>
      <c r="BX76" s="28"/>
      <c r="BY76" s="28"/>
      <c r="BZ76" s="28"/>
      <c r="CA76" s="28"/>
      <c r="CB76" s="28"/>
      <c r="CC76" s="28"/>
      <c r="CD76" s="28"/>
      <c r="CE76" s="28"/>
      <c r="CF76" s="28"/>
    </row>
    <row r="77" spans="1:84" s="24" customFormat="1" ht="31.5" x14ac:dyDescent="0.2">
      <c r="A77" s="17" t="s">
        <v>227</v>
      </c>
      <c r="B77" s="25" t="s">
        <v>57</v>
      </c>
      <c r="C77" s="58">
        <f>SUMPRODUCT(Charges!D77:AH77,Charges!$D$1:$AH$1)</f>
        <v>0</v>
      </c>
      <c r="D77" s="56">
        <v>0.2</v>
      </c>
      <c r="E77" s="19">
        <f t="shared" si="2"/>
        <v>0</v>
      </c>
      <c r="F77" s="26">
        <v>28</v>
      </c>
      <c r="G77" s="27">
        <f t="shared" si="3"/>
        <v>0</v>
      </c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8"/>
      <c r="BZ77" s="28"/>
      <c r="CA77" s="28"/>
      <c r="CB77" s="28"/>
      <c r="CC77" s="28"/>
      <c r="CD77" s="28"/>
      <c r="CE77" s="28"/>
      <c r="CF77" s="28"/>
    </row>
    <row r="78" spans="1:84" s="21" customFormat="1" ht="15.75" x14ac:dyDescent="0.2">
      <c r="A78" s="17" t="s">
        <v>236</v>
      </c>
      <c r="B78" s="18" t="s">
        <v>58</v>
      </c>
      <c r="C78" s="29">
        <f>C4*5%</f>
        <v>0</v>
      </c>
      <c r="D78" s="55">
        <v>0.2</v>
      </c>
      <c r="E78" s="22">
        <f>C78+C78*D78</f>
        <v>0</v>
      </c>
      <c r="F78" s="20">
        <v>1</v>
      </c>
      <c r="G78" s="57">
        <f>F78*E78</f>
        <v>0</v>
      </c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</row>
    <row r="81" spans="1:7" ht="33" customHeight="1" x14ac:dyDescent="0.3">
      <c r="A81" s="30"/>
      <c r="B81" s="30"/>
      <c r="C81" s="30"/>
      <c r="D81" s="30"/>
      <c r="E81" s="67" t="s">
        <v>295</v>
      </c>
      <c r="F81" s="67"/>
      <c r="G81" s="31">
        <f>SUM(G3:G80)</f>
        <v>0</v>
      </c>
    </row>
    <row r="82" spans="1:7" ht="15.75" x14ac:dyDescent="0.3">
      <c r="E82" s="68" t="s">
        <v>240</v>
      </c>
      <c r="F82" s="68"/>
      <c r="G82" s="59">
        <f>SUM(G3:G18)+G78</f>
        <v>0</v>
      </c>
    </row>
    <row r="83" spans="1:7" ht="15.75" x14ac:dyDescent="0.3">
      <c r="E83" s="68" t="s">
        <v>241</v>
      </c>
      <c r="F83" s="68"/>
      <c r="G83" s="59">
        <f>SUM(G19:G77)</f>
        <v>0</v>
      </c>
    </row>
    <row r="85" spans="1:7" ht="15.75" customHeight="1" x14ac:dyDescent="0.2"/>
    <row r="86" spans="1:7" ht="15.75" customHeight="1" x14ac:dyDescent="0.2"/>
    <row r="87" spans="1:7" ht="15.75" customHeight="1" x14ac:dyDescent="0.2"/>
  </sheetData>
  <mergeCells count="9">
    <mergeCell ref="E81:F81"/>
    <mergeCell ref="E82:F82"/>
    <mergeCell ref="E83:F83"/>
    <mergeCell ref="A1:A2"/>
    <mergeCell ref="B1:B2"/>
    <mergeCell ref="C1:C2"/>
    <mergeCell ref="D1:D2"/>
    <mergeCell ref="E1:E2"/>
    <mergeCell ref="F1:G1"/>
  </mergeCells>
  <pageMargins left="0.39370078740157477" right="0.39370078740157477" top="0.51181102362204722" bottom="0.56999999999999995" header="0.28000000000000003" footer="0.38000000000000006"/>
  <pageSetup paperSize="9" fitToHeight="0" orientation="landscape" r:id="rId1"/>
  <headerFooter alignWithMargins="0">
    <oddHeader>&amp;L&amp;"Arial,Gras"&amp;F</oddHeader>
    <oddFooter>&amp;R&amp;8Page &amp;P / &amp;N&amp;L&amp;"Calibri"&amp;11&amp;K000000&amp;8Imprimé le &amp;D à &amp;T_x000D_&amp;1#&amp;"Tahoma"&amp;9&amp;KCF022BC2 – Usage restreint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1"/>
  <sheetViews>
    <sheetView showGridLines="0" workbookViewId="0">
      <pane xSplit="4" ySplit="3" topLeftCell="E4" activePane="bottomRight" state="frozen"/>
      <selection activeCell="E4" sqref="E4"/>
      <selection pane="topRight"/>
      <selection pane="bottomLeft"/>
      <selection pane="bottomRight" activeCell="G12" sqref="G12"/>
    </sheetView>
  </sheetViews>
  <sheetFormatPr baseColWidth="10" defaultRowHeight="15" x14ac:dyDescent="0.2"/>
  <cols>
    <col min="1" max="1" width="14.5703125" style="32" customWidth="1"/>
    <col min="2" max="2" width="30.7109375" style="32" customWidth="1"/>
    <col min="3" max="3" width="39.5703125" style="32" customWidth="1"/>
    <col min="4" max="4" width="22.85546875" style="32" customWidth="1"/>
    <col min="5" max="5" width="21.85546875" style="32" customWidth="1"/>
    <col min="6" max="6" width="22.42578125" style="33" customWidth="1"/>
    <col min="7" max="253" width="11.42578125" style="32"/>
    <col min="254" max="254" width="14.5703125" style="32" customWidth="1"/>
    <col min="255" max="256" width="30.7109375" style="32" customWidth="1"/>
    <col min="257" max="257" width="22.85546875" style="32" customWidth="1"/>
    <col min="258" max="258" width="21.85546875" style="32" customWidth="1"/>
    <col min="259" max="259" width="20.7109375" style="32" customWidth="1"/>
    <col min="260" max="260" width="19.85546875" style="32" customWidth="1"/>
    <col min="261" max="261" width="15.7109375" style="32" customWidth="1"/>
    <col min="262" max="509" width="11.42578125" style="32"/>
    <col min="510" max="510" width="14.5703125" style="32" customWidth="1"/>
    <col min="511" max="512" width="30.7109375" style="32" customWidth="1"/>
    <col min="513" max="513" width="22.85546875" style="32" customWidth="1"/>
    <col min="514" max="514" width="21.85546875" style="32" customWidth="1"/>
    <col min="515" max="515" width="20.7109375" style="32" customWidth="1"/>
    <col min="516" max="516" width="19.85546875" style="32" customWidth="1"/>
    <col min="517" max="517" width="15.7109375" style="32" customWidth="1"/>
    <col min="518" max="765" width="11.42578125" style="32"/>
    <col min="766" max="766" width="14.5703125" style="32" customWidth="1"/>
    <col min="767" max="768" width="30.7109375" style="32" customWidth="1"/>
    <col min="769" max="769" width="22.85546875" style="32" customWidth="1"/>
    <col min="770" max="770" width="21.85546875" style="32" customWidth="1"/>
    <col min="771" max="771" width="20.7109375" style="32" customWidth="1"/>
    <col min="772" max="772" width="19.85546875" style="32" customWidth="1"/>
    <col min="773" max="773" width="15.7109375" style="32" customWidth="1"/>
    <col min="774" max="1021" width="11.42578125" style="32"/>
    <col min="1022" max="1022" width="14.5703125" style="32" customWidth="1"/>
    <col min="1023" max="1024" width="30.7109375" style="32" customWidth="1"/>
    <col min="1025" max="1025" width="22.85546875" style="32" customWidth="1"/>
    <col min="1026" max="1026" width="21.85546875" style="32" customWidth="1"/>
    <col min="1027" max="1027" width="20.7109375" style="32" customWidth="1"/>
    <col min="1028" max="1028" width="19.85546875" style="32" customWidth="1"/>
    <col min="1029" max="1029" width="15.7109375" style="32" customWidth="1"/>
    <col min="1030" max="1277" width="11.42578125" style="32"/>
    <col min="1278" max="1278" width="14.5703125" style="32" customWidth="1"/>
    <col min="1279" max="1280" width="30.7109375" style="32" customWidth="1"/>
    <col min="1281" max="1281" width="22.85546875" style="32" customWidth="1"/>
    <col min="1282" max="1282" width="21.85546875" style="32" customWidth="1"/>
    <col min="1283" max="1283" width="20.7109375" style="32" customWidth="1"/>
    <col min="1284" max="1284" width="19.85546875" style="32" customWidth="1"/>
    <col min="1285" max="1285" width="15.7109375" style="32" customWidth="1"/>
    <col min="1286" max="1533" width="11.42578125" style="32"/>
    <col min="1534" max="1534" width="14.5703125" style="32" customWidth="1"/>
    <col min="1535" max="1536" width="30.7109375" style="32" customWidth="1"/>
    <col min="1537" max="1537" width="22.85546875" style="32" customWidth="1"/>
    <col min="1538" max="1538" width="21.85546875" style="32" customWidth="1"/>
    <col min="1539" max="1539" width="20.7109375" style="32" customWidth="1"/>
    <col min="1540" max="1540" width="19.85546875" style="32" customWidth="1"/>
    <col min="1541" max="1541" width="15.7109375" style="32" customWidth="1"/>
    <col min="1542" max="1789" width="11.42578125" style="32"/>
    <col min="1790" max="1790" width="14.5703125" style="32" customWidth="1"/>
    <col min="1791" max="1792" width="30.7109375" style="32" customWidth="1"/>
    <col min="1793" max="1793" width="22.85546875" style="32" customWidth="1"/>
    <col min="1794" max="1794" width="21.85546875" style="32" customWidth="1"/>
    <col min="1795" max="1795" width="20.7109375" style="32" customWidth="1"/>
    <col min="1796" max="1796" width="19.85546875" style="32" customWidth="1"/>
    <col min="1797" max="1797" width="15.7109375" style="32" customWidth="1"/>
    <col min="1798" max="2045" width="11.42578125" style="32"/>
    <col min="2046" max="2046" width="14.5703125" style="32" customWidth="1"/>
    <col min="2047" max="2048" width="30.7109375" style="32" customWidth="1"/>
    <col min="2049" max="2049" width="22.85546875" style="32" customWidth="1"/>
    <col min="2050" max="2050" width="21.85546875" style="32" customWidth="1"/>
    <col min="2051" max="2051" width="20.7109375" style="32" customWidth="1"/>
    <col min="2052" max="2052" width="19.85546875" style="32" customWidth="1"/>
    <col min="2053" max="2053" width="15.7109375" style="32" customWidth="1"/>
    <col min="2054" max="2301" width="11.42578125" style="32"/>
    <col min="2302" max="2302" width="14.5703125" style="32" customWidth="1"/>
    <col min="2303" max="2304" width="30.7109375" style="32" customWidth="1"/>
    <col min="2305" max="2305" width="22.85546875" style="32" customWidth="1"/>
    <col min="2306" max="2306" width="21.85546875" style="32" customWidth="1"/>
    <col min="2307" max="2307" width="20.7109375" style="32" customWidth="1"/>
    <col min="2308" max="2308" width="19.85546875" style="32" customWidth="1"/>
    <col min="2309" max="2309" width="15.7109375" style="32" customWidth="1"/>
    <col min="2310" max="2557" width="11.42578125" style="32"/>
    <col min="2558" max="2558" width="14.5703125" style="32" customWidth="1"/>
    <col min="2559" max="2560" width="30.7109375" style="32" customWidth="1"/>
    <col min="2561" max="2561" width="22.85546875" style="32" customWidth="1"/>
    <col min="2562" max="2562" width="21.85546875" style="32" customWidth="1"/>
    <col min="2563" max="2563" width="20.7109375" style="32" customWidth="1"/>
    <col min="2564" max="2564" width="19.85546875" style="32" customWidth="1"/>
    <col min="2565" max="2565" width="15.7109375" style="32" customWidth="1"/>
    <col min="2566" max="2813" width="11.42578125" style="32"/>
    <col min="2814" max="2814" width="14.5703125" style="32" customWidth="1"/>
    <col min="2815" max="2816" width="30.7109375" style="32" customWidth="1"/>
    <col min="2817" max="2817" width="22.85546875" style="32" customWidth="1"/>
    <col min="2818" max="2818" width="21.85546875" style="32" customWidth="1"/>
    <col min="2819" max="2819" width="20.7109375" style="32" customWidth="1"/>
    <col min="2820" max="2820" width="19.85546875" style="32" customWidth="1"/>
    <col min="2821" max="2821" width="15.7109375" style="32" customWidth="1"/>
    <col min="2822" max="3069" width="11.42578125" style="32"/>
    <col min="3070" max="3070" width="14.5703125" style="32" customWidth="1"/>
    <col min="3071" max="3072" width="30.7109375" style="32" customWidth="1"/>
    <col min="3073" max="3073" width="22.85546875" style="32" customWidth="1"/>
    <col min="3074" max="3074" width="21.85546875" style="32" customWidth="1"/>
    <col min="3075" max="3075" width="20.7109375" style="32" customWidth="1"/>
    <col min="3076" max="3076" width="19.85546875" style="32" customWidth="1"/>
    <col min="3077" max="3077" width="15.7109375" style="32" customWidth="1"/>
    <col min="3078" max="3325" width="11.42578125" style="32"/>
    <col min="3326" max="3326" width="14.5703125" style="32" customWidth="1"/>
    <col min="3327" max="3328" width="30.7109375" style="32" customWidth="1"/>
    <col min="3329" max="3329" width="22.85546875" style="32" customWidth="1"/>
    <col min="3330" max="3330" width="21.85546875" style="32" customWidth="1"/>
    <col min="3331" max="3331" width="20.7109375" style="32" customWidth="1"/>
    <col min="3332" max="3332" width="19.85546875" style="32" customWidth="1"/>
    <col min="3333" max="3333" width="15.7109375" style="32" customWidth="1"/>
    <col min="3334" max="3581" width="11.42578125" style="32"/>
    <col min="3582" max="3582" width="14.5703125" style="32" customWidth="1"/>
    <col min="3583" max="3584" width="30.7109375" style="32" customWidth="1"/>
    <col min="3585" max="3585" width="22.85546875" style="32" customWidth="1"/>
    <col min="3586" max="3586" width="21.85546875" style="32" customWidth="1"/>
    <col min="3587" max="3587" width="20.7109375" style="32" customWidth="1"/>
    <col min="3588" max="3588" width="19.85546875" style="32" customWidth="1"/>
    <col min="3589" max="3589" width="15.7109375" style="32" customWidth="1"/>
    <col min="3590" max="3837" width="11.42578125" style="32"/>
    <col min="3838" max="3838" width="14.5703125" style="32" customWidth="1"/>
    <col min="3839" max="3840" width="30.7109375" style="32" customWidth="1"/>
    <col min="3841" max="3841" width="22.85546875" style="32" customWidth="1"/>
    <col min="3842" max="3842" width="21.85546875" style="32" customWidth="1"/>
    <col min="3843" max="3843" width="20.7109375" style="32" customWidth="1"/>
    <col min="3844" max="3844" width="19.85546875" style="32" customWidth="1"/>
    <col min="3845" max="3845" width="15.7109375" style="32" customWidth="1"/>
    <col min="3846" max="4093" width="11.42578125" style="32"/>
    <col min="4094" max="4094" width="14.5703125" style="32" customWidth="1"/>
    <col min="4095" max="4096" width="30.7109375" style="32" customWidth="1"/>
    <col min="4097" max="4097" width="22.85546875" style="32" customWidth="1"/>
    <col min="4098" max="4098" width="21.85546875" style="32" customWidth="1"/>
    <col min="4099" max="4099" width="20.7109375" style="32" customWidth="1"/>
    <col min="4100" max="4100" width="19.85546875" style="32" customWidth="1"/>
    <col min="4101" max="4101" width="15.7109375" style="32" customWidth="1"/>
    <col min="4102" max="4349" width="11.42578125" style="32"/>
    <col min="4350" max="4350" width="14.5703125" style="32" customWidth="1"/>
    <col min="4351" max="4352" width="30.7109375" style="32" customWidth="1"/>
    <col min="4353" max="4353" width="22.85546875" style="32" customWidth="1"/>
    <col min="4354" max="4354" width="21.85546875" style="32" customWidth="1"/>
    <col min="4355" max="4355" width="20.7109375" style="32" customWidth="1"/>
    <col min="4356" max="4356" width="19.85546875" style="32" customWidth="1"/>
    <col min="4357" max="4357" width="15.7109375" style="32" customWidth="1"/>
    <col min="4358" max="4605" width="11.42578125" style="32"/>
    <col min="4606" max="4606" width="14.5703125" style="32" customWidth="1"/>
    <col min="4607" max="4608" width="30.7109375" style="32" customWidth="1"/>
    <col min="4609" max="4609" width="22.85546875" style="32" customWidth="1"/>
    <col min="4610" max="4610" width="21.85546875" style="32" customWidth="1"/>
    <col min="4611" max="4611" width="20.7109375" style="32" customWidth="1"/>
    <col min="4612" max="4612" width="19.85546875" style="32" customWidth="1"/>
    <col min="4613" max="4613" width="15.7109375" style="32" customWidth="1"/>
    <col min="4614" max="4861" width="11.42578125" style="32"/>
    <col min="4862" max="4862" width="14.5703125" style="32" customWidth="1"/>
    <col min="4863" max="4864" width="30.7109375" style="32" customWidth="1"/>
    <col min="4865" max="4865" width="22.85546875" style="32" customWidth="1"/>
    <col min="4866" max="4866" width="21.85546875" style="32" customWidth="1"/>
    <col min="4867" max="4867" width="20.7109375" style="32" customWidth="1"/>
    <col min="4868" max="4868" width="19.85546875" style="32" customWidth="1"/>
    <col min="4869" max="4869" width="15.7109375" style="32" customWidth="1"/>
    <col min="4870" max="5117" width="11.42578125" style="32"/>
    <col min="5118" max="5118" width="14.5703125" style="32" customWidth="1"/>
    <col min="5119" max="5120" width="30.7109375" style="32" customWidth="1"/>
    <col min="5121" max="5121" width="22.85546875" style="32" customWidth="1"/>
    <col min="5122" max="5122" width="21.85546875" style="32" customWidth="1"/>
    <col min="5123" max="5123" width="20.7109375" style="32" customWidth="1"/>
    <col min="5124" max="5124" width="19.85546875" style="32" customWidth="1"/>
    <col min="5125" max="5125" width="15.7109375" style="32" customWidth="1"/>
    <col min="5126" max="5373" width="11.42578125" style="32"/>
    <col min="5374" max="5374" width="14.5703125" style="32" customWidth="1"/>
    <col min="5375" max="5376" width="30.7109375" style="32" customWidth="1"/>
    <col min="5377" max="5377" width="22.85546875" style="32" customWidth="1"/>
    <col min="5378" max="5378" width="21.85546875" style="32" customWidth="1"/>
    <col min="5379" max="5379" width="20.7109375" style="32" customWidth="1"/>
    <col min="5380" max="5380" width="19.85546875" style="32" customWidth="1"/>
    <col min="5381" max="5381" width="15.7109375" style="32" customWidth="1"/>
    <col min="5382" max="5629" width="11.42578125" style="32"/>
    <col min="5630" max="5630" width="14.5703125" style="32" customWidth="1"/>
    <col min="5631" max="5632" width="30.7109375" style="32" customWidth="1"/>
    <col min="5633" max="5633" width="22.85546875" style="32" customWidth="1"/>
    <col min="5634" max="5634" width="21.85546875" style="32" customWidth="1"/>
    <col min="5635" max="5635" width="20.7109375" style="32" customWidth="1"/>
    <col min="5636" max="5636" width="19.85546875" style="32" customWidth="1"/>
    <col min="5637" max="5637" width="15.7109375" style="32" customWidth="1"/>
    <col min="5638" max="5885" width="11.42578125" style="32"/>
    <col min="5886" max="5886" width="14.5703125" style="32" customWidth="1"/>
    <col min="5887" max="5888" width="30.7109375" style="32" customWidth="1"/>
    <col min="5889" max="5889" width="22.85546875" style="32" customWidth="1"/>
    <col min="5890" max="5890" width="21.85546875" style="32" customWidth="1"/>
    <col min="5891" max="5891" width="20.7109375" style="32" customWidth="1"/>
    <col min="5892" max="5892" width="19.85546875" style="32" customWidth="1"/>
    <col min="5893" max="5893" width="15.7109375" style="32" customWidth="1"/>
    <col min="5894" max="6141" width="11.42578125" style="32"/>
    <col min="6142" max="6142" width="14.5703125" style="32" customWidth="1"/>
    <col min="6143" max="6144" width="30.7109375" style="32" customWidth="1"/>
    <col min="6145" max="6145" width="22.85546875" style="32" customWidth="1"/>
    <col min="6146" max="6146" width="21.85546875" style="32" customWidth="1"/>
    <col min="6147" max="6147" width="20.7109375" style="32" customWidth="1"/>
    <col min="6148" max="6148" width="19.85546875" style="32" customWidth="1"/>
    <col min="6149" max="6149" width="15.7109375" style="32" customWidth="1"/>
    <col min="6150" max="6397" width="11.42578125" style="32"/>
    <col min="6398" max="6398" width="14.5703125" style="32" customWidth="1"/>
    <col min="6399" max="6400" width="30.7109375" style="32" customWidth="1"/>
    <col min="6401" max="6401" width="22.85546875" style="32" customWidth="1"/>
    <col min="6402" max="6402" width="21.85546875" style="32" customWidth="1"/>
    <col min="6403" max="6403" width="20.7109375" style="32" customWidth="1"/>
    <col min="6404" max="6404" width="19.85546875" style="32" customWidth="1"/>
    <col min="6405" max="6405" width="15.7109375" style="32" customWidth="1"/>
    <col min="6406" max="6653" width="11.42578125" style="32"/>
    <col min="6654" max="6654" width="14.5703125" style="32" customWidth="1"/>
    <col min="6655" max="6656" width="30.7109375" style="32" customWidth="1"/>
    <col min="6657" max="6657" width="22.85546875" style="32" customWidth="1"/>
    <col min="6658" max="6658" width="21.85546875" style="32" customWidth="1"/>
    <col min="6659" max="6659" width="20.7109375" style="32" customWidth="1"/>
    <col min="6660" max="6660" width="19.85546875" style="32" customWidth="1"/>
    <col min="6661" max="6661" width="15.7109375" style="32" customWidth="1"/>
    <col min="6662" max="6909" width="11.42578125" style="32"/>
    <col min="6910" max="6910" width="14.5703125" style="32" customWidth="1"/>
    <col min="6911" max="6912" width="30.7109375" style="32" customWidth="1"/>
    <col min="6913" max="6913" width="22.85546875" style="32" customWidth="1"/>
    <col min="6914" max="6914" width="21.85546875" style="32" customWidth="1"/>
    <col min="6915" max="6915" width="20.7109375" style="32" customWidth="1"/>
    <col min="6916" max="6916" width="19.85546875" style="32" customWidth="1"/>
    <col min="6917" max="6917" width="15.7109375" style="32" customWidth="1"/>
    <col min="6918" max="7165" width="11.42578125" style="32"/>
    <col min="7166" max="7166" width="14.5703125" style="32" customWidth="1"/>
    <col min="7167" max="7168" width="30.7109375" style="32" customWidth="1"/>
    <col min="7169" max="7169" width="22.85546875" style="32" customWidth="1"/>
    <col min="7170" max="7170" width="21.85546875" style="32" customWidth="1"/>
    <col min="7171" max="7171" width="20.7109375" style="32" customWidth="1"/>
    <col min="7172" max="7172" width="19.85546875" style="32" customWidth="1"/>
    <col min="7173" max="7173" width="15.7109375" style="32" customWidth="1"/>
    <col min="7174" max="7421" width="11.42578125" style="32"/>
    <col min="7422" max="7422" width="14.5703125" style="32" customWidth="1"/>
    <col min="7423" max="7424" width="30.7109375" style="32" customWidth="1"/>
    <col min="7425" max="7425" width="22.85546875" style="32" customWidth="1"/>
    <col min="7426" max="7426" width="21.85546875" style="32" customWidth="1"/>
    <col min="7427" max="7427" width="20.7109375" style="32" customWidth="1"/>
    <col min="7428" max="7428" width="19.85546875" style="32" customWidth="1"/>
    <col min="7429" max="7429" width="15.7109375" style="32" customWidth="1"/>
    <col min="7430" max="7677" width="11.42578125" style="32"/>
    <col min="7678" max="7678" width="14.5703125" style="32" customWidth="1"/>
    <col min="7679" max="7680" width="30.7109375" style="32" customWidth="1"/>
    <col min="7681" max="7681" width="22.85546875" style="32" customWidth="1"/>
    <col min="7682" max="7682" width="21.85546875" style="32" customWidth="1"/>
    <col min="7683" max="7683" width="20.7109375" style="32" customWidth="1"/>
    <col min="7684" max="7684" width="19.85546875" style="32" customWidth="1"/>
    <col min="7685" max="7685" width="15.7109375" style="32" customWidth="1"/>
    <col min="7686" max="7933" width="11.42578125" style="32"/>
    <col min="7934" max="7934" width="14.5703125" style="32" customWidth="1"/>
    <col min="7935" max="7936" width="30.7109375" style="32" customWidth="1"/>
    <col min="7937" max="7937" width="22.85546875" style="32" customWidth="1"/>
    <col min="7938" max="7938" width="21.85546875" style="32" customWidth="1"/>
    <col min="7939" max="7939" width="20.7109375" style="32" customWidth="1"/>
    <col min="7940" max="7940" width="19.85546875" style="32" customWidth="1"/>
    <col min="7941" max="7941" width="15.7109375" style="32" customWidth="1"/>
    <col min="7942" max="8189" width="11.42578125" style="32"/>
    <col min="8190" max="8190" width="14.5703125" style="32" customWidth="1"/>
    <col min="8191" max="8192" width="30.7109375" style="32" customWidth="1"/>
    <col min="8193" max="8193" width="22.85546875" style="32" customWidth="1"/>
    <col min="8194" max="8194" width="21.85546875" style="32" customWidth="1"/>
    <col min="8195" max="8195" width="20.7109375" style="32" customWidth="1"/>
    <col min="8196" max="8196" width="19.85546875" style="32" customWidth="1"/>
    <col min="8197" max="8197" width="15.7109375" style="32" customWidth="1"/>
    <col min="8198" max="8445" width="11.42578125" style="32"/>
    <col min="8446" max="8446" width="14.5703125" style="32" customWidth="1"/>
    <col min="8447" max="8448" width="30.7109375" style="32" customWidth="1"/>
    <col min="8449" max="8449" width="22.85546875" style="32" customWidth="1"/>
    <col min="8450" max="8450" width="21.85546875" style="32" customWidth="1"/>
    <col min="8451" max="8451" width="20.7109375" style="32" customWidth="1"/>
    <col min="8452" max="8452" width="19.85546875" style="32" customWidth="1"/>
    <col min="8453" max="8453" width="15.7109375" style="32" customWidth="1"/>
    <col min="8454" max="8701" width="11.42578125" style="32"/>
    <col min="8702" max="8702" width="14.5703125" style="32" customWidth="1"/>
    <col min="8703" max="8704" width="30.7109375" style="32" customWidth="1"/>
    <col min="8705" max="8705" width="22.85546875" style="32" customWidth="1"/>
    <col min="8706" max="8706" width="21.85546875" style="32" customWidth="1"/>
    <col min="8707" max="8707" width="20.7109375" style="32" customWidth="1"/>
    <col min="8708" max="8708" width="19.85546875" style="32" customWidth="1"/>
    <col min="8709" max="8709" width="15.7109375" style="32" customWidth="1"/>
    <col min="8710" max="8957" width="11.42578125" style="32"/>
    <col min="8958" max="8958" width="14.5703125" style="32" customWidth="1"/>
    <col min="8959" max="8960" width="30.7109375" style="32" customWidth="1"/>
    <col min="8961" max="8961" width="22.85546875" style="32" customWidth="1"/>
    <col min="8962" max="8962" width="21.85546875" style="32" customWidth="1"/>
    <col min="8963" max="8963" width="20.7109375" style="32" customWidth="1"/>
    <col min="8964" max="8964" width="19.85546875" style="32" customWidth="1"/>
    <col min="8965" max="8965" width="15.7109375" style="32" customWidth="1"/>
    <col min="8966" max="9213" width="11.42578125" style="32"/>
    <col min="9214" max="9214" width="14.5703125" style="32" customWidth="1"/>
    <col min="9215" max="9216" width="30.7109375" style="32" customWidth="1"/>
    <col min="9217" max="9217" width="22.85546875" style="32" customWidth="1"/>
    <col min="9218" max="9218" width="21.85546875" style="32" customWidth="1"/>
    <col min="9219" max="9219" width="20.7109375" style="32" customWidth="1"/>
    <col min="9220" max="9220" width="19.85546875" style="32" customWidth="1"/>
    <col min="9221" max="9221" width="15.7109375" style="32" customWidth="1"/>
    <col min="9222" max="9469" width="11.42578125" style="32"/>
    <col min="9470" max="9470" width="14.5703125" style="32" customWidth="1"/>
    <col min="9471" max="9472" width="30.7109375" style="32" customWidth="1"/>
    <col min="9473" max="9473" width="22.85546875" style="32" customWidth="1"/>
    <col min="9474" max="9474" width="21.85546875" style="32" customWidth="1"/>
    <col min="9475" max="9475" width="20.7109375" style="32" customWidth="1"/>
    <col min="9476" max="9476" width="19.85546875" style="32" customWidth="1"/>
    <col min="9477" max="9477" width="15.7109375" style="32" customWidth="1"/>
    <col min="9478" max="9725" width="11.42578125" style="32"/>
    <col min="9726" max="9726" width="14.5703125" style="32" customWidth="1"/>
    <col min="9727" max="9728" width="30.7109375" style="32" customWidth="1"/>
    <col min="9729" max="9729" width="22.85546875" style="32" customWidth="1"/>
    <col min="9730" max="9730" width="21.85546875" style="32" customWidth="1"/>
    <col min="9731" max="9731" width="20.7109375" style="32" customWidth="1"/>
    <col min="9732" max="9732" width="19.85546875" style="32" customWidth="1"/>
    <col min="9733" max="9733" width="15.7109375" style="32" customWidth="1"/>
    <col min="9734" max="9981" width="11.42578125" style="32"/>
    <col min="9982" max="9982" width="14.5703125" style="32" customWidth="1"/>
    <col min="9983" max="9984" width="30.7109375" style="32" customWidth="1"/>
    <col min="9985" max="9985" width="22.85546875" style="32" customWidth="1"/>
    <col min="9986" max="9986" width="21.85546875" style="32" customWidth="1"/>
    <col min="9987" max="9987" width="20.7109375" style="32" customWidth="1"/>
    <col min="9988" max="9988" width="19.85546875" style="32" customWidth="1"/>
    <col min="9989" max="9989" width="15.7109375" style="32" customWidth="1"/>
    <col min="9990" max="10237" width="11.42578125" style="32"/>
    <col min="10238" max="10238" width="14.5703125" style="32" customWidth="1"/>
    <col min="10239" max="10240" width="30.7109375" style="32" customWidth="1"/>
    <col min="10241" max="10241" width="22.85546875" style="32" customWidth="1"/>
    <col min="10242" max="10242" width="21.85546875" style="32" customWidth="1"/>
    <col min="10243" max="10243" width="20.7109375" style="32" customWidth="1"/>
    <col min="10244" max="10244" width="19.85546875" style="32" customWidth="1"/>
    <col min="10245" max="10245" width="15.7109375" style="32" customWidth="1"/>
    <col min="10246" max="10493" width="11.42578125" style="32"/>
    <col min="10494" max="10494" width="14.5703125" style="32" customWidth="1"/>
    <col min="10495" max="10496" width="30.7109375" style="32" customWidth="1"/>
    <col min="10497" max="10497" width="22.85546875" style="32" customWidth="1"/>
    <col min="10498" max="10498" width="21.85546875" style="32" customWidth="1"/>
    <col min="10499" max="10499" width="20.7109375" style="32" customWidth="1"/>
    <col min="10500" max="10500" width="19.85546875" style="32" customWidth="1"/>
    <col min="10501" max="10501" width="15.7109375" style="32" customWidth="1"/>
    <col min="10502" max="10749" width="11.42578125" style="32"/>
    <col min="10750" max="10750" width="14.5703125" style="32" customWidth="1"/>
    <col min="10751" max="10752" width="30.7109375" style="32" customWidth="1"/>
    <col min="10753" max="10753" width="22.85546875" style="32" customWidth="1"/>
    <col min="10754" max="10754" width="21.85546875" style="32" customWidth="1"/>
    <col min="10755" max="10755" width="20.7109375" style="32" customWidth="1"/>
    <col min="10756" max="10756" width="19.85546875" style="32" customWidth="1"/>
    <col min="10757" max="10757" width="15.7109375" style="32" customWidth="1"/>
    <col min="10758" max="11005" width="11.42578125" style="32"/>
    <col min="11006" max="11006" width="14.5703125" style="32" customWidth="1"/>
    <col min="11007" max="11008" width="30.7109375" style="32" customWidth="1"/>
    <col min="11009" max="11009" width="22.85546875" style="32" customWidth="1"/>
    <col min="11010" max="11010" width="21.85546875" style="32" customWidth="1"/>
    <col min="11011" max="11011" width="20.7109375" style="32" customWidth="1"/>
    <col min="11012" max="11012" width="19.85546875" style="32" customWidth="1"/>
    <col min="11013" max="11013" width="15.7109375" style="32" customWidth="1"/>
    <col min="11014" max="11261" width="11.42578125" style="32"/>
    <col min="11262" max="11262" width="14.5703125" style="32" customWidth="1"/>
    <col min="11263" max="11264" width="30.7109375" style="32" customWidth="1"/>
    <col min="11265" max="11265" width="22.85546875" style="32" customWidth="1"/>
    <col min="11266" max="11266" width="21.85546875" style="32" customWidth="1"/>
    <col min="11267" max="11267" width="20.7109375" style="32" customWidth="1"/>
    <col min="11268" max="11268" width="19.85546875" style="32" customWidth="1"/>
    <col min="11269" max="11269" width="15.7109375" style="32" customWidth="1"/>
    <col min="11270" max="11517" width="11.42578125" style="32"/>
    <col min="11518" max="11518" width="14.5703125" style="32" customWidth="1"/>
    <col min="11519" max="11520" width="30.7109375" style="32" customWidth="1"/>
    <col min="11521" max="11521" width="22.85546875" style="32" customWidth="1"/>
    <col min="11522" max="11522" width="21.85546875" style="32" customWidth="1"/>
    <col min="11523" max="11523" width="20.7109375" style="32" customWidth="1"/>
    <col min="11524" max="11524" width="19.85546875" style="32" customWidth="1"/>
    <col min="11525" max="11525" width="15.7109375" style="32" customWidth="1"/>
    <col min="11526" max="11773" width="11.42578125" style="32"/>
    <col min="11774" max="11774" width="14.5703125" style="32" customWidth="1"/>
    <col min="11775" max="11776" width="30.7109375" style="32" customWidth="1"/>
    <col min="11777" max="11777" width="22.85546875" style="32" customWidth="1"/>
    <col min="11778" max="11778" width="21.85546875" style="32" customWidth="1"/>
    <col min="11779" max="11779" width="20.7109375" style="32" customWidth="1"/>
    <col min="11780" max="11780" width="19.85546875" style="32" customWidth="1"/>
    <col min="11781" max="11781" width="15.7109375" style="32" customWidth="1"/>
    <col min="11782" max="12029" width="11.42578125" style="32"/>
    <col min="12030" max="12030" width="14.5703125" style="32" customWidth="1"/>
    <col min="12031" max="12032" width="30.7109375" style="32" customWidth="1"/>
    <col min="12033" max="12033" width="22.85546875" style="32" customWidth="1"/>
    <col min="12034" max="12034" width="21.85546875" style="32" customWidth="1"/>
    <col min="12035" max="12035" width="20.7109375" style="32" customWidth="1"/>
    <col min="12036" max="12036" width="19.85546875" style="32" customWidth="1"/>
    <col min="12037" max="12037" width="15.7109375" style="32" customWidth="1"/>
    <col min="12038" max="12285" width="11.42578125" style="32"/>
    <col min="12286" max="12286" width="14.5703125" style="32" customWidth="1"/>
    <col min="12287" max="12288" width="30.7109375" style="32" customWidth="1"/>
    <col min="12289" max="12289" width="22.85546875" style="32" customWidth="1"/>
    <col min="12290" max="12290" width="21.85546875" style="32" customWidth="1"/>
    <col min="12291" max="12291" width="20.7109375" style="32" customWidth="1"/>
    <col min="12292" max="12292" width="19.85546875" style="32" customWidth="1"/>
    <col min="12293" max="12293" width="15.7109375" style="32" customWidth="1"/>
    <col min="12294" max="12541" width="11.42578125" style="32"/>
    <col min="12542" max="12542" width="14.5703125" style="32" customWidth="1"/>
    <col min="12543" max="12544" width="30.7109375" style="32" customWidth="1"/>
    <col min="12545" max="12545" width="22.85546875" style="32" customWidth="1"/>
    <col min="12546" max="12546" width="21.85546875" style="32" customWidth="1"/>
    <col min="12547" max="12547" width="20.7109375" style="32" customWidth="1"/>
    <col min="12548" max="12548" width="19.85546875" style="32" customWidth="1"/>
    <col min="12549" max="12549" width="15.7109375" style="32" customWidth="1"/>
    <col min="12550" max="12797" width="11.42578125" style="32"/>
    <col min="12798" max="12798" width="14.5703125" style="32" customWidth="1"/>
    <col min="12799" max="12800" width="30.7109375" style="32" customWidth="1"/>
    <col min="12801" max="12801" width="22.85546875" style="32" customWidth="1"/>
    <col min="12802" max="12802" width="21.85546875" style="32" customWidth="1"/>
    <col min="12803" max="12803" width="20.7109375" style="32" customWidth="1"/>
    <col min="12804" max="12804" width="19.85546875" style="32" customWidth="1"/>
    <col min="12805" max="12805" width="15.7109375" style="32" customWidth="1"/>
    <col min="12806" max="13053" width="11.42578125" style="32"/>
    <col min="13054" max="13054" width="14.5703125" style="32" customWidth="1"/>
    <col min="13055" max="13056" width="30.7109375" style="32" customWidth="1"/>
    <col min="13057" max="13057" width="22.85546875" style="32" customWidth="1"/>
    <col min="13058" max="13058" width="21.85546875" style="32" customWidth="1"/>
    <col min="13059" max="13059" width="20.7109375" style="32" customWidth="1"/>
    <col min="13060" max="13060" width="19.85546875" style="32" customWidth="1"/>
    <col min="13061" max="13061" width="15.7109375" style="32" customWidth="1"/>
    <col min="13062" max="13309" width="11.42578125" style="32"/>
    <col min="13310" max="13310" width="14.5703125" style="32" customWidth="1"/>
    <col min="13311" max="13312" width="30.7109375" style="32" customWidth="1"/>
    <col min="13313" max="13313" width="22.85546875" style="32" customWidth="1"/>
    <col min="13314" max="13314" width="21.85546875" style="32" customWidth="1"/>
    <col min="13315" max="13315" width="20.7109375" style="32" customWidth="1"/>
    <col min="13316" max="13316" width="19.85546875" style="32" customWidth="1"/>
    <col min="13317" max="13317" width="15.7109375" style="32" customWidth="1"/>
    <col min="13318" max="13565" width="11.42578125" style="32"/>
    <col min="13566" max="13566" width="14.5703125" style="32" customWidth="1"/>
    <col min="13567" max="13568" width="30.7109375" style="32" customWidth="1"/>
    <col min="13569" max="13569" width="22.85546875" style="32" customWidth="1"/>
    <col min="13570" max="13570" width="21.85546875" style="32" customWidth="1"/>
    <col min="13571" max="13571" width="20.7109375" style="32" customWidth="1"/>
    <col min="13572" max="13572" width="19.85546875" style="32" customWidth="1"/>
    <col min="13573" max="13573" width="15.7109375" style="32" customWidth="1"/>
    <col min="13574" max="13821" width="11.42578125" style="32"/>
    <col min="13822" max="13822" width="14.5703125" style="32" customWidth="1"/>
    <col min="13823" max="13824" width="30.7109375" style="32" customWidth="1"/>
    <col min="13825" max="13825" width="22.85546875" style="32" customWidth="1"/>
    <col min="13826" max="13826" width="21.85546875" style="32" customWidth="1"/>
    <col min="13827" max="13827" width="20.7109375" style="32" customWidth="1"/>
    <col min="13828" max="13828" width="19.85546875" style="32" customWidth="1"/>
    <col min="13829" max="13829" width="15.7109375" style="32" customWidth="1"/>
    <col min="13830" max="14077" width="11.42578125" style="32"/>
    <col min="14078" max="14078" width="14.5703125" style="32" customWidth="1"/>
    <col min="14079" max="14080" width="30.7109375" style="32" customWidth="1"/>
    <col min="14081" max="14081" width="22.85546875" style="32" customWidth="1"/>
    <col min="14082" max="14082" width="21.85546875" style="32" customWidth="1"/>
    <col min="14083" max="14083" width="20.7109375" style="32" customWidth="1"/>
    <col min="14084" max="14084" width="19.85546875" style="32" customWidth="1"/>
    <col min="14085" max="14085" width="15.7109375" style="32" customWidth="1"/>
    <col min="14086" max="14333" width="11.42578125" style="32"/>
    <col min="14334" max="14334" width="14.5703125" style="32" customWidth="1"/>
    <col min="14335" max="14336" width="30.7109375" style="32" customWidth="1"/>
    <col min="14337" max="14337" width="22.85546875" style="32" customWidth="1"/>
    <col min="14338" max="14338" width="21.85546875" style="32" customWidth="1"/>
    <col min="14339" max="14339" width="20.7109375" style="32" customWidth="1"/>
    <col min="14340" max="14340" width="19.85546875" style="32" customWidth="1"/>
    <col min="14341" max="14341" width="15.7109375" style="32" customWidth="1"/>
    <col min="14342" max="14589" width="11.42578125" style="32"/>
    <col min="14590" max="14590" width="14.5703125" style="32" customWidth="1"/>
    <col min="14591" max="14592" width="30.7109375" style="32" customWidth="1"/>
    <col min="14593" max="14593" width="22.85546875" style="32" customWidth="1"/>
    <col min="14594" max="14594" width="21.85546875" style="32" customWidth="1"/>
    <col min="14595" max="14595" width="20.7109375" style="32" customWidth="1"/>
    <col min="14596" max="14596" width="19.85546875" style="32" customWidth="1"/>
    <col min="14597" max="14597" width="15.7109375" style="32" customWidth="1"/>
    <col min="14598" max="14845" width="11.42578125" style="32"/>
    <col min="14846" max="14846" width="14.5703125" style="32" customWidth="1"/>
    <col min="14847" max="14848" width="30.7109375" style="32" customWidth="1"/>
    <col min="14849" max="14849" width="22.85546875" style="32" customWidth="1"/>
    <col min="14850" max="14850" width="21.85546875" style="32" customWidth="1"/>
    <col min="14851" max="14851" width="20.7109375" style="32" customWidth="1"/>
    <col min="14852" max="14852" width="19.85546875" style="32" customWidth="1"/>
    <col min="14853" max="14853" width="15.7109375" style="32" customWidth="1"/>
    <col min="14854" max="15101" width="11.42578125" style="32"/>
    <col min="15102" max="15102" width="14.5703125" style="32" customWidth="1"/>
    <col min="15103" max="15104" width="30.7109375" style="32" customWidth="1"/>
    <col min="15105" max="15105" width="22.85546875" style="32" customWidth="1"/>
    <col min="15106" max="15106" width="21.85546875" style="32" customWidth="1"/>
    <col min="15107" max="15107" width="20.7109375" style="32" customWidth="1"/>
    <col min="15108" max="15108" width="19.85546875" style="32" customWidth="1"/>
    <col min="15109" max="15109" width="15.7109375" style="32" customWidth="1"/>
    <col min="15110" max="15357" width="11.42578125" style="32"/>
    <col min="15358" max="15358" width="14.5703125" style="32" customWidth="1"/>
    <col min="15359" max="15360" width="30.7109375" style="32" customWidth="1"/>
    <col min="15361" max="15361" width="22.85546875" style="32" customWidth="1"/>
    <col min="15362" max="15362" width="21.85546875" style="32" customWidth="1"/>
    <col min="15363" max="15363" width="20.7109375" style="32" customWidth="1"/>
    <col min="15364" max="15364" width="19.85546875" style="32" customWidth="1"/>
    <col min="15365" max="15365" width="15.7109375" style="32" customWidth="1"/>
    <col min="15366" max="15613" width="11.42578125" style="32"/>
    <col min="15614" max="15614" width="14.5703125" style="32" customWidth="1"/>
    <col min="15615" max="15616" width="30.7109375" style="32" customWidth="1"/>
    <col min="15617" max="15617" width="22.85546875" style="32" customWidth="1"/>
    <col min="15618" max="15618" width="21.85546875" style="32" customWidth="1"/>
    <col min="15619" max="15619" width="20.7109375" style="32" customWidth="1"/>
    <col min="15620" max="15620" width="19.85546875" style="32" customWidth="1"/>
    <col min="15621" max="15621" width="15.7109375" style="32" customWidth="1"/>
    <col min="15622" max="15869" width="11.42578125" style="32"/>
    <col min="15870" max="15870" width="14.5703125" style="32" customWidth="1"/>
    <col min="15871" max="15872" width="30.7109375" style="32" customWidth="1"/>
    <col min="15873" max="15873" width="22.85546875" style="32" customWidth="1"/>
    <col min="15874" max="15874" width="21.85546875" style="32" customWidth="1"/>
    <col min="15875" max="15875" width="20.7109375" style="32" customWidth="1"/>
    <col min="15876" max="15876" width="19.85546875" style="32" customWidth="1"/>
    <col min="15877" max="15877" width="15.7109375" style="32" customWidth="1"/>
    <col min="15878" max="16125" width="11.42578125" style="32"/>
    <col min="16126" max="16126" width="14.5703125" style="32" customWidth="1"/>
    <col min="16127" max="16128" width="30.7109375" style="32" customWidth="1"/>
    <col min="16129" max="16129" width="22.85546875" style="32" customWidth="1"/>
    <col min="16130" max="16130" width="21.85546875" style="32" customWidth="1"/>
    <col min="16131" max="16131" width="20.7109375" style="32" customWidth="1"/>
    <col min="16132" max="16132" width="19.85546875" style="32" customWidth="1"/>
    <col min="16133" max="16133" width="15.7109375" style="32" customWidth="1"/>
    <col min="16134" max="16384" width="11.42578125" style="32"/>
  </cols>
  <sheetData>
    <row r="1" spans="1:6" s="34" customFormat="1" ht="30" customHeight="1" x14ac:dyDescent="0.2">
      <c r="A1" s="71" t="s">
        <v>59</v>
      </c>
      <c r="B1" s="72"/>
      <c r="C1" s="72"/>
      <c r="D1" s="72"/>
      <c r="E1" s="72"/>
      <c r="F1" s="35"/>
    </row>
    <row r="2" spans="1:6" ht="15.75" x14ac:dyDescent="0.2">
      <c r="A2" s="36"/>
      <c r="B2" s="36"/>
      <c r="C2" s="36"/>
      <c r="D2" s="36"/>
      <c r="E2" s="36"/>
      <c r="F2" s="36"/>
    </row>
    <row r="3" spans="1:6" ht="78.75" x14ac:dyDescent="0.2">
      <c r="A3" s="37" t="s">
        <v>60</v>
      </c>
      <c r="B3" s="37" t="s">
        <v>61</v>
      </c>
      <c r="C3" s="37" t="s">
        <v>62</v>
      </c>
      <c r="D3" s="37" t="s">
        <v>63</v>
      </c>
      <c r="E3" s="38" t="s">
        <v>64</v>
      </c>
    </row>
    <row r="4" spans="1:6" ht="30" customHeight="1" x14ac:dyDescent="0.2">
      <c r="A4" s="39" t="s">
        <v>65</v>
      </c>
      <c r="B4" s="40" t="s">
        <v>66</v>
      </c>
      <c r="C4" s="40" t="s">
        <v>67</v>
      </c>
      <c r="D4" s="41" t="s">
        <v>68</v>
      </c>
      <c r="E4" s="42"/>
    </row>
    <row r="5" spans="1:6" ht="30" customHeight="1" x14ac:dyDescent="0.2">
      <c r="A5" s="39" t="s">
        <v>69</v>
      </c>
      <c r="B5" s="40" t="s">
        <v>70</v>
      </c>
      <c r="C5" s="39" t="s">
        <v>71</v>
      </c>
      <c r="D5" s="41" t="s">
        <v>72</v>
      </c>
      <c r="E5" s="42"/>
    </row>
    <row r="6" spans="1:6" ht="30" customHeight="1" x14ac:dyDescent="0.2">
      <c r="A6" s="39" t="s">
        <v>73</v>
      </c>
      <c r="B6" s="40" t="s">
        <v>74</v>
      </c>
      <c r="C6" s="39" t="s">
        <v>71</v>
      </c>
      <c r="D6" s="41" t="s">
        <v>75</v>
      </c>
      <c r="E6" s="42"/>
    </row>
    <row r="7" spans="1:6" ht="30" customHeight="1" x14ac:dyDescent="0.2">
      <c r="A7" s="39" t="s">
        <v>76</v>
      </c>
      <c r="B7" s="40" t="s">
        <v>77</v>
      </c>
      <c r="C7" s="39" t="s">
        <v>71</v>
      </c>
      <c r="D7" s="41" t="s">
        <v>78</v>
      </c>
      <c r="E7" s="42"/>
    </row>
    <row r="8" spans="1:6" ht="30" customHeight="1" x14ac:dyDescent="0.2">
      <c r="A8" s="39" t="s">
        <v>79</v>
      </c>
      <c r="B8" s="40" t="s">
        <v>80</v>
      </c>
      <c r="C8" s="40" t="s">
        <v>81</v>
      </c>
      <c r="D8" s="41" t="s">
        <v>82</v>
      </c>
      <c r="E8" s="42"/>
    </row>
    <row r="9" spans="1:6" ht="30" customHeight="1" x14ac:dyDescent="0.2">
      <c r="A9" s="39" t="s">
        <v>83</v>
      </c>
      <c r="B9" s="40" t="s">
        <v>84</v>
      </c>
      <c r="C9" s="40" t="s">
        <v>81</v>
      </c>
      <c r="D9" s="41" t="s">
        <v>85</v>
      </c>
      <c r="E9" s="42"/>
    </row>
    <row r="10" spans="1:6" ht="30" customHeight="1" x14ac:dyDescent="0.2">
      <c r="A10" s="39" t="s">
        <v>86</v>
      </c>
      <c r="B10" s="40" t="s">
        <v>87</v>
      </c>
      <c r="C10" s="40" t="s">
        <v>81</v>
      </c>
      <c r="D10" s="41" t="s">
        <v>88</v>
      </c>
      <c r="E10" s="42"/>
    </row>
    <row r="11" spans="1:6" ht="30" customHeight="1" x14ac:dyDescent="0.2">
      <c r="A11" s="39" t="s">
        <v>89</v>
      </c>
      <c r="B11" s="40" t="s">
        <v>90</v>
      </c>
      <c r="C11" s="40" t="s">
        <v>81</v>
      </c>
      <c r="D11" s="41" t="s">
        <v>91</v>
      </c>
      <c r="E11" s="42"/>
    </row>
    <row r="12" spans="1:6" ht="30" customHeight="1" x14ac:dyDescent="0.2">
      <c r="A12" s="39" t="s">
        <v>92</v>
      </c>
      <c r="B12" s="40" t="s">
        <v>93</v>
      </c>
      <c r="C12" s="40" t="s">
        <v>94</v>
      </c>
      <c r="D12" s="41" t="s">
        <v>95</v>
      </c>
      <c r="E12" s="42"/>
    </row>
    <row r="13" spans="1:6" ht="30" customHeight="1" x14ac:dyDescent="0.2">
      <c r="A13" s="39" t="s">
        <v>96</v>
      </c>
      <c r="B13" s="40" t="s">
        <v>97</v>
      </c>
      <c r="C13" s="40" t="s">
        <v>94</v>
      </c>
      <c r="D13" s="41" t="s">
        <v>85</v>
      </c>
      <c r="E13" s="42"/>
    </row>
    <row r="14" spans="1:6" ht="30" customHeight="1" x14ac:dyDescent="0.2">
      <c r="A14" s="39" t="s">
        <v>98</v>
      </c>
      <c r="B14" s="40" t="s">
        <v>99</v>
      </c>
      <c r="C14" s="40" t="s">
        <v>94</v>
      </c>
      <c r="D14" s="41" t="s">
        <v>100</v>
      </c>
      <c r="E14" s="42"/>
    </row>
    <row r="15" spans="1:6" ht="30" customHeight="1" x14ac:dyDescent="0.2">
      <c r="A15" s="39" t="s">
        <v>101</v>
      </c>
      <c r="B15" s="40" t="s">
        <v>102</v>
      </c>
      <c r="C15" s="40" t="s">
        <v>94</v>
      </c>
      <c r="D15" s="41" t="s">
        <v>91</v>
      </c>
      <c r="E15" s="42"/>
    </row>
    <row r="16" spans="1:6" ht="30" customHeight="1" x14ac:dyDescent="0.2">
      <c r="A16" s="39" t="s">
        <v>103</v>
      </c>
      <c r="B16" s="40" t="s">
        <v>104</v>
      </c>
      <c r="C16" s="40" t="s">
        <v>105</v>
      </c>
      <c r="D16" s="41" t="s">
        <v>106</v>
      </c>
      <c r="E16" s="42"/>
    </row>
    <row r="17" spans="1:5" ht="30" customHeight="1" x14ac:dyDescent="0.2">
      <c r="A17" s="39" t="s">
        <v>107</v>
      </c>
      <c r="B17" s="40" t="s">
        <v>108</v>
      </c>
      <c r="C17" s="40" t="s">
        <v>105</v>
      </c>
      <c r="D17" s="41" t="s">
        <v>85</v>
      </c>
      <c r="E17" s="42"/>
    </row>
    <row r="18" spans="1:5" ht="30" customHeight="1" x14ac:dyDescent="0.2">
      <c r="A18" s="39" t="s">
        <v>109</v>
      </c>
      <c r="B18" s="40" t="s">
        <v>110</v>
      </c>
      <c r="C18" s="40" t="s">
        <v>105</v>
      </c>
      <c r="D18" s="41" t="s">
        <v>111</v>
      </c>
      <c r="E18" s="42"/>
    </row>
    <row r="19" spans="1:5" ht="30" customHeight="1" x14ac:dyDescent="0.2">
      <c r="A19" s="39" t="s">
        <v>112</v>
      </c>
      <c r="B19" s="40" t="s">
        <v>113</v>
      </c>
      <c r="C19" s="40" t="s">
        <v>114</v>
      </c>
      <c r="D19" s="41" t="s">
        <v>85</v>
      </c>
      <c r="E19" s="42"/>
    </row>
    <row r="20" spans="1:5" ht="30" customHeight="1" x14ac:dyDescent="0.2">
      <c r="A20" s="39" t="s">
        <v>115</v>
      </c>
      <c r="B20" s="40" t="s">
        <v>116</v>
      </c>
      <c r="C20" s="40" t="s">
        <v>117</v>
      </c>
      <c r="D20" s="41" t="s">
        <v>91</v>
      </c>
      <c r="E20" s="42"/>
    </row>
    <row r="21" spans="1:5" ht="30" customHeight="1" x14ac:dyDescent="0.2">
      <c r="A21" s="39" t="s">
        <v>118</v>
      </c>
      <c r="B21" s="40" t="s">
        <v>119</v>
      </c>
      <c r="C21" s="40" t="s">
        <v>120</v>
      </c>
      <c r="D21" s="41" t="s">
        <v>121</v>
      </c>
      <c r="E21" s="42"/>
    </row>
    <row r="22" spans="1:5" ht="30" customHeight="1" x14ac:dyDescent="0.2">
      <c r="A22" s="39" t="s">
        <v>122</v>
      </c>
      <c r="B22" s="40" t="s">
        <v>123</v>
      </c>
      <c r="C22" s="40" t="s">
        <v>124</v>
      </c>
      <c r="D22" s="41" t="s">
        <v>121</v>
      </c>
      <c r="E22" s="42"/>
    </row>
    <row r="23" spans="1:5" ht="30" customHeight="1" x14ac:dyDescent="0.2">
      <c r="A23" s="39" t="s">
        <v>125</v>
      </c>
      <c r="B23" s="40" t="s">
        <v>126</v>
      </c>
      <c r="C23" s="40" t="s">
        <v>127</v>
      </c>
      <c r="D23" s="41" t="s">
        <v>106</v>
      </c>
      <c r="E23" s="42"/>
    </row>
    <row r="24" spans="1:5" ht="30" customHeight="1" x14ac:dyDescent="0.2">
      <c r="A24" s="39" t="s">
        <v>128</v>
      </c>
      <c r="B24" s="40" t="s">
        <v>129</v>
      </c>
      <c r="C24" s="40" t="s">
        <v>127</v>
      </c>
      <c r="D24" s="41" t="s">
        <v>85</v>
      </c>
      <c r="E24" s="42"/>
    </row>
    <row r="25" spans="1:5" ht="30" customHeight="1" x14ac:dyDescent="0.2">
      <c r="A25" s="39" t="s">
        <v>130</v>
      </c>
      <c r="B25" s="40" t="s">
        <v>131</v>
      </c>
      <c r="C25" s="40" t="s">
        <v>127</v>
      </c>
      <c r="D25" s="41" t="s">
        <v>88</v>
      </c>
      <c r="E25" s="42"/>
    </row>
    <row r="26" spans="1:5" ht="30" customHeight="1" x14ac:dyDescent="0.2">
      <c r="A26" s="39" t="s">
        <v>132</v>
      </c>
      <c r="B26" s="40" t="s">
        <v>133</v>
      </c>
      <c r="C26" s="40" t="s">
        <v>127</v>
      </c>
      <c r="D26" s="41" t="s">
        <v>91</v>
      </c>
      <c r="E26" s="42"/>
    </row>
    <row r="27" spans="1:5" ht="30" customHeight="1" x14ac:dyDescent="0.2">
      <c r="A27" s="39" t="s">
        <v>134</v>
      </c>
      <c r="B27" s="40" t="s">
        <v>135</v>
      </c>
      <c r="C27" s="40" t="s">
        <v>136</v>
      </c>
      <c r="D27" s="41" t="s">
        <v>137</v>
      </c>
      <c r="E27" s="42"/>
    </row>
    <row r="28" spans="1:5" ht="30" customHeight="1" x14ac:dyDescent="0.2">
      <c r="A28" s="39" t="s">
        <v>151</v>
      </c>
      <c r="B28" s="39" t="s">
        <v>152</v>
      </c>
      <c r="C28" s="39" t="s">
        <v>153</v>
      </c>
      <c r="D28" s="41" t="s">
        <v>154</v>
      </c>
      <c r="E28" s="42"/>
    </row>
    <row r="29" spans="1:5" ht="30" customHeight="1" x14ac:dyDescent="0.2">
      <c r="A29" s="39" t="s">
        <v>155</v>
      </c>
      <c r="B29" s="39" t="s">
        <v>156</v>
      </c>
      <c r="C29" s="39" t="s">
        <v>157</v>
      </c>
      <c r="D29" s="41" t="s">
        <v>154</v>
      </c>
      <c r="E29" s="42"/>
    </row>
    <row r="30" spans="1:5" ht="30" customHeight="1" x14ac:dyDescent="0.2">
      <c r="A30" s="39" t="s">
        <v>158</v>
      </c>
      <c r="B30" s="39" t="s">
        <v>159</v>
      </c>
      <c r="C30" s="39" t="s">
        <v>160</v>
      </c>
      <c r="D30" s="41" t="s">
        <v>161</v>
      </c>
      <c r="E30" s="42"/>
    </row>
    <row r="31" spans="1:5" ht="30" customHeight="1" x14ac:dyDescent="0.2">
      <c r="A31" s="43" t="s">
        <v>290</v>
      </c>
      <c r="B31" s="43">
        <v>0</v>
      </c>
      <c r="C31" s="43">
        <v>0</v>
      </c>
      <c r="D31" s="44">
        <v>0</v>
      </c>
      <c r="E31" s="42"/>
    </row>
    <row r="32" spans="1:5" ht="30" customHeight="1" x14ac:dyDescent="0.2">
      <c r="A32" s="43" t="s">
        <v>291</v>
      </c>
      <c r="B32" s="43">
        <v>0</v>
      </c>
      <c r="C32" s="43">
        <v>0</v>
      </c>
      <c r="D32" s="44">
        <v>0</v>
      </c>
      <c r="E32" s="42"/>
    </row>
    <row r="33" spans="1:6" ht="30" customHeight="1" x14ac:dyDescent="0.2">
      <c r="A33" s="43" t="s">
        <v>292</v>
      </c>
      <c r="B33" s="43">
        <v>0</v>
      </c>
      <c r="C33" s="43">
        <v>0</v>
      </c>
      <c r="D33" s="44">
        <v>0</v>
      </c>
      <c r="E33" s="42"/>
    </row>
    <row r="34" spans="1:6" ht="30" customHeight="1" x14ac:dyDescent="0.2">
      <c r="A34" s="43" t="s">
        <v>293</v>
      </c>
      <c r="B34" s="43">
        <v>0</v>
      </c>
      <c r="C34" s="43">
        <v>0</v>
      </c>
      <c r="D34" s="44">
        <v>0</v>
      </c>
      <c r="E34" s="42"/>
    </row>
    <row r="35" spans="1:6" ht="15.75" x14ac:dyDescent="0.2">
      <c r="A35" s="36"/>
      <c r="B35" s="36"/>
      <c r="C35" s="36"/>
      <c r="D35" s="36"/>
      <c r="E35" s="36"/>
    </row>
    <row r="36" spans="1:6" ht="15.75" x14ac:dyDescent="0.3">
      <c r="A36" s="45" t="s">
        <v>1</v>
      </c>
      <c r="B36" s="36"/>
      <c r="C36" s="36"/>
      <c r="D36" s="36"/>
      <c r="E36" s="36"/>
      <c r="F36" s="46"/>
    </row>
    <row r="37" spans="1:6" ht="15.75" x14ac:dyDescent="0.3">
      <c r="A37" s="47" t="s">
        <v>138</v>
      </c>
      <c r="B37" s="36"/>
      <c r="C37" s="36"/>
      <c r="D37" s="36"/>
      <c r="E37" s="36"/>
      <c r="F37" s="46"/>
    </row>
    <row r="38" spans="1:6" ht="15.75" x14ac:dyDescent="0.3">
      <c r="A38" s="47" t="s">
        <v>3</v>
      </c>
      <c r="B38" s="36"/>
      <c r="C38" s="36"/>
      <c r="D38" s="36"/>
      <c r="E38" s="36"/>
      <c r="F38" s="46"/>
    </row>
    <row r="39" spans="1:6" ht="15.75" x14ac:dyDescent="0.3">
      <c r="A39" s="47" t="s">
        <v>139</v>
      </c>
      <c r="B39" s="36"/>
      <c r="C39" s="36"/>
      <c r="D39" s="36"/>
      <c r="E39" s="36"/>
      <c r="F39" s="46"/>
    </row>
    <row r="40" spans="1:6" ht="15.75" x14ac:dyDescent="0.3">
      <c r="A40" s="48"/>
      <c r="B40" s="36"/>
      <c r="C40" s="36"/>
      <c r="D40" s="36"/>
      <c r="E40" s="36"/>
      <c r="F40" s="46"/>
    </row>
    <row r="41" spans="1:6" ht="15.75" x14ac:dyDescent="0.3">
      <c r="A41" s="45" t="s">
        <v>14</v>
      </c>
      <c r="B41" s="36"/>
      <c r="C41" s="36"/>
      <c r="D41" s="36"/>
      <c r="E41" s="36"/>
      <c r="F41" s="46"/>
    </row>
  </sheetData>
  <mergeCells count="1">
    <mergeCell ref="A1:E1"/>
  </mergeCells>
  <pageMargins left="0.7" right="0.7" top="0.75" bottom="0.75" header="0.3" footer="0.3"/>
  <pageSetup paperSize="9" scale="49" orientation="landscape" r:id="rId1"/>
  <headerFooter>
    <oddFooter>&amp;L&amp;1#&amp;"Tahoma"&amp;9&amp;KCF022BC2 – Usage restreint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79"/>
  <sheetViews>
    <sheetView workbookViewId="0">
      <pane xSplit="3" ySplit="2" topLeftCell="D3" activePane="bottomRight" state="frozen"/>
      <selection activeCell="D2" sqref="D2"/>
      <selection pane="topRight"/>
      <selection pane="bottomLeft"/>
      <selection pane="bottomRight" sqref="A1:XFD1"/>
    </sheetView>
  </sheetViews>
  <sheetFormatPr baseColWidth="10" defaultColWidth="11.42578125" defaultRowHeight="12.75" x14ac:dyDescent="0.2"/>
  <cols>
    <col min="1" max="1" width="21.5703125" style="1" customWidth="1"/>
    <col min="2" max="2" width="76.140625" style="1" customWidth="1"/>
    <col min="3" max="3" width="14" style="1" customWidth="1"/>
    <col min="4" max="31" width="8.7109375" style="1" customWidth="1"/>
    <col min="32" max="16384" width="11.42578125" style="1"/>
  </cols>
  <sheetData>
    <row r="1" spans="1:34" ht="14.45" hidden="1" customHeight="1" x14ac:dyDescent="0.2">
      <c r="D1" s="1">
        <f>'TJM (Profils)'!E4</f>
        <v>0</v>
      </c>
      <c r="E1" s="1">
        <f>'TJM (Profils)'!E5</f>
        <v>0</v>
      </c>
      <c r="F1" s="1">
        <f>'TJM (Profils)'!E6</f>
        <v>0</v>
      </c>
      <c r="G1" s="1">
        <f>'TJM (Profils)'!E7</f>
        <v>0</v>
      </c>
      <c r="H1" s="1">
        <f>'TJM (Profils)'!E8</f>
        <v>0</v>
      </c>
      <c r="I1" s="1">
        <f>'TJM (Profils)'!E9</f>
        <v>0</v>
      </c>
      <c r="J1" s="1">
        <f>'TJM (Profils)'!E10</f>
        <v>0</v>
      </c>
      <c r="K1" s="1">
        <f>'TJM (Profils)'!E11</f>
        <v>0</v>
      </c>
      <c r="L1" s="1">
        <f>'TJM (Profils)'!E12</f>
        <v>0</v>
      </c>
      <c r="M1" s="1">
        <f>'TJM (Profils)'!E13</f>
        <v>0</v>
      </c>
      <c r="N1" s="1">
        <f>'TJM (Profils)'!E14</f>
        <v>0</v>
      </c>
      <c r="O1" s="1">
        <f>'TJM (Profils)'!E15</f>
        <v>0</v>
      </c>
      <c r="P1" s="1">
        <f>'TJM (Profils)'!E16</f>
        <v>0</v>
      </c>
      <c r="Q1" s="1">
        <f>'TJM (Profils)'!E17</f>
        <v>0</v>
      </c>
      <c r="R1" s="1">
        <f>'TJM (Profils)'!E18</f>
        <v>0</v>
      </c>
      <c r="S1" s="1">
        <f>'TJM (Profils)'!E19</f>
        <v>0</v>
      </c>
      <c r="T1" s="1">
        <f>'TJM (Profils)'!E20</f>
        <v>0</v>
      </c>
      <c r="U1" s="1">
        <f>'TJM (Profils)'!E21</f>
        <v>0</v>
      </c>
      <c r="V1" s="1">
        <f>'TJM (Profils)'!E22</f>
        <v>0</v>
      </c>
      <c r="W1" s="1">
        <f>'TJM (Profils)'!E23</f>
        <v>0</v>
      </c>
      <c r="X1" s="1">
        <f>'TJM (Profils)'!E24</f>
        <v>0</v>
      </c>
      <c r="Y1" s="1">
        <f>'TJM (Profils)'!E25</f>
        <v>0</v>
      </c>
      <c r="Z1" s="1">
        <f>'TJM (Profils)'!E26</f>
        <v>0</v>
      </c>
      <c r="AA1" s="1">
        <f>'TJM (Profils)'!E27</f>
        <v>0</v>
      </c>
      <c r="AB1" s="1">
        <f>'TJM (Profils)'!E28</f>
        <v>0</v>
      </c>
      <c r="AC1" s="1">
        <f>'TJM (Profils)'!E29</f>
        <v>0</v>
      </c>
      <c r="AD1" s="1">
        <f>'TJM (Profils)'!E30</f>
        <v>0</v>
      </c>
      <c r="AE1" s="1">
        <f>'TJM (Profils)'!E31</f>
        <v>0</v>
      </c>
      <c r="AF1" s="1">
        <f>'TJM (Profils)'!E32</f>
        <v>0</v>
      </c>
      <c r="AG1" s="1">
        <f>'TJM (Profils)'!E33</f>
        <v>0</v>
      </c>
      <c r="AH1" s="1">
        <f>'TJM (Profils)'!E34</f>
        <v>0</v>
      </c>
    </row>
    <row r="2" spans="1:34" ht="30" x14ac:dyDescent="0.2">
      <c r="A2" s="49" t="s">
        <v>15</v>
      </c>
      <c r="B2" s="49" t="s">
        <v>150</v>
      </c>
      <c r="C2" s="49" t="s">
        <v>140</v>
      </c>
      <c r="D2" s="50" t="s">
        <v>65</v>
      </c>
      <c r="E2" s="50" t="s">
        <v>69</v>
      </c>
      <c r="F2" s="50" t="s">
        <v>73</v>
      </c>
      <c r="G2" s="50" t="s">
        <v>76</v>
      </c>
      <c r="H2" s="50" t="s">
        <v>79</v>
      </c>
      <c r="I2" s="50" t="s">
        <v>83</v>
      </c>
      <c r="J2" s="50" t="s">
        <v>86</v>
      </c>
      <c r="K2" s="50" t="s">
        <v>89</v>
      </c>
      <c r="L2" s="50" t="s">
        <v>92</v>
      </c>
      <c r="M2" s="50" t="s">
        <v>96</v>
      </c>
      <c r="N2" s="50" t="s">
        <v>98</v>
      </c>
      <c r="O2" s="50" t="s">
        <v>101</v>
      </c>
      <c r="P2" s="50" t="s">
        <v>103</v>
      </c>
      <c r="Q2" s="50" t="s">
        <v>107</v>
      </c>
      <c r="R2" s="50" t="s">
        <v>109</v>
      </c>
      <c r="S2" s="50" t="s">
        <v>112</v>
      </c>
      <c r="T2" s="50" t="s">
        <v>115</v>
      </c>
      <c r="U2" s="50" t="s">
        <v>118</v>
      </c>
      <c r="V2" s="50" t="s">
        <v>122</v>
      </c>
      <c r="W2" s="50" t="s">
        <v>125</v>
      </c>
      <c r="X2" s="50" t="s">
        <v>128</v>
      </c>
      <c r="Y2" s="50" t="s">
        <v>130</v>
      </c>
      <c r="Z2" s="50" t="s">
        <v>132</v>
      </c>
      <c r="AA2" s="50" t="s">
        <v>134</v>
      </c>
      <c r="AB2" s="50" t="str">
        <f>'TJM (Profils)'!A28</f>
        <v>DEV_OPS</v>
      </c>
      <c r="AC2" s="50" t="str">
        <f>'TJM (Profils)'!A29</f>
        <v>EXP_EDI</v>
      </c>
      <c r="AD2" s="50" t="str">
        <f>'TJM (Profils)'!A30</f>
        <v>EXP_SI</v>
      </c>
      <c r="AE2" s="50" t="str">
        <f>'TJM (Profils)'!A31</f>
        <v>P1</v>
      </c>
      <c r="AF2" s="50" t="str">
        <f>'TJM (Profils)'!A32</f>
        <v>P2</v>
      </c>
      <c r="AG2" s="50" t="str">
        <f>'TJM (Profils)'!A33</f>
        <v>P3</v>
      </c>
      <c r="AH2" s="50" t="str">
        <f>'TJM (Profils)'!A34</f>
        <v>P4</v>
      </c>
    </row>
    <row r="3" spans="1:34" ht="15.75" x14ac:dyDescent="0.2">
      <c r="A3" s="51" t="str">
        <f>'Bordereau des prix unitaires'!A3</f>
        <v>UO-PPF-INIT</v>
      </c>
      <c r="B3" s="12" t="str">
        <f>'Bordereau des prix unitaires'!B3</f>
        <v>Initialisation des prestations (Prestation P01)</v>
      </c>
      <c r="C3" s="52">
        <f>SUM(D3:AH3)</f>
        <v>0</v>
      </c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</row>
    <row r="4" spans="1:34" ht="47.25" x14ac:dyDescent="0.2">
      <c r="A4" s="51" t="str">
        <f>'Bordereau des prix unitaires'!A4</f>
        <v>UO-PPF-MCO-FT1</v>
      </c>
      <c r="B4" s="12" t="str">
        <f>'Bordereau des prix unitaires'!B4</f>
        <v>Maintenance corrective / préventive sur une base forfaitaire de 100 points d’activité par mois en moyenne sur le trimestre (pour les 4 trimestres de la première année de MCO de l'AC)</v>
      </c>
      <c r="C4" s="52">
        <f>'Charges Détail UO-PPF-MCO-FTx'!D3</f>
        <v>0</v>
      </c>
      <c r="D4" s="52">
        <f>'Charges Détail UO-PPF-MCO-FTx'!E3</f>
        <v>0</v>
      </c>
      <c r="E4" s="52">
        <f>'Charges Détail UO-PPF-MCO-FTx'!F3</f>
        <v>0</v>
      </c>
      <c r="F4" s="52">
        <f>'Charges Détail UO-PPF-MCO-FTx'!G3</f>
        <v>0</v>
      </c>
      <c r="G4" s="52">
        <f>'Charges Détail UO-PPF-MCO-FTx'!H3</f>
        <v>0</v>
      </c>
      <c r="H4" s="52">
        <f>'Charges Détail UO-PPF-MCO-FTx'!I3</f>
        <v>0</v>
      </c>
      <c r="I4" s="52">
        <f>'Charges Détail UO-PPF-MCO-FTx'!J3</f>
        <v>0</v>
      </c>
      <c r="J4" s="52">
        <f>'Charges Détail UO-PPF-MCO-FTx'!K3</f>
        <v>0</v>
      </c>
      <c r="K4" s="52">
        <f>'Charges Détail UO-PPF-MCO-FTx'!L3</f>
        <v>0</v>
      </c>
      <c r="L4" s="52">
        <f>'Charges Détail UO-PPF-MCO-FTx'!M3</f>
        <v>0</v>
      </c>
      <c r="M4" s="52">
        <f>'Charges Détail UO-PPF-MCO-FTx'!N3</f>
        <v>0</v>
      </c>
      <c r="N4" s="52">
        <f>'Charges Détail UO-PPF-MCO-FTx'!O3</f>
        <v>0</v>
      </c>
      <c r="O4" s="52">
        <f>'Charges Détail UO-PPF-MCO-FTx'!P3</f>
        <v>0</v>
      </c>
      <c r="P4" s="52">
        <f>'Charges Détail UO-PPF-MCO-FTx'!Q3</f>
        <v>0</v>
      </c>
      <c r="Q4" s="52">
        <f>'Charges Détail UO-PPF-MCO-FTx'!R3</f>
        <v>0</v>
      </c>
      <c r="R4" s="52">
        <f>'Charges Détail UO-PPF-MCO-FTx'!S3</f>
        <v>0</v>
      </c>
      <c r="S4" s="52">
        <f>'Charges Détail UO-PPF-MCO-FTx'!T3</f>
        <v>0</v>
      </c>
      <c r="T4" s="52">
        <f>'Charges Détail UO-PPF-MCO-FTx'!U3</f>
        <v>0</v>
      </c>
      <c r="U4" s="52">
        <f>'Charges Détail UO-PPF-MCO-FTx'!V3</f>
        <v>0</v>
      </c>
      <c r="V4" s="52">
        <f>'Charges Détail UO-PPF-MCO-FTx'!W3</f>
        <v>0</v>
      </c>
      <c r="W4" s="52">
        <f>'Charges Détail UO-PPF-MCO-FTx'!X3</f>
        <v>0</v>
      </c>
      <c r="X4" s="52">
        <f>'Charges Détail UO-PPF-MCO-FTx'!Y3</f>
        <v>0</v>
      </c>
      <c r="Y4" s="52">
        <f>'Charges Détail UO-PPF-MCO-FTx'!Z3</f>
        <v>0</v>
      </c>
      <c r="Z4" s="52">
        <f>'Charges Détail UO-PPF-MCO-FTx'!AA3</f>
        <v>0</v>
      </c>
      <c r="AA4" s="52">
        <f>'Charges Détail UO-PPF-MCO-FTx'!AB3</f>
        <v>0</v>
      </c>
      <c r="AB4" s="52">
        <f>'Charges Détail UO-PPF-MCO-FTx'!AC3</f>
        <v>0</v>
      </c>
      <c r="AC4" s="52">
        <f>'Charges Détail UO-PPF-MCO-FTx'!AD3</f>
        <v>0</v>
      </c>
      <c r="AD4" s="52">
        <f>'Charges Détail UO-PPF-MCO-FTx'!AE3</f>
        <v>0</v>
      </c>
      <c r="AE4" s="52">
        <f>'Charges Détail UO-PPF-MCO-FTx'!AF3</f>
        <v>0</v>
      </c>
      <c r="AF4" s="52">
        <f>'Charges Détail UO-PPF-MCO-FTx'!AG3</f>
        <v>0</v>
      </c>
      <c r="AG4" s="52">
        <f>'Charges Détail UO-PPF-MCO-FTx'!AH3</f>
        <v>0</v>
      </c>
      <c r="AH4" s="52">
        <f>'Charges Détail UO-PPF-MCO-FTx'!AI3</f>
        <v>0</v>
      </c>
    </row>
    <row r="5" spans="1:34" ht="47.25" x14ac:dyDescent="0.2">
      <c r="A5" s="51" t="str">
        <f>'Bordereau des prix unitaires'!A5</f>
        <v>UO-PPF-MCO-FT2</v>
      </c>
      <c r="B5" s="12" t="str">
        <f>'Bordereau des prix unitaires'!B5</f>
        <v>Maintenance corrective / préventive sur une base forfaitaire de 100 points d’activité par mois en moyenne sur le trimestre (pour les 4 trimestres de la deuxième année de MCO de l'AC)</v>
      </c>
      <c r="C5" s="52">
        <f>'Charges Détail UO-PPF-MCO-FTx'!D16</f>
        <v>0</v>
      </c>
      <c r="D5" s="52">
        <f>'Charges Détail UO-PPF-MCO-FTx'!E16</f>
        <v>0</v>
      </c>
      <c r="E5" s="52">
        <f>'Charges Détail UO-PPF-MCO-FTx'!F16</f>
        <v>0</v>
      </c>
      <c r="F5" s="52">
        <f>'Charges Détail UO-PPF-MCO-FTx'!G16</f>
        <v>0</v>
      </c>
      <c r="G5" s="52">
        <f>'Charges Détail UO-PPF-MCO-FTx'!H16</f>
        <v>0</v>
      </c>
      <c r="H5" s="52">
        <f>'Charges Détail UO-PPF-MCO-FTx'!I16</f>
        <v>0</v>
      </c>
      <c r="I5" s="52">
        <f>'Charges Détail UO-PPF-MCO-FTx'!J16</f>
        <v>0</v>
      </c>
      <c r="J5" s="52">
        <f>'Charges Détail UO-PPF-MCO-FTx'!K16</f>
        <v>0</v>
      </c>
      <c r="K5" s="52">
        <f>'Charges Détail UO-PPF-MCO-FTx'!L16</f>
        <v>0</v>
      </c>
      <c r="L5" s="52">
        <f>'Charges Détail UO-PPF-MCO-FTx'!M16</f>
        <v>0</v>
      </c>
      <c r="M5" s="52">
        <f>'Charges Détail UO-PPF-MCO-FTx'!N16</f>
        <v>0</v>
      </c>
      <c r="N5" s="52">
        <f>'Charges Détail UO-PPF-MCO-FTx'!O16</f>
        <v>0</v>
      </c>
      <c r="O5" s="52">
        <f>'Charges Détail UO-PPF-MCO-FTx'!P16</f>
        <v>0</v>
      </c>
      <c r="P5" s="52">
        <f>'Charges Détail UO-PPF-MCO-FTx'!Q16</f>
        <v>0</v>
      </c>
      <c r="Q5" s="52">
        <f>'Charges Détail UO-PPF-MCO-FTx'!R16</f>
        <v>0</v>
      </c>
      <c r="R5" s="52">
        <f>'Charges Détail UO-PPF-MCO-FTx'!S16</f>
        <v>0</v>
      </c>
      <c r="S5" s="52">
        <f>'Charges Détail UO-PPF-MCO-FTx'!T16</f>
        <v>0</v>
      </c>
      <c r="T5" s="52">
        <f>'Charges Détail UO-PPF-MCO-FTx'!U16</f>
        <v>0</v>
      </c>
      <c r="U5" s="52">
        <f>'Charges Détail UO-PPF-MCO-FTx'!V16</f>
        <v>0</v>
      </c>
      <c r="V5" s="52">
        <f>'Charges Détail UO-PPF-MCO-FTx'!W16</f>
        <v>0</v>
      </c>
      <c r="W5" s="52">
        <f>'Charges Détail UO-PPF-MCO-FTx'!X16</f>
        <v>0</v>
      </c>
      <c r="X5" s="52">
        <f>'Charges Détail UO-PPF-MCO-FTx'!Y16</f>
        <v>0</v>
      </c>
      <c r="Y5" s="52">
        <f>'Charges Détail UO-PPF-MCO-FTx'!Z16</f>
        <v>0</v>
      </c>
      <c r="Z5" s="52">
        <f>'Charges Détail UO-PPF-MCO-FTx'!AA16</f>
        <v>0</v>
      </c>
      <c r="AA5" s="52">
        <f>'Charges Détail UO-PPF-MCO-FTx'!AB16</f>
        <v>0</v>
      </c>
      <c r="AB5" s="52">
        <f>'Charges Détail UO-PPF-MCO-FTx'!AC16</f>
        <v>0</v>
      </c>
      <c r="AC5" s="52">
        <f>'Charges Détail UO-PPF-MCO-FTx'!AD16</f>
        <v>0</v>
      </c>
      <c r="AD5" s="52">
        <f>'Charges Détail UO-PPF-MCO-FTx'!AE16</f>
        <v>0</v>
      </c>
      <c r="AE5" s="52">
        <f>'Charges Détail UO-PPF-MCO-FTx'!AF16</f>
        <v>0</v>
      </c>
      <c r="AF5" s="52">
        <f>'Charges Détail UO-PPF-MCO-FTx'!AG16</f>
        <v>0</v>
      </c>
      <c r="AG5" s="52">
        <f>'Charges Détail UO-PPF-MCO-FTx'!AH16</f>
        <v>0</v>
      </c>
      <c r="AH5" s="52">
        <f>'Charges Détail UO-PPF-MCO-FTx'!AI16</f>
        <v>0</v>
      </c>
    </row>
    <row r="6" spans="1:34" ht="47.25" x14ac:dyDescent="0.2">
      <c r="A6" s="51" t="str">
        <f>'Bordereau des prix unitaires'!A6</f>
        <v>UO-PPF-MCO-FT3</v>
      </c>
      <c r="B6" s="12" t="str">
        <f>'Bordereau des prix unitaires'!B6</f>
        <v>Maintenance corrective / préventive sur une base forfaitaire de 100 points d’activité par mois en moyenne sur le trimestre (pour les 4 trimestres de la troisième année de MCO de l'AC)</v>
      </c>
      <c r="C6" s="52">
        <f>'Charges Détail UO-PPF-MCO-FTx'!D29</f>
        <v>0</v>
      </c>
      <c r="D6" s="52">
        <f>'Charges Détail UO-PPF-MCO-FTx'!E29</f>
        <v>0</v>
      </c>
      <c r="E6" s="52">
        <f>'Charges Détail UO-PPF-MCO-FTx'!F29</f>
        <v>0</v>
      </c>
      <c r="F6" s="52">
        <f>'Charges Détail UO-PPF-MCO-FTx'!G29</f>
        <v>0</v>
      </c>
      <c r="G6" s="52">
        <f>'Charges Détail UO-PPF-MCO-FTx'!H29</f>
        <v>0</v>
      </c>
      <c r="H6" s="52">
        <f>'Charges Détail UO-PPF-MCO-FTx'!I29</f>
        <v>0</v>
      </c>
      <c r="I6" s="52">
        <f>'Charges Détail UO-PPF-MCO-FTx'!J29</f>
        <v>0</v>
      </c>
      <c r="J6" s="52">
        <f>'Charges Détail UO-PPF-MCO-FTx'!K29</f>
        <v>0</v>
      </c>
      <c r="K6" s="52">
        <f>'Charges Détail UO-PPF-MCO-FTx'!L29</f>
        <v>0</v>
      </c>
      <c r="L6" s="52">
        <f>'Charges Détail UO-PPF-MCO-FTx'!M29</f>
        <v>0</v>
      </c>
      <c r="M6" s="52">
        <f>'Charges Détail UO-PPF-MCO-FTx'!N29</f>
        <v>0</v>
      </c>
      <c r="N6" s="52">
        <f>'Charges Détail UO-PPF-MCO-FTx'!O29</f>
        <v>0</v>
      </c>
      <c r="O6" s="52">
        <f>'Charges Détail UO-PPF-MCO-FTx'!P29</f>
        <v>0</v>
      </c>
      <c r="P6" s="52">
        <f>'Charges Détail UO-PPF-MCO-FTx'!Q29</f>
        <v>0</v>
      </c>
      <c r="Q6" s="52">
        <f>'Charges Détail UO-PPF-MCO-FTx'!R29</f>
        <v>0</v>
      </c>
      <c r="R6" s="52">
        <f>'Charges Détail UO-PPF-MCO-FTx'!S29</f>
        <v>0</v>
      </c>
      <c r="S6" s="52">
        <f>'Charges Détail UO-PPF-MCO-FTx'!T29</f>
        <v>0</v>
      </c>
      <c r="T6" s="52">
        <f>'Charges Détail UO-PPF-MCO-FTx'!U29</f>
        <v>0</v>
      </c>
      <c r="U6" s="52">
        <f>'Charges Détail UO-PPF-MCO-FTx'!V29</f>
        <v>0</v>
      </c>
      <c r="V6" s="52">
        <f>'Charges Détail UO-PPF-MCO-FTx'!W29</f>
        <v>0</v>
      </c>
      <c r="W6" s="52">
        <f>'Charges Détail UO-PPF-MCO-FTx'!X29</f>
        <v>0</v>
      </c>
      <c r="X6" s="52">
        <f>'Charges Détail UO-PPF-MCO-FTx'!Y29</f>
        <v>0</v>
      </c>
      <c r="Y6" s="52">
        <f>'Charges Détail UO-PPF-MCO-FTx'!Z29</f>
        <v>0</v>
      </c>
      <c r="Z6" s="52">
        <f>'Charges Détail UO-PPF-MCO-FTx'!AA29</f>
        <v>0</v>
      </c>
      <c r="AA6" s="52">
        <f>'Charges Détail UO-PPF-MCO-FTx'!AB29</f>
        <v>0</v>
      </c>
      <c r="AB6" s="52">
        <f>'Charges Détail UO-PPF-MCO-FTx'!AC29</f>
        <v>0</v>
      </c>
      <c r="AC6" s="52">
        <f>'Charges Détail UO-PPF-MCO-FTx'!AD29</f>
        <v>0</v>
      </c>
      <c r="AD6" s="52">
        <f>'Charges Détail UO-PPF-MCO-FTx'!AE29</f>
        <v>0</v>
      </c>
      <c r="AE6" s="52">
        <f>'Charges Détail UO-PPF-MCO-FTx'!AF29</f>
        <v>0</v>
      </c>
      <c r="AF6" s="52">
        <f>'Charges Détail UO-PPF-MCO-FTx'!AG29</f>
        <v>0</v>
      </c>
      <c r="AG6" s="52">
        <f>'Charges Détail UO-PPF-MCO-FTx'!AH29</f>
        <v>0</v>
      </c>
      <c r="AH6" s="52">
        <f>'Charges Détail UO-PPF-MCO-FTx'!AI29</f>
        <v>0</v>
      </c>
    </row>
    <row r="7" spans="1:34" ht="47.25" x14ac:dyDescent="0.2">
      <c r="A7" s="51" t="str">
        <f>'Bordereau des prix unitaires'!A7</f>
        <v>UO-PPF-MCO-FT4</v>
      </c>
      <c r="B7" s="12" t="str">
        <f>'Bordereau des prix unitaires'!B7</f>
        <v>Maintenance corrective / préventive sur une base forfaitaire de 100 points d’activité par mois en moyenne sur le trimestre (pour les 4 trimestres de la quatrième année de MCO de l'AC)</v>
      </c>
      <c r="C7" s="52">
        <f>'Charges Détail UO-PPF-MCO-FTx'!D42</f>
        <v>0</v>
      </c>
      <c r="D7" s="52">
        <f>'Charges Détail UO-PPF-MCO-FTx'!E42</f>
        <v>0</v>
      </c>
      <c r="E7" s="52">
        <f>'Charges Détail UO-PPF-MCO-FTx'!F42</f>
        <v>0</v>
      </c>
      <c r="F7" s="52">
        <f>'Charges Détail UO-PPF-MCO-FTx'!G42</f>
        <v>0</v>
      </c>
      <c r="G7" s="52">
        <f>'Charges Détail UO-PPF-MCO-FTx'!H42</f>
        <v>0</v>
      </c>
      <c r="H7" s="52">
        <f>'Charges Détail UO-PPF-MCO-FTx'!I42</f>
        <v>0</v>
      </c>
      <c r="I7" s="52">
        <f>'Charges Détail UO-PPF-MCO-FTx'!J42</f>
        <v>0</v>
      </c>
      <c r="J7" s="52">
        <f>'Charges Détail UO-PPF-MCO-FTx'!K42</f>
        <v>0</v>
      </c>
      <c r="K7" s="52">
        <f>'Charges Détail UO-PPF-MCO-FTx'!L42</f>
        <v>0</v>
      </c>
      <c r="L7" s="52">
        <f>'Charges Détail UO-PPF-MCO-FTx'!M42</f>
        <v>0</v>
      </c>
      <c r="M7" s="52">
        <f>'Charges Détail UO-PPF-MCO-FTx'!N42</f>
        <v>0</v>
      </c>
      <c r="N7" s="52">
        <f>'Charges Détail UO-PPF-MCO-FTx'!O42</f>
        <v>0</v>
      </c>
      <c r="O7" s="52">
        <f>'Charges Détail UO-PPF-MCO-FTx'!P42</f>
        <v>0</v>
      </c>
      <c r="P7" s="52">
        <f>'Charges Détail UO-PPF-MCO-FTx'!Q42</f>
        <v>0</v>
      </c>
      <c r="Q7" s="52">
        <f>'Charges Détail UO-PPF-MCO-FTx'!R42</f>
        <v>0</v>
      </c>
      <c r="R7" s="52">
        <f>'Charges Détail UO-PPF-MCO-FTx'!S42</f>
        <v>0</v>
      </c>
      <c r="S7" s="52">
        <f>'Charges Détail UO-PPF-MCO-FTx'!T42</f>
        <v>0</v>
      </c>
      <c r="T7" s="52">
        <f>'Charges Détail UO-PPF-MCO-FTx'!U42</f>
        <v>0</v>
      </c>
      <c r="U7" s="52">
        <f>'Charges Détail UO-PPF-MCO-FTx'!V42</f>
        <v>0</v>
      </c>
      <c r="V7" s="52">
        <f>'Charges Détail UO-PPF-MCO-FTx'!W42</f>
        <v>0</v>
      </c>
      <c r="W7" s="52">
        <f>'Charges Détail UO-PPF-MCO-FTx'!X42</f>
        <v>0</v>
      </c>
      <c r="X7" s="52">
        <f>'Charges Détail UO-PPF-MCO-FTx'!Y42</f>
        <v>0</v>
      </c>
      <c r="Y7" s="52">
        <f>'Charges Détail UO-PPF-MCO-FTx'!Z42</f>
        <v>0</v>
      </c>
      <c r="Z7" s="52">
        <f>'Charges Détail UO-PPF-MCO-FTx'!AA42</f>
        <v>0</v>
      </c>
      <c r="AA7" s="52">
        <f>'Charges Détail UO-PPF-MCO-FTx'!AB42</f>
        <v>0</v>
      </c>
      <c r="AB7" s="52">
        <f>'Charges Détail UO-PPF-MCO-FTx'!AC42</f>
        <v>0</v>
      </c>
      <c r="AC7" s="52">
        <f>'Charges Détail UO-PPF-MCO-FTx'!AD42</f>
        <v>0</v>
      </c>
      <c r="AD7" s="52">
        <f>'Charges Détail UO-PPF-MCO-FTx'!AE42</f>
        <v>0</v>
      </c>
      <c r="AE7" s="52">
        <f>'Charges Détail UO-PPF-MCO-FTx'!AF42</f>
        <v>0</v>
      </c>
      <c r="AF7" s="52">
        <f>'Charges Détail UO-PPF-MCO-FTx'!AG42</f>
        <v>0</v>
      </c>
      <c r="AG7" s="52">
        <f>'Charges Détail UO-PPF-MCO-FTx'!AH42</f>
        <v>0</v>
      </c>
      <c r="AH7" s="52">
        <f>'Charges Détail UO-PPF-MCO-FTx'!AI42</f>
        <v>0</v>
      </c>
    </row>
    <row r="8" spans="1:34" ht="31.5" x14ac:dyDescent="0.2">
      <c r="A8" s="51" t="str">
        <f>'Bordereau des prix unitaires'!A8</f>
        <v>UO-PPF-MCO-AP1</v>
      </c>
      <c r="B8" s="12" t="str">
        <f>'Bordereau des prix unitaires'!B8</f>
        <v>Augmentation du périmètre du MCO entre 1 et 15 points d’activité supplémentaires par mois, en moyenne sur le trimestre</v>
      </c>
      <c r="C8" s="52">
        <f>SUM(D8:AH8)</f>
        <v>0</v>
      </c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</row>
    <row r="9" spans="1:34" ht="47.25" x14ac:dyDescent="0.2">
      <c r="A9" s="51" t="str">
        <f>'Bordereau des prix unitaires'!A9</f>
        <v>UO-PPF-MCO-AP2</v>
      </c>
      <c r="B9" s="12" t="str">
        <f>'Bordereau des prix unitaires'!B9</f>
        <v>Augmentation du périmètre du MCO entre 1 et 30 points d’activité supplémentaires par mois, en moyenne sur le trimestre, si l’augmentation du périmètre est supérieure à 15 points d’activité</v>
      </c>
      <c r="C9" s="52">
        <f t="shared" ref="C9:C72" si="0">SUM(D9:AH9)</f>
        <v>0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</row>
    <row r="10" spans="1:34" ht="47.25" x14ac:dyDescent="0.2">
      <c r="A10" s="51" t="str">
        <f>'Bordereau des prix unitaires'!A10</f>
        <v>UO-PPF-MCO-AP3</v>
      </c>
      <c r="B10" s="12" t="str">
        <f>'Bordereau des prix unitaires'!B10</f>
        <v>Augmentation du périmètre du MCO entre 1 et 45 points d’activité supplémentaires par mois, en moyenne sur le trimestre, si l’augmentation du périmètre est supérieure à 30 points d’activité</v>
      </c>
      <c r="C10" s="52">
        <f t="shared" si="0"/>
        <v>0</v>
      </c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</row>
    <row r="11" spans="1:34" ht="47.25" x14ac:dyDescent="0.2">
      <c r="A11" s="51" t="str">
        <f>'Bordereau des prix unitaires'!A11</f>
        <v>UO-PPF-MCO-AP4</v>
      </c>
      <c r="B11" s="12" t="str">
        <f>'Bordereau des prix unitaires'!B11</f>
        <v>Augmentation du périmètre du MCO entre 1 et 60 points d’activité supplémentaires par mois, en moyenne sur le trimestre, si l’augmentation du périmètre est supérieure à 45 points d’activité</v>
      </c>
      <c r="C11" s="52">
        <f t="shared" si="0"/>
        <v>0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</row>
    <row r="12" spans="1:34" ht="47.25" x14ac:dyDescent="0.2">
      <c r="A12" s="51" t="str">
        <f>'Bordereau des prix unitaires'!A12</f>
        <v>UO-PPF-MCO-AP5</v>
      </c>
      <c r="B12" s="12" t="str">
        <f>'Bordereau des prix unitaires'!B12</f>
        <v>Augmentation du périmètre du MCO entre 1 et 75 points d’activité supplémentaires par mois, en moyenne sur le trimestre, si l’augmentation du périmètre est supérieure à 60 points d’activité</v>
      </c>
      <c r="C12" s="52">
        <f t="shared" si="0"/>
        <v>0</v>
      </c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</row>
    <row r="13" spans="1:34" ht="47.25" x14ac:dyDescent="0.2">
      <c r="A13" s="51" t="str">
        <f>'Bordereau des prix unitaires'!A13</f>
        <v>UO-PPF-MCO-AP6</v>
      </c>
      <c r="B13" s="12" t="str">
        <f>'Bordereau des prix unitaires'!B13</f>
        <v>Augmentation du périmètre du MCO entre 1 et 90 points d’activité supplémentaires par mois, en moyenne sur le trimestre, si l’augmentation du périmètre est supérieure à 75 points d’activité</v>
      </c>
      <c r="C13" s="52">
        <f t="shared" si="0"/>
        <v>0</v>
      </c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</row>
    <row r="14" spans="1:34" ht="47.25" x14ac:dyDescent="0.2">
      <c r="A14" s="51" t="str">
        <f>'Bordereau des prix unitaires'!A14</f>
        <v>UO-PPF-MCO-AP7</v>
      </c>
      <c r="B14" s="12" t="str">
        <f>'Bordereau des prix unitaires'!B14</f>
        <v>Augmentation du périmètre du MCO entre 1 et 105 points d’activité supplémentaires par mois, en moyenne sur le trimestre, si l’augmentation du périmètre est supérieure à 90 points d’activité</v>
      </c>
      <c r="C14" s="52">
        <f t="shared" si="0"/>
        <v>0</v>
      </c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</row>
    <row r="15" spans="1:34" ht="47.25" x14ac:dyDescent="0.2">
      <c r="A15" s="51" t="str">
        <f>'Bordereau des prix unitaires'!A15</f>
        <v>UO-PPF-MCO-AP8</v>
      </c>
      <c r="B15" s="12" t="str">
        <f>'Bordereau des prix unitaires'!B15</f>
        <v>Augmentation du périmètre du MCO entre 1 et 120 points d’activité supplémentaires par mois, en moyenne sur le trimestre, si l’augmentation du périmètre est supérieure à 105 points d’activité</v>
      </c>
      <c r="C15" s="52">
        <f t="shared" si="0"/>
        <v>0</v>
      </c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</row>
    <row r="16" spans="1:34" ht="47.25" x14ac:dyDescent="0.2">
      <c r="A16" s="51" t="str">
        <f>'Bordereau des prix unitaires'!A16</f>
        <v>UO-PPF-MCO-AP9</v>
      </c>
      <c r="B16" s="12" t="str">
        <f>'Bordereau des prix unitaires'!B16</f>
        <v>Augmentation du périmètre du MCO entre 1 et 135 points d’activité supplémentaires par mois, en moyenne sur le trimestre, si l’augmentation du périmètre est supérieure à 120 points d’activité</v>
      </c>
      <c r="C16" s="52">
        <f t="shared" si="0"/>
        <v>0</v>
      </c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</row>
    <row r="17" spans="1:34" ht="47.25" x14ac:dyDescent="0.2">
      <c r="A17" s="51" t="str">
        <f>'Bordereau des prix unitaires'!A17</f>
        <v>UO-PPF-MCO-AP10</v>
      </c>
      <c r="B17" s="12" t="str">
        <f>'Bordereau des prix unitaires'!B17</f>
        <v>Augmentation du périmètre du MCO entre 1 et 150 points d’activité supplémentaires par mois, en moyenne sur le trimestre, si l’augmentation du périmètre est supérieure à 135 points d’activité</v>
      </c>
      <c r="C17" s="52">
        <f t="shared" si="0"/>
        <v>0</v>
      </c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</row>
    <row r="18" spans="1:34" ht="47.25" x14ac:dyDescent="0.2">
      <c r="A18" s="51" t="str">
        <f>'Bordereau des prix unitaires'!A18</f>
        <v>UO-PPF-MCO-AP11</v>
      </c>
      <c r="B18" s="12" t="str">
        <f>'Bordereau des prix unitaires'!B18</f>
        <v>Augmentation du périmètre du MCO de 1 point d’activité supplémentaire par mois, en moyenne sur le trimestre, au-delà de 150 points d’activité complémentaire par mois</v>
      </c>
      <c r="C18" s="52">
        <f t="shared" si="0"/>
        <v>0</v>
      </c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</row>
    <row r="19" spans="1:34" ht="31.5" x14ac:dyDescent="0.2">
      <c r="A19" s="51" t="str">
        <f>'Bordereau des prix unitaires'!A19</f>
        <v>UO-PPF-RM</v>
      </c>
      <c r="B19" s="12" t="str">
        <f>'Bordereau des prix unitaires'!B19</f>
        <v>Reprise en maintenance d'un nouveau périmètre correspondant à 1000 points de décisions (mesuré avec CAST)</v>
      </c>
      <c r="C19" s="52">
        <f t="shared" si="0"/>
        <v>0</v>
      </c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</row>
    <row r="20" spans="1:34" ht="15.75" x14ac:dyDescent="0.2">
      <c r="A20" s="51" t="str">
        <f>'Bordereau des prix unitaires'!A20</f>
        <v>UO-PPF-ASS-EXP</v>
      </c>
      <c r="B20" s="12" t="str">
        <f>'Bordereau des prix unitaires'!B20</f>
        <v>Assistance à l'exploitation de la solution pour 1 ETP pendant 1 mois</v>
      </c>
      <c r="C20" s="52">
        <f t="shared" si="0"/>
        <v>0</v>
      </c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</row>
    <row r="21" spans="1:34" ht="31.5" x14ac:dyDescent="0.2">
      <c r="A21" s="51" t="str">
        <f>'Bordereau des prix unitaires'!A21</f>
        <v>UO-PPF-TRANSF</v>
      </c>
      <c r="B21" s="12" t="str">
        <f>'Bordereau des prix unitaires'!B21</f>
        <v>Transfert vers les équipes de support et d'exploitation (1 atelier d'une demi-journée)</v>
      </c>
      <c r="C21" s="52">
        <f t="shared" si="0"/>
        <v>0</v>
      </c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</row>
    <row r="22" spans="1:34" ht="31.5" x14ac:dyDescent="0.2">
      <c r="A22" s="51" t="str">
        <f>'Bordereau des prix unitaires'!A22</f>
        <v>UO-PPF-HNO-A1</v>
      </c>
      <c r="B22" s="12" t="str">
        <f>'Bordereau des prix unitaires'!B22</f>
        <v>Astreintes téléphoniques exceptionnelles sur Heures Non Ouvrées - Forfait pour 8 heures d'astreintes en semaine (jours ouvrés)</v>
      </c>
      <c r="C22" s="52">
        <f t="shared" si="0"/>
        <v>0</v>
      </c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</row>
    <row r="23" spans="1:34" ht="31.5" x14ac:dyDescent="0.2">
      <c r="A23" s="51" t="str">
        <f>'Bordereau des prix unitaires'!A23</f>
        <v>UO-PPF-HNO-A2</v>
      </c>
      <c r="B23" s="12" t="str">
        <f>'Bordereau des prix unitaires'!B23</f>
        <v>Astreintes téléphoniques exceptionnelles sur Heures Non Ouvrées - Forfait pour 8 heures le samedi</v>
      </c>
      <c r="C23" s="52">
        <f t="shared" si="0"/>
        <v>0</v>
      </c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</row>
    <row r="24" spans="1:34" ht="31.5" x14ac:dyDescent="0.2">
      <c r="A24" s="51" t="str">
        <f>'Bordereau des prix unitaires'!A24</f>
        <v>UO-PPF-HNO-A3</v>
      </c>
      <c r="B24" s="12" t="str">
        <f>'Bordereau des prix unitaires'!B24</f>
        <v>Astreintes téléphoniques exceptionnelles sur Heures Non Ouvrées - Forfait pour 8 heures d'astreintes le dimanche ou jour férié</v>
      </c>
      <c r="C24" s="52">
        <f t="shared" si="0"/>
        <v>0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</row>
    <row r="25" spans="1:34" ht="31.5" x14ac:dyDescent="0.2">
      <c r="A25" s="51" t="str">
        <f>'Bordereau des prix unitaires'!A25</f>
        <v>UO-PPF-HNO-I1</v>
      </c>
      <c r="B25" s="12" t="str">
        <f>'Bordereau des prix unitaires'!B25</f>
        <v>Interventions exceptionnelles pendant les Heures Non Ouvrées - Forfait pour 4 heures d'intervention en semaine (jours ouvrés)</v>
      </c>
      <c r="C25" s="52">
        <f t="shared" si="0"/>
        <v>0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</row>
    <row r="26" spans="1:34" ht="31.5" x14ac:dyDescent="0.2">
      <c r="A26" s="51" t="str">
        <f>'Bordereau des prix unitaires'!A26</f>
        <v>UO-PPF-HNO-I2</v>
      </c>
      <c r="B26" s="12" t="str">
        <f>'Bordereau des prix unitaires'!B26</f>
        <v>Interventions exceptionnelles pendant les Heures Non Ouvrées - Forfait pour 4 heures d'intervention les samedis</v>
      </c>
      <c r="C26" s="52">
        <f t="shared" si="0"/>
        <v>0</v>
      </c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</row>
    <row r="27" spans="1:34" ht="31.5" x14ac:dyDescent="0.2">
      <c r="A27" s="51" t="str">
        <f>'Bordereau des prix unitaires'!A27</f>
        <v>UO-PPF-HNO-I3</v>
      </c>
      <c r="B27" s="12" t="str">
        <f>'Bordereau des prix unitaires'!B27</f>
        <v>Interventions exceptionnelles pendant les Heures Non Ouvrées - Forfait pour 4 heures d'intervention les dimanches ou les jours fériés</v>
      </c>
      <c r="C27" s="52">
        <f t="shared" si="0"/>
        <v>0</v>
      </c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</row>
    <row r="28" spans="1:34" ht="31.5" x14ac:dyDescent="0.2">
      <c r="A28" s="51" t="str">
        <f>'Bordereau des prix unitaires'!A28</f>
        <v>UO-PPF-EX-PCA</v>
      </c>
      <c r="B28" s="12" t="str">
        <f>'Bordereau des prix unitaires'!B28</f>
        <v>Préparation et exécution d'un test de PCA/PRA additionnel à ceux qui sont déjà compris dans le forfait de maintenance</v>
      </c>
      <c r="C28" s="52">
        <f t="shared" si="0"/>
        <v>0</v>
      </c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</row>
    <row r="29" spans="1:34" ht="31.5" x14ac:dyDescent="0.2">
      <c r="A29" s="51" t="str">
        <f>'Bordereau des prix unitaires'!A29</f>
        <v>UO-PPF-EX-PERF</v>
      </c>
      <c r="B29" s="12" t="str">
        <f>'Bordereau des prix unitaires'!B29</f>
        <v>Préparation et exécution d'un test de performance additionnel à ceux qui sont déjà compris dans le forfait de maintenance</v>
      </c>
      <c r="C29" s="52">
        <f t="shared" si="0"/>
        <v>0</v>
      </c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</row>
    <row r="30" spans="1:34" ht="15.75" x14ac:dyDescent="0.2">
      <c r="A30" s="51" t="str">
        <f>'Bordereau des prix unitaires'!A30</f>
        <v>UO-PPF-REV-FIN</v>
      </c>
      <c r="B30" s="12" t="str">
        <f>'Bordereau des prix unitaires'!B30</f>
        <v>Réaliser la réversibilité globale en fin de marché  (Prestation P18)</v>
      </c>
      <c r="C30" s="52">
        <f t="shared" si="0"/>
        <v>0</v>
      </c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</row>
    <row r="31" spans="1:34" ht="47.25" x14ac:dyDescent="0.2">
      <c r="A31" s="51" t="str">
        <f>'Bordereau des prix unitaires'!A31</f>
        <v>UO-PPF-EID-TS</v>
      </c>
      <c r="B31" s="12" t="str">
        <f>'Bordereau des prix unitaires'!B31</f>
        <v>Réponse à une expression de besoin - solution connue (faisabilité certaine) - niveau très simple nécessitant une étude d'impact détaillant de 1 à 5 impacts sur la solution</v>
      </c>
      <c r="C31" s="52">
        <f t="shared" si="0"/>
        <v>0</v>
      </c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</row>
    <row r="32" spans="1:34" ht="47.25" x14ac:dyDescent="0.2">
      <c r="A32" s="51" t="str">
        <f>'Bordereau des prix unitaires'!A32</f>
        <v>UO-PPF-EID-S</v>
      </c>
      <c r="B32" s="12" t="str">
        <f>'Bordereau des prix unitaires'!B32</f>
        <v>Réponse à une expression de besoin - solution connue (faisabilité certaine) – niveau simple nécessitant une étude d'impact détaillant de 6 à 10 impacts sur la solution</v>
      </c>
      <c r="C32" s="52">
        <f t="shared" si="0"/>
        <v>0</v>
      </c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</row>
    <row r="33" spans="1:34" ht="47.25" x14ac:dyDescent="0.2">
      <c r="A33" s="51" t="str">
        <f>'Bordereau des prix unitaires'!A33</f>
        <v>UO-PPF-EID-M</v>
      </c>
      <c r="B33" s="12" t="str">
        <f>'Bordereau des prix unitaires'!B33</f>
        <v>Réponse à une expression de besoin - solution connue (faisabilité certaine) – niveau assez simple nécessitant une étude d'impact détaillant de 11 à 15 impacts sur la solution</v>
      </c>
      <c r="C33" s="52">
        <f t="shared" si="0"/>
        <v>0</v>
      </c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</row>
    <row r="34" spans="1:34" ht="47.25" x14ac:dyDescent="0.2">
      <c r="A34" s="51" t="str">
        <f>'Bordereau des prix unitaires'!A34</f>
        <v>UO-PPF-EID-AC</v>
      </c>
      <c r="B34" s="12" t="str">
        <f>'Bordereau des prix unitaires'!B34</f>
        <v>Réponse à une expression de besoin - solution connue (faisabilité certaine) – niveau assez complexe nécessitant une étude d'impact détaillant de 16 à 30 impacts sur la solution</v>
      </c>
      <c r="C34" s="52">
        <f t="shared" si="0"/>
        <v>0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</row>
    <row r="35" spans="1:34" ht="47.25" x14ac:dyDescent="0.2">
      <c r="A35" s="51" t="str">
        <f>'Bordereau des prix unitaires'!A35</f>
        <v>UO-PPF-EID-C</v>
      </c>
      <c r="B35" s="12" t="str">
        <f>'Bordereau des prix unitaires'!B35</f>
        <v>Réponse à une expression de besoin - solution connue (faisabilité certaine) – niveau complexe nécessitant une étude d'impact détaillant de 31 à 50 impacts sur la solution</v>
      </c>
      <c r="C35" s="52">
        <f t="shared" si="0"/>
        <v>0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</row>
    <row r="36" spans="1:34" ht="47.25" x14ac:dyDescent="0.2">
      <c r="A36" s="51" t="str">
        <f>'Bordereau des prix unitaires'!A36</f>
        <v>UO-PPF-EID-TC</v>
      </c>
      <c r="B36" s="12" t="str">
        <f>'Bordereau des prix unitaires'!B36</f>
        <v>Réponse à une expression de besoin - solution connue (faisabilité certaine) – niveau très complexe nécessitant une étude d'impact détaillant plus de 50 impacts sur la solution</v>
      </c>
      <c r="C36" s="52">
        <f t="shared" si="0"/>
        <v>0</v>
      </c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</row>
    <row r="37" spans="1:34" ht="31.5" x14ac:dyDescent="0.2">
      <c r="A37" s="51" t="str">
        <f>'Bordereau des prix unitaires'!A37</f>
        <v>UO-PPF-EPR-TS</v>
      </c>
      <c r="B37" s="12" t="str">
        <f>'Bordereau des prix unitaires'!B37</f>
        <v>Réalisation d'une Etude d'Impact Macroscopique nécessitant 1 atelier afin d'identifier les scénarios de réponse au besoin exprimé.</v>
      </c>
      <c r="C37" s="52">
        <f t="shared" si="0"/>
        <v>0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</row>
    <row r="38" spans="1:34" ht="31.5" x14ac:dyDescent="0.2">
      <c r="A38" s="51" t="str">
        <f>'Bordereau des prix unitaires'!A38</f>
        <v>UO-PPF-EPR-S</v>
      </c>
      <c r="B38" s="12" t="str">
        <f>'Bordereau des prix unitaires'!B38</f>
        <v>Réalisation d'une Etude d'Impact Macroscopique nécessitant 2 à 3 ateliers afin d'identifier les scénarios de réponse au besoin exprimé.</v>
      </c>
      <c r="C38" s="52">
        <f t="shared" si="0"/>
        <v>0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</row>
    <row r="39" spans="1:34" ht="31.5" x14ac:dyDescent="0.2">
      <c r="A39" s="51" t="str">
        <f>'Bordereau des prix unitaires'!A39</f>
        <v>UO-PPF-EPR-M</v>
      </c>
      <c r="B39" s="12" t="str">
        <f>'Bordereau des prix unitaires'!B39</f>
        <v>Réalisation d'une Etude d'Impact Macroscopique nécessitant 4 à 6 ateliers afin d'identifier les scénarios de réponse au besoin exprimé.</v>
      </c>
      <c r="C39" s="52">
        <f t="shared" si="0"/>
        <v>0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</row>
    <row r="40" spans="1:34" ht="31.5" x14ac:dyDescent="0.2">
      <c r="A40" s="51" t="str">
        <f>'Bordereau des prix unitaires'!A40</f>
        <v>UO-PPF-EPR-AC</v>
      </c>
      <c r="B40" s="12" t="str">
        <f>'Bordereau des prix unitaires'!B40</f>
        <v>Réalisation d'une Etude d'Impact Macroscopique nécessitant 7 à 9 ateliers afin d'identifier les scénarios de réponse au besoin exprimé.</v>
      </c>
      <c r="C40" s="52">
        <f t="shared" si="0"/>
        <v>0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</row>
    <row r="41" spans="1:34" ht="31.5" x14ac:dyDescent="0.2">
      <c r="A41" s="51" t="str">
        <f>'Bordereau des prix unitaires'!A41</f>
        <v>UO-PPF-EPR-C</v>
      </c>
      <c r="B41" s="12" t="str">
        <f>'Bordereau des prix unitaires'!B41</f>
        <v>Réalisation d'une Etude d'Impact Macroscopique nécessitant 10 à 12 ateliers afin d'identifier les scénarios de réponse au besoin exprimé.</v>
      </c>
      <c r="C41" s="52">
        <f t="shared" si="0"/>
        <v>0</v>
      </c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</row>
    <row r="42" spans="1:34" ht="31.5" x14ac:dyDescent="0.2">
      <c r="A42" s="51" t="str">
        <f>'Bordereau des prix unitaires'!A42</f>
        <v>UO-PPF-EPR-TC</v>
      </c>
      <c r="B42" s="12" t="str">
        <f>'Bordereau des prix unitaires'!B42</f>
        <v>Réalisation d'une Etude d'Impact Macroscopique nécessitant 13 à 20 ateliers afin d'identifier les scénarios de réponse au besoin exprimé.</v>
      </c>
      <c r="C42" s="52">
        <f t="shared" si="0"/>
        <v>0</v>
      </c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</row>
    <row r="43" spans="1:34" ht="15.75" x14ac:dyDescent="0.2">
      <c r="A43" s="51" t="str">
        <f>'Bordereau des prix unitaires'!A43</f>
        <v>UO-PPF-Concept-TS</v>
      </c>
      <c r="B43" s="12" t="str">
        <f>'Bordereau des prix unitaires'!B43</f>
        <v>Conception d'une évolution nécessitant 1 atelier</v>
      </c>
      <c r="C43" s="52">
        <f t="shared" si="0"/>
        <v>0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</row>
    <row r="44" spans="1:34" ht="15.75" x14ac:dyDescent="0.2">
      <c r="A44" s="51" t="str">
        <f>'Bordereau des prix unitaires'!A44</f>
        <v>UO-PPF-Concept-S</v>
      </c>
      <c r="B44" s="12" t="str">
        <f>'Bordereau des prix unitaires'!B44</f>
        <v>Conception d'une évolution nécessitant 2 à 3  ateliers</v>
      </c>
      <c r="C44" s="52">
        <f t="shared" si="0"/>
        <v>0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</row>
    <row r="45" spans="1:34" ht="15.75" x14ac:dyDescent="0.2">
      <c r="A45" s="51" t="str">
        <f>'Bordereau des prix unitaires'!A45</f>
        <v>UO-PPF-Concept-M</v>
      </c>
      <c r="B45" s="12" t="str">
        <f>'Bordereau des prix unitaires'!B45</f>
        <v>Conception d'une évolution nécessitant 4 à 6  ateliers</v>
      </c>
      <c r="C45" s="52">
        <f t="shared" si="0"/>
        <v>0</v>
      </c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</row>
    <row r="46" spans="1:34" ht="15.75" x14ac:dyDescent="0.2">
      <c r="A46" s="51" t="str">
        <f>'Bordereau des prix unitaires'!A46</f>
        <v>UO-PPF-Concept-AC</v>
      </c>
      <c r="B46" s="12" t="str">
        <f>'Bordereau des prix unitaires'!B46</f>
        <v>Conception d'une évolution nécessitant 7 à 9  ateliers</v>
      </c>
      <c r="C46" s="52">
        <f t="shared" si="0"/>
        <v>0</v>
      </c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</row>
    <row r="47" spans="1:34" ht="15.75" x14ac:dyDescent="0.2">
      <c r="A47" s="51" t="str">
        <f>'Bordereau des prix unitaires'!A47</f>
        <v>UO-PPF-Concept-C</v>
      </c>
      <c r="B47" s="12" t="str">
        <f>'Bordereau des prix unitaires'!B47</f>
        <v>Conception d'une évolution nécessitant 10 à 12  ateliers</v>
      </c>
      <c r="C47" s="52">
        <f t="shared" si="0"/>
        <v>0</v>
      </c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</row>
    <row r="48" spans="1:34" ht="15.75" x14ac:dyDescent="0.2">
      <c r="A48" s="51" t="str">
        <f>'Bordereau des prix unitaires'!A48</f>
        <v>UO-PPF-Concept-TC</v>
      </c>
      <c r="B48" s="12" t="str">
        <f>'Bordereau des prix unitaires'!B48</f>
        <v>Conception d'une évolution nécessitant 13 à 15  ateliers</v>
      </c>
      <c r="C48" s="52">
        <f t="shared" si="0"/>
        <v>0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</row>
    <row r="49" spans="1:34" ht="47.25" x14ac:dyDescent="0.2">
      <c r="A49" s="51" t="str">
        <f>'Bordereau des prix unitaires'!A49</f>
        <v>UO-PPF-REAL-API-TS</v>
      </c>
      <c r="B49" s="12" t="str">
        <f>'Bordereau des prix unitaires'!B49</f>
        <v>Evolution entrainant la modification ou la création de 1 API avec 1 ressource et 1 ou 3 méthodes (modélisation des données, swagger, conception) - hors traitement Back End</v>
      </c>
      <c r="C49" s="52">
        <f t="shared" si="0"/>
        <v>0</v>
      </c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</row>
    <row r="50" spans="1:34" ht="47.25" x14ac:dyDescent="0.2">
      <c r="A50" s="51" t="str">
        <f>'Bordereau des prix unitaires'!A50</f>
        <v>UO-PPF-REAL-API-S</v>
      </c>
      <c r="B50" s="12" t="str">
        <f>'Bordereau des prix unitaires'!B50</f>
        <v>Evolution entrainant la modification ou la création de 1 API avec 2 à 3 ressources et 8 à 12 méthodes (modélisation des données, swagger, conception) - hors traitement Back End</v>
      </c>
      <c r="C50" s="52">
        <f t="shared" si="0"/>
        <v>0</v>
      </c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</row>
    <row r="51" spans="1:34" ht="47.25" x14ac:dyDescent="0.2">
      <c r="A51" s="51" t="str">
        <f>'Bordereau des prix unitaires'!A51</f>
        <v>UO-PPF-REAL-API-M</v>
      </c>
      <c r="B51" s="12" t="str">
        <f>'Bordereau des prix unitaires'!B51</f>
        <v>Evolution entrainant la modification ou la création de 1 API avec 3 à 5 ressources et 12 à 20 méthodes (modélisation des données, swagger, conception) - hors traitement Back End</v>
      </c>
      <c r="C51" s="52">
        <f t="shared" si="0"/>
        <v>0</v>
      </c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</row>
    <row r="52" spans="1:34" ht="47.25" x14ac:dyDescent="0.2">
      <c r="A52" s="51" t="str">
        <f>'Bordereau des prix unitaires'!A52</f>
        <v>UO-PPF-REAL-API-AC</v>
      </c>
      <c r="B52" s="12" t="str">
        <f>'Bordereau des prix unitaires'!B52</f>
        <v>Evolution entrainant la modification ou la création de  1 API plus de 5 resource et au-delà de 20 méthodes (modélisation des données, swagger, conception) - hors traitement Back End</v>
      </c>
      <c r="C52" s="52">
        <f t="shared" si="0"/>
        <v>0</v>
      </c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</row>
    <row r="53" spans="1:34" s="63" customFormat="1" ht="15.75" x14ac:dyDescent="0.2">
      <c r="A53" s="61" t="e">
        <f>'Bordereau des prix unitaires'!#REF!</f>
        <v>#REF!</v>
      </c>
      <c r="B53" s="60" t="e">
        <f>'Bordereau des prix unitaires'!#REF!</f>
        <v>#REF!</v>
      </c>
      <c r="C53" s="52">
        <f t="shared" si="0"/>
        <v>0</v>
      </c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</row>
    <row r="54" spans="1:34" s="63" customFormat="1" ht="15.75" x14ac:dyDescent="0.2">
      <c r="A54" s="61" t="e">
        <f>'Bordereau des prix unitaires'!#REF!</f>
        <v>#REF!</v>
      </c>
      <c r="B54" s="60" t="e">
        <f>'Bordereau des prix unitaires'!#REF!</f>
        <v>#REF!</v>
      </c>
      <c r="C54" s="52">
        <f t="shared" si="0"/>
        <v>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</row>
    <row r="55" spans="1:34" ht="31.5" x14ac:dyDescent="0.2">
      <c r="A55" s="51" t="str">
        <f>'Bordereau des prix unitaires'!A53</f>
        <v>UO-PPF-REAL-IHM-TS</v>
      </c>
      <c r="B55" s="12" t="str">
        <f>'Bordereau des prix unitaires'!B53</f>
        <v>Evolution entrainant la modification ou création de 1 SPA avec 1 à 3 règles ou contrôles spécifiques (hors contrôle de surface)</v>
      </c>
      <c r="C55" s="52">
        <f t="shared" si="0"/>
        <v>0</v>
      </c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</row>
    <row r="56" spans="1:34" ht="31.5" x14ac:dyDescent="0.2">
      <c r="A56" s="51" t="str">
        <f>'Bordereau des prix unitaires'!A54</f>
        <v>UO-PPF-REAL-IHM-S</v>
      </c>
      <c r="B56" s="12" t="str">
        <f>'Bordereau des prix unitaires'!B54</f>
        <v>Evolution entrainant la modification ou création de 1 SPA avec 4 à 6 règles ou contrôles spécifiques (hors contrôle de surface)</v>
      </c>
      <c r="C56" s="52">
        <f t="shared" si="0"/>
        <v>0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</row>
    <row r="57" spans="1:34" ht="31.5" x14ac:dyDescent="0.2">
      <c r="A57" s="51" t="str">
        <f>'Bordereau des prix unitaires'!A55</f>
        <v>UO-PPF-REAL-IHM-M</v>
      </c>
      <c r="B57" s="12" t="str">
        <f>'Bordereau des prix unitaires'!B55</f>
        <v>Evolution entrainant la modification ou création de 1 SPA avec 7 à 9 règles ou contrôles spécifiques (hors contrôle de surface)</v>
      </c>
      <c r="C57" s="52">
        <f t="shared" si="0"/>
        <v>0</v>
      </c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</row>
    <row r="58" spans="1:34" ht="31.5" x14ac:dyDescent="0.2">
      <c r="A58" s="51" t="str">
        <f>'Bordereau des prix unitaires'!A56</f>
        <v>UO-PPF-REAL-IHM-AC</v>
      </c>
      <c r="B58" s="12" t="str">
        <f>'Bordereau des prix unitaires'!B56</f>
        <v>Evolution entrainant la modification ou création de 1 SPA avec 10 à 12 règles ou contrôles spécifiques (hors contrôle de surface)</v>
      </c>
      <c r="C58" s="52">
        <f t="shared" si="0"/>
        <v>0</v>
      </c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</row>
    <row r="59" spans="1:34" ht="31.5" x14ac:dyDescent="0.2">
      <c r="A59" s="51" t="str">
        <f>'Bordereau des prix unitaires'!A57</f>
        <v>UO-PPF-REAL-IHM-C</v>
      </c>
      <c r="B59" s="12" t="str">
        <f>'Bordereau des prix unitaires'!B57</f>
        <v>Evolution entrainant la modification ou création de 1 SPA avec plus de 12 règles ou contrôles spécifiques (hors contrôle de surface)</v>
      </c>
      <c r="C59" s="52">
        <f t="shared" si="0"/>
        <v>0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</row>
    <row r="60" spans="1:34" ht="47.25" x14ac:dyDescent="0.2">
      <c r="A60" s="51" t="str">
        <f>'Bordereau des prix unitaires'!A58</f>
        <v>UO-PPF-REAL-IHM-TC</v>
      </c>
      <c r="B60" s="12" t="str">
        <f>'Bordereau des prix unitaires'!B58</f>
        <v>Evolution entrainant la modification d'une SPA ou création de 1 SPA comprenant l’intégration de composants externes complexes ou cinématique métier complexe</v>
      </c>
      <c r="C60" s="52">
        <f t="shared" si="0"/>
        <v>0</v>
      </c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</row>
    <row r="61" spans="1:34" ht="31.5" x14ac:dyDescent="0.2">
      <c r="A61" s="51" t="str">
        <f>'Bordereau des prix unitaires'!A59</f>
        <v>UO-PPF-REAL-SERV-TS</v>
      </c>
      <c r="B61" s="12" t="str">
        <f>'Bordereau des prix unitaires'!B59</f>
        <v>Evolution entrainant la modification de 3 services au plus ou la création de 1 service</v>
      </c>
      <c r="C61" s="52">
        <f t="shared" si="0"/>
        <v>0</v>
      </c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</row>
    <row r="62" spans="1:34" ht="31.5" x14ac:dyDescent="0.2">
      <c r="A62" s="51" t="str">
        <f>'Bordereau des prix unitaires'!A60</f>
        <v>UO-PPF-REAL-SERV-S</v>
      </c>
      <c r="B62" s="12" t="str">
        <f>'Bordereau des prix unitaires'!B60</f>
        <v>Evolution entrainant la modification ou création d’un service comprenant des règles de gestion simples avec au plus 4 actions</v>
      </c>
      <c r="C62" s="52">
        <f t="shared" si="0"/>
        <v>0</v>
      </c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</row>
    <row r="63" spans="1:34" ht="31.5" x14ac:dyDescent="0.2">
      <c r="A63" s="51" t="str">
        <f>'Bordereau des prix unitaires'!A61</f>
        <v>UO-PPF-REAL-SERV-M</v>
      </c>
      <c r="B63" s="12" t="str">
        <f>'Bordereau des prix unitaires'!B61</f>
        <v>Evolution entrainant la modification ou création d’un service comprenant des règles de gestion assez simples avec 4 à 10 actions</v>
      </c>
      <c r="C63" s="52">
        <f t="shared" si="0"/>
        <v>0</v>
      </c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</row>
    <row r="64" spans="1:34" ht="31.5" x14ac:dyDescent="0.2">
      <c r="A64" s="51" t="str">
        <f>'Bordereau des prix unitaires'!A62</f>
        <v>UO-PPF-REAL-SERV-AC</v>
      </c>
      <c r="B64" s="12" t="str">
        <f>'Bordereau des prix unitaires'!B62</f>
        <v>Evolution entrainant la modification ou création d’un service comprenant des règles de gestion assez complexes avec 11 à 20 actions</v>
      </c>
      <c r="C64" s="52">
        <f t="shared" si="0"/>
        <v>0</v>
      </c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</row>
    <row r="65" spans="1:34" ht="31.5" x14ac:dyDescent="0.2">
      <c r="A65" s="51" t="str">
        <f>'Bordereau des prix unitaires'!A63</f>
        <v>UO-PPF-REAL-SERV-C</v>
      </c>
      <c r="B65" s="12" t="str">
        <f>'Bordereau des prix unitaires'!B63</f>
        <v>Evolution entrainant la modification ou création de plusieurs services comprenant des règles de gestion complexes avec des liens avec des composants externes</v>
      </c>
      <c r="C65" s="52">
        <f t="shared" si="0"/>
        <v>0</v>
      </c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</row>
    <row r="66" spans="1:34" ht="47.25" x14ac:dyDescent="0.2">
      <c r="A66" s="51" t="str">
        <f>'Bordereau des prix unitaires'!A64</f>
        <v>UO-PPF-REAL-SERV-TC</v>
      </c>
      <c r="B66" s="12" t="str">
        <f>'Bordereau des prix unitaires'!B64</f>
        <v>Evolution entrainant la modification ou création de plusieurs services comprenant des règles de gestion très complexes avec des liens avec des composants externes ou nouveaux</v>
      </c>
      <c r="C66" s="52">
        <f t="shared" si="0"/>
        <v>0</v>
      </c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</row>
    <row r="67" spans="1:34" ht="15.75" x14ac:dyDescent="0.2">
      <c r="A67" s="51" t="str">
        <f>'Bordereau des prix unitaires'!A65</f>
        <v>UO-PPF-REAL-APP</v>
      </c>
      <c r="B67" s="12" t="str">
        <f>'Bordereau des prix unitaires'!B65</f>
        <v>Installation et paramétrage d’un nouveau logiciel du socle applicatif</v>
      </c>
      <c r="C67" s="52">
        <f t="shared" si="0"/>
        <v>0</v>
      </c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</row>
    <row r="68" spans="1:34" ht="15.75" x14ac:dyDescent="0.2">
      <c r="A68" s="51" t="str">
        <f>'Bordereau des prix unitaires'!A66</f>
        <v>UO-PPF-REAL-ULO</v>
      </c>
      <c r="B68" s="12" t="str">
        <f>'Bordereau des prix unitaires'!B66</f>
        <v>Installation et paramétrage d’un nouveau logiciel de l’usine logicielle</v>
      </c>
      <c r="C68" s="52">
        <f t="shared" si="0"/>
        <v>0</v>
      </c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</row>
    <row r="69" spans="1:34" ht="31.5" x14ac:dyDescent="0.2">
      <c r="A69" s="51" t="str">
        <f>'Bordereau des prix unitaires'!A67</f>
        <v>UO-PPF-REAL-DEP</v>
      </c>
      <c r="B69" s="12" t="str">
        <f>'Bordereau des prix unitaires'!B67</f>
        <v>Automatisation du déploiement applicatif suite à modification d’un logiciel ou d’un composant</v>
      </c>
      <c r="C69" s="52">
        <f t="shared" si="0"/>
        <v>0</v>
      </c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</row>
    <row r="70" spans="1:34" ht="15.75" x14ac:dyDescent="0.2">
      <c r="A70" s="51" t="str">
        <f>'Bordereau des prix unitaires'!A68</f>
        <v>UO-PPF-REAL-INT</v>
      </c>
      <c r="B70" s="12" t="str">
        <f>'Bordereau des prix unitaires'!B68</f>
        <v>Intégration d'un nouveau composant dans le socle d'exploitation</v>
      </c>
      <c r="C70" s="52">
        <f t="shared" si="0"/>
        <v>0</v>
      </c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</row>
    <row r="71" spans="1:34" ht="15.75" x14ac:dyDescent="0.2">
      <c r="A71" s="51" t="str">
        <f>'Bordereau des prix unitaires'!A69</f>
        <v>UO-PPF-REAL-EXP</v>
      </c>
      <c r="B71" s="12" t="str">
        <f>'Bordereau des prix unitaires'!B69</f>
        <v>Contribution au paramétrage d’un logiciel du socle d’exploitation</v>
      </c>
      <c r="C71" s="52">
        <f t="shared" si="0"/>
        <v>0</v>
      </c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</row>
    <row r="72" spans="1:34" ht="31.5" x14ac:dyDescent="0.2">
      <c r="A72" s="51" t="str">
        <f>'Bordereau des prix unitaires'!A70</f>
        <v>UO-PPF-REAL-REF</v>
      </c>
      <c r="B72" s="12" t="str">
        <f>'Bordereau des prix unitaires'!B70</f>
        <v>Adaptation des mécanismes de refresh d’environnement suite à modification d’un composant</v>
      </c>
      <c r="C72" s="52">
        <f t="shared" si="0"/>
        <v>0</v>
      </c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</row>
    <row r="73" spans="1:34" ht="15.75" x14ac:dyDescent="0.2">
      <c r="A73" s="51" t="str">
        <f>'Bordereau des prix unitaires'!A71</f>
        <v>UO-PPF-REAL-DEC</v>
      </c>
      <c r="B73" s="12" t="str">
        <f>'Bordereau des prix unitaires'!B71</f>
        <v>Décommissionnement d’un composant</v>
      </c>
      <c r="C73" s="52">
        <f t="shared" ref="C73:C79" si="1">SUM(D73:AH73)</f>
        <v>0</v>
      </c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</row>
    <row r="74" spans="1:34" ht="31.5" x14ac:dyDescent="0.2">
      <c r="A74" s="51" t="str">
        <f>'Bordereau des prix unitaires'!A72</f>
        <v>UO-PPF-TEST-TS</v>
      </c>
      <c r="B74" s="12" t="str">
        <f>'Bordereau des prix unitaires'!B72</f>
        <v xml:space="preserve">évolution nécessitant au plus 10 cas de tests liés à l’évolution (hors TNR et tests de performance) </v>
      </c>
      <c r="C74" s="52">
        <f t="shared" si="1"/>
        <v>0</v>
      </c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</row>
    <row r="75" spans="1:34" ht="31.5" x14ac:dyDescent="0.2">
      <c r="A75" s="51" t="str">
        <f>'Bordereau des prix unitaires'!A73</f>
        <v>UO-PPF-TEST-S</v>
      </c>
      <c r="B75" s="12" t="str">
        <f>'Bordereau des prix unitaires'!B73</f>
        <v xml:space="preserve">évolution nécessitant de 11 à 25 cas de tests liés à l’évolution (hors TNR et tests de performance) </v>
      </c>
      <c r="C75" s="52">
        <f t="shared" si="1"/>
        <v>0</v>
      </c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</row>
    <row r="76" spans="1:34" ht="31.5" x14ac:dyDescent="0.2">
      <c r="A76" s="51" t="str">
        <f>'Bordereau des prix unitaires'!A74</f>
        <v>UO-PPF-TEST-M</v>
      </c>
      <c r="B76" s="12" t="str">
        <f>'Bordereau des prix unitaires'!B74</f>
        <v xml:space="preserve">évolution nécessitant de 26 à 50 cas de tests liés à l’évolution (hors TNR et tests de performance) </v>
      </c>
      <c r="C76" s="52">
        <f t="shared" si="1"/>
        <v>0</v>
      </c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</row>
    <row r="77" spans="1:34" ht="31.5" x14ac:dyDescent="0.2">
      <c r="A77" s="51" t="str">
        <f>'Bordereau des prix unitaires'!A75</f>
        <v>UO-PPF-TEST-AC</v>
      </c>
      <c r="B77" s="12" t="str">
        <f>'Bordereau des prix unitaires'!B75</f>
        <v xml:space="preserve">évolution nécessitant de 51 à 75 cas de tests liés à l’évolution (hors TNR et tests de performance) </v>
      </c>
      <c r="C77" s="52">
        <f t="shared" si="1"/>
        <v>0</v>
      </c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</row>
    <row r="78" spans="1:34" ht="31.5" x14ac:dyDescent="0.2">
      <c r="A78" s="51" t="str">
        <f>'Bordereau des prix unitaires'!A76</f>
        <v>UO-PPF-TEST-C</v>
      </c>
      <c r="B78" s="12" t="str">
        <f>'Bordereau des prix unitaires'!B76</f>
        <v xml:space="preserve">évolution nécessitant de 76 à 100 cas de tests liés à l’évolution (hors TNR et tests de performance) </v>
      </c>
      <c r="C78" s="52">
        <f t="shared" si="1"/>
        <v>0</v>
      </c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</row>
    <row r="79" spans="1:34" ht="31.5" x14ac:dyDescent="0.2">
      <c r="A79" s="51" t="str">
        <f>'Bordereau des prix unitaires'!A77</f>
        <v>UO-PPF-TEST-TC</v>
      </c>
      <c r="B79" s="12" t="str">
        <f>'Bordereau des prix unitaires'!B77</f>
        <v xml:space="preserve">évolution nécessitant de 100 à 200 cas de tests liés à l’évolution (hors TNR et tests de performance) </v>
      </c>
      <c r="C79" s="52">
        <f t="shared" si="1"/>
        <v>0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</row>
  </sheetData>
  <pageMargins left="0.70078740157480324" right="0.70078740157480324" top="0.75196850393700787" bottom="0.75196850393700787" header="0.3" footer="0.3"/>
  <pageSetup paperSize="9" orientation="portrait" r:id="rId1"/>
  <headerFooter>
    <oddFooter>&amp;L&amp;1#&amp;"Tahoma"&amp;9&amp;KCF022BC2 – Usage restreint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B8E04-7871-42A7-B7CD-003B84E5B056}">
  <dimension ref="A1:AI129"/>
  <sheetViews>
    <sheetView workbookViewId="0">
      <pane xSplit="4" ySplit="2" topLeftCell="E3" activePane="bottomRight" state="frozen"/>
      <selection activeCell="D2" sqref="D2"/>
      <selection pane="topRight"/>
      <selection pane="bottomLeft"/>
      <selection pane="bottomRight" sqref="A1:XFD1"/>
    </sheetView>
  </sheetViews>
  <sheetFormatPr baseColWidth="10" defaultColWidth="11.42578125" defaultRowHeight="12.75" x14ac:dyDescent="0.2"/>
  <cols>
    <col min="1" max="1" width="17.7109375" style="1" customWidth="1"/>
    <col min="2" max="2" width="24.5703125" style="1" customWidth="1"/>
    <col min="3" max="3" width="43.85546875" style="1" customWidth="1"/>
    <col min="4" max="4" width="14" style="1" customWidth="1"/>
    <col min="5" max="32" width="8.7109375" style="1" customWidth="1"/>
    <col min="33" max="16384" width="11.42578125" style="1"/>
  </cols>
  <sheetData>
    <row r="1" spans="1:35" ht="20.45" hidden="1" customHeight="1" x14ac:dyDescent="0.2">
      <c r="E1" s="1">
        <f>'TJM (Profils)'!E4</f>
        <v>0</v>
      </c>
      <c r="F1" s="1">
        <f>'TJM (Profils)'!E5</f>
        <v>0</v>
      </c>
      <c r="G1" s="1">
        <f>'TJM (Profils)'!E6</f>
        <v>0</v>
      </c>
      <c r="H1" s="1">
        <f>'TJM (Profils)'!E7</f>
        <v>0</v>
      </c>
      <c r="I1" s="1">
        <f>'TJM (Profils)'!E8</f>
        <v>0</v>
      </c>
      <c r="J1" s="1">
        <f>'TJM (Profils)'!E9</f>
        <v>0</v>
      </c>
      <c r="K1" s="1">
        <f>'TJM (Profils)'!E10</f>
        <v>0</v>
      </c>
      <c r="L1" s="1">
        <f>'TJM (Profils)'!E11</f>
        <v>0</v>
      </c>
      <c r="M1" s="1">
        <f>'TJM (Profils)'!E12</f>
        <v>0</v>
      </c>
      <c r="N1" s="1">
        <f>'TJM (Profils)'!E13</f>
        <v>0</v>
      </c>
      <c r="O1" s="1">
        <f>'TJM (Profils)'!E14</f>
        <v>0</v>
      </c>
      <c r="P1" s="1">
        <f>'TJM (Profils)'!E15</f>
        <v>0</v>
      </c>
      <c r="Q1" s="1">
        <f>'TJM (Profils)'!E16</f>
        <v>0</v>
      </c>
      <c r="R1" s="1">
        <f>'TJM (Profils)'!E17</f>
        <v>0</v>
      </c>
      <c r="S1" s="1">
        <f>'TJM (Profils)'!E18</f>
        <v>0</v>
      </c>
      <c r="T1" s="1">
        <f>'TJM (Profils)'!E19</f>
        <v>0</v>
      </c>
      <c r="U1" s="1">
        <f>'TJM (Profils)'!E20</f>
        <v>0</v>
      </c>
      <c r="V1" s="1">
        <f>'TJM (Profils)'!E21</f>
        <v>0</v>
      </c>
      <c r="W1" s="1">
        <f>'TJM (Profils)'!E22</f>
        <v>0</v>
      </c>
      <c r="X1" s="1">
        <f>'TJM (Profils)'!E23</f>
        <v>0</v>
      </c>
      <c r="Y1" s="1">
        <f>'TJM (Profils)'!E24</f>
        <v>0</v>
      </c>
      <c r="Z1" s="1">
        <f>'TJM (Profils)'!E25</f>
        <v>0</v>
      </c>
      <c r="AA1" s="1">
        <f>'TJM (Profils)'!E26</f>
        <v>0</v>
      </c>
      <c r="AB1" s="1">
        <f>'TJM (Profils)'!E27</f>
        <v>0</v>
      </c>
      <c r="AC1" s="1">
        <f>'TJM (Profils)'!E28</f>
        <v>0</v>
      </c>
      <c r="AD1" s="1">
        <f>'TJM (Profils)'!E29</f>
        <v>0</v>
      </c>
      <c r="AE1" s="1">
        <f>'TJM (Profils)'!E30</f>
        <v>0</v>
      </c>
      <c r="AF1" s="1">
        <f>'TJM (Profils)'!E31</f>
        <v>0</v>
      </c>
      <c r="AG1" s="1">
        <f>'TJM (Profils)'!E32</f>
        <v>0</v>
      </c>
      <c r="AH1" s="1">
        <f>'TJM (Profils)'!E33</f>
        <v>0</v>
      </c>
      <c r="AI1" s="1">
        <f>'TJM (Profils)'!E34</f>
        <v>0</v>
      </c>
    </row>
    <row r="2" spans="1:35" ht="30" x14ac:dyDescent="0.2">
      <c r="A2" s="49" t="s">
        <v>15</v>
      </c>
      <c r="B2" s="49" t="s">
        <v>150</v>
      </c>
      <c r="C2" s="49" t="s">
        <v>279</v>
      </c>
      <c r="D2" s="49" t="s">
        <v>140</v>
      </c>
      <c r="E2" s="50" t="s">
        <v>65</v>
      </c>
      <c r="F2" s="50" t="s">
        <v>69</v>
      </c>
      <c r="G2" s="50" t="s">
        <v>73</v>
      </c>
      <c r="H2" s="50" t="s">
        <v>76</v>
      </c>
      <c r="I2" s="50" t="s">
        <v>79</v>
      </c>
      <c r="J2" s="50" t="s">
        <v>83</v>
      </c>
      <c r="K2" s="50" t="s">
        <v>86</v>
      </c>
      <c r="L2" s="50" t="s">
        <v>89</v>
      </c>
      <c r="M2" s="50" t="s">
        <v>92</v>
      </c>
      <c r="N2" s="50" t="s">
        <v>96</v>
      </c>
      <c r="O2" s="50" t="s">
        <v>98</v>
      </c>
      <c r="P2" s="50" t="s">
        <v>101</v>
      </c>
      <c r="Q2" s="50" t="s">
        <v>103</v>
      </c>
      <c r="R2" s="50" t="s">
        <v>107</v>
      </c>
      <c r="S2" s="50" t="s">
        <v>109</v>
      </c>
      <c r="T2" s="50" t="s">
        <v>112</v>
      </c>
      <c r="U2" s="50" t="s">
        <v>115</v>
      </c>
      <c r="V2" s="50" t="s">
        <v>118</v>
      </c>
      <c r="W2" s="50" t="s">
        <v>122</v>
      </c>
      <c r="X2" s="50" t="s">
        <v>125</v>
      </c>
      <c r="Y2" s="50" t="s">
        <v>128</v>
      </c>
      <c r="Z2" s="50" t="s">
        <v>130</v>
      </c>
      <c r="AA2" s="50" t="s">
        <v>132</v>
      </c>
      <c r="AB2" s="50" t="s">
        <v>134</v>
      </c>
      <c r="AC2" s="50" t="str">
        <f>'TJM (Profils)'!A28</f>
        <v>DEV_OPS</v>
      </c>
      <c r="AD2" s="50" t="str">
        <f>'TJM (Profils)'!A29</f>
        <v>EXP_EDI</v>
      </c>
      <c r="AE2" s="50" t="str">
        <f>'TJM (Profils)'!A30</f>
        <v>EXP_SI</v>
      </c>
      <c r="AF2" s="50" t="str">
        <f>'TJM (Profils)'!A31</f>
        <v>P1</v>
      </c>
      <c r="AG2" s="50" t="str">
        <f>'TJM (Profils)'!A32</f>
        <v>P2</v>
      </c>
      <c r="AH2" s="50" t="str">
        <f>'TJM (Profils)'!A33</f>
        <v>P3</v>
      </c>
      <c r="AI2" s="50" t="str">
        <f>'TJM (Profils)'!A34</f>
        <v>P4</v>
      </c>
    </row>
    <row r="3" spans="1:35" ht="47.25" customHeight="1" x14ac:dyDescent="0.2">
      <c r="A3" s="73" t="str">
        <f>'Bordereau des prix unitaires'!A4</f>
        <v>UO-PPF-MCO-FT1</v>
      </c>
      <c r="B3" s="79" t="str">
        <f>'Bordereau des prix unitaires'!B4</f>
        <v>Maintenance corrective / préventive sur une base forfaitaire de 100 points d’activité par mois en moyenne sur le trimestre (pour les 4 trimestres de la première année de MCO de l'AC)</v>
      </c>
      <c r="C3" s="51" t="s">
        <v>280</v>
      </c>
      <c r="D3" s="52">
        <f>SUM(E3:AI3)</f>
        <v>0</v>
      </c>
      <c r="E3" s="52">
        <f>SUM(E4:E15)</f>
        <v>0</v>
      </c>
      <c r="F3" s="52">
        <f t="shared" ref="F3:AI3" si="0">SUM(F4:F15)</f>
        <v>0</v>
      </c>
      <c r="G3" s="52">
        <f t="shared" si="0"/>
        <v>0</v>
      </c>
      <c r="H3" s="52">
        <f t="shared" si="0"/>
        <v>0</v>
      </c>
      <c r="I3" s="52">
        <f t="shared" si="0"/>
        <v>0</v>
      </c>
      <c r="J3" s="52">
        <f t="shared" si="0"/>
        <v>0</v>
      </c>
      <c r="K3" s="52">
        <f t="shared" si="0"/>
        <v>0</v>
      </c>
      <c r="L3" s="52">
        <f t="shared" si="0"/>
        <v>0</v>
      </c>
      <c r="M3" s="52">
        <f t="shared" si="0"/>
        <v>0</v>
      </c>
      <c r="N3" s="52">
        <f t="shared" si="0"/>
        <v>0</v>
      </c>
      <c r="O3" s="52">
        <f t="shared" si="0"/>
        <v>0</v>
      </c>
      <c r="P3" s="52">
        <f t="shared" si="0"/>
        <v>0</v>
      </c>
      <c r="Q3" s="52">
        <f t="shared" si="0"/>
        <v>0</v>
      </c>
      <c r="R3" s="52">
        <f t="shared" si="0"/>
        <v>0</v>
      </c>
      <c r="S3" s="52">
        <f t="shared" si="0"/>
        <v>0</v>
      </c>
      <c r="T3" s="52">
        <f t="shared" si="0"/>
        <v>0</v>
      </c>
      <c r="U3" s="52">
        <f t="shared" si="0"/>
        <v>0</v>
      </c>
      <c r="V3" s="52">
        <f t="shared" si="0"/>
        <v>0</v>
      </c>
      <c r="W3" s="52">
        <f t="shared" si="0"/>
        <v>0</v>
      </c>
      <c r="X3" s="52">
        <f t="shared" si="0"/>
        <v>0</v>
      </c>
      <c r="Y3" s="52">
        <f t="shared" si="0"/>
        <v>0</v>
      </c>
      <c r="Z3" s="52">
        <f t="shared" si="0"/>
        <v>0</v>
      </c>
      <c r="AA3" s="52">
        <f t="shared" si="0"/>
        <v>0</v>
      </c>
      <c r="AB3" s="52">
        <f t="shared" si="0"/>
        <v>0</v>
      </c>
      <c r="AC3" s="52">
        <f t="shared" si="0"/>
        <v>0</v>
      </c>
      <c r="AD3" s="52">
        <f t="shared" si="0"/>
        <v>0</v>
      </c>
      <c r="AE3" s="52">
        <f t="shared" si="0"/>
        <v>0</v>
      </c>
      <c r="AF3" s="52">
        <f t="shared" si="0"/>
        <v>0</v>
      </c>
      <c r="AG3" s="52">
        <f t="shared" si="0"/>
        <v>0</v>
      </c>
      <c r="AH3" s="52">
        <f t="shared" si="0"/>
        <v>0</v>
      </c>
      <c r="AI3" s="52">
        <f t="shared" si="0"/>
        <v>0</v>
      </c>
    </row>
    <row r="4" spans="1:35" ht="31.5" x14ac:dyDescent="0.2">
      <c r="A4" s="74"/>
      <c r="B4" s="80"/>
      <c r="C4" s="12" t="s">
        <v>234</v>
      </c>
      <c r="D4" s="52">
        <f t="shared" ref="D4:D54" si="1">SUM(E4:AI4)</f>
        <v>0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</row>
    <row r="5" spans="1:35" ht="31.5" x14ac:dyDescent="0.2">
      <c r="A5" s="74"/>
      <c r="B5" s="80"/>
      <c r="C5" s="12" t="s">
        <v>233</v>
      </c>
      <c r="D5" s="52">
        <f t="shared" si="1"/>
        <v>0</v>
      </c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</row>
    <row r="6" spans="1:35" ht="31.5" x14ac:dyDescent="0.2">
      <c r="A6" s="74"/>
      <c r="B6" s="80"/>
      <c r="C6" s="12" t="s">
        <v>232</v>
      </c>
      <c r="D6" s="52">
        <f t="shared" si="1"/>
        <v>0</v>
      </c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</row>
    <row r="7" spans="1:35" ht="31.5" x14ac:dyDescent="0.2">
      <c r="A7" s="74"/>
      <c r="B7" s="80"/>
      <c r="C7" s="12" t="s">
        <v>276</v>
      </c>
      <c r="D7" s="52">
        <f t="shared" si="1"/>
        <v>0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</row>
    <row r="8" spans="1:35" ht="31.5" x14ac:dyDescent="0.2">
      <c r="A8" s="74"/>
      <c r="B8" s="80"/>
      <c r="C8" s="12" t="s">
        <v>229</v>
      </c>
      <c r="D8" s="52">
        <f t="shared" si="1"/>
        <v>0</v>
      </c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</row>
    <row r="9" spans="1:35" ht="47.25" x14ac:dyDescent="0.2">
      <c r="A9" s="74"/>
      <c r="B9" s="80"/>
      <c r="C9" s="12" t="s">
        <v>277</v>
      </c>
      <c r="D9" s="52">
        <f t="shared" si="1"/>
        <v>0</v>
      </c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</row>
    <row r="10" spans="1:35" ht="31.5" x14ac:dyDescent="0.2">
      <c r="A10" s="74"/>
      <c r="B10" s="80"/>
      <c r="C10" s="12" t="s">
        <v>230</v>
      </c>
      <c r="D10" s="52">
        <f t="shared" si="1"/>
        <v>0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</row>
    <row r="11" spans="1:35" ht="47.25" x14ac:dyDescent="0.2">
      <c r="A11" s="74"/>
      <c r="B11" s="80"/>
      <c r="C11" s="12" t="s">
        <v>278</v>
      </c>
      <c r="D11" s="52">
        <f t="shared" si="1"/>
        <v>0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</row>
    <row r="12" spans="1:35" ht="31.5" x14ac:dyDescent="0.2">
      <c r="A12" s="74"/>
      <c r="B12" s="80"/>
      <c r="C12" s="12" t="s">
        <v>231</v>
      </c>
      <c r="D12" s="52">
        <f t="shared" si="1"/>
        <v>0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</row>
    <row r="13" spans="1:35" ht="31.5" x14ac:dyDescent="0.2">
      <c r="A13" s="74"/>
      <c r="B13" s="80"/>
      <c r="C13" s="12" t="s">
        <v>281</v>
      </c>
      <c r="D13" s="52">
        <f t="shared" si="1"/>
        <v>0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</row>
    <row r="14" spans="1:35" ht="31.5" x14ac:dyDescent="0.2">
      <c r="A14" s="74"/>
      <c r="B14" s="80"/>
      <c r="C14" s="12" t="s">
        <v>282</v>
      </c>
      <c r="D14" s="52">
        <f t="shared" si="1"/>
        <v>0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</row>
    <row r="15" spans="1:35" ht="31.5" x14ac:dyDescent="0.2">
      <c r="A15" s="75"/>
      <c r="B15" s="81"/>
      <c r="C15" s="12" t="s">
        <v>283</v>
      </c>
      <c r="D15" s="52">
        <f t="shared" si="1"/>
        <v>0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</row>
    <row r="16" spans="1:35" ht="78.75" customHeight="1" x14ac:dyDescent="0.2">
      <c r="A16" s="73" t="str">
        <f>'Bordereau des prix unitaires'!A5</f>
        <v>UO-PPF-MCO-FT2</v>
      </c>
      <c r="B16" s="76" t="str">
        <f>'Bordereau des prix unitaires'!B5</f>
        <v>Maintenance corrective / préventive sur une base forfaitaire de 100 points d’activité par mois en moyenne sur le trimestre (pour les 4 trimestres de la deuxième année de MCO de l'AC)</v>
      </c>
      <c r="C16" s="51" t="s">
        <v>284</v>
      </c>
      <c r="D16" s="52">
        <f t="shared" si="1"/>
        <v>0</v>
      </c>
      <c r="E16" s="52">
        <f>SUM(E17:E28)</f>
        <v>0</v>
      </c>
      <c r="F16" s="52">
        <f t="shared" ref="F16" si="2">SUM(F17:F28)</f>
        <v>0</v>
      </c>
      <c r="G16" s="52">
        <f t="shared" ref="G16" si="3">SUM(G17:G28)</f>
        <v>0</v>
      </c>
      <c r="H16" s="52">
        <f t="shared" ref="H16" si="4">SUM(H17:H28)</f>
        <v>0</v>
      </c>
      <c r="I16" s="52">
        <f t="shared" ref="I16" si="5">SUM(I17:I28)</f>
        <v>0</v>
      </c>
      <c r="J16" s="52">
        <f t="shared" ref="J16" si="6">SUM(J17:J28)</f>
        <v>0</v>
      </c>
      <c r="K16" s="52">
        <f t="shared" ref="K16" si="7">SUM(K17:K28)</f>
        <v>0</v>
      </c>
      <c r="L16" s="52">
        <f t="shared" ref="L16" si="8">SUM(L17:L28)</f>
        <v>0</v>
      </c>
      <c r="M16" s="52">
        <f t="shared" ref="M16" si="9">SUM(M17:M28)</f>
        <v>0</v>
      </c>
      <c r="N16" s="52">
        <f t="shared" ref="N16" si="10">SUM(N17:N28)</f>
        <v>0</v>
      </c>
      <c r="O16" s="52">
        <f t="shared" ref="O16" si="11">SUM(O17:O28)</f>
        <v>0</v>
      </c>
      <c r="P16" s="52">
        <f t="shared" ref="P16" si="12">SUM(P17:P28)</f>
        <v>0</v>
      </c>
      <c r="Q16" s="52">
        <f t="shared" ref="Q16" si="13">SUM(Q17:Q28)</f>
        <v>0</v>
      </c>
      <c r="R16" s="52">
        <f t="shared" ref="R16" si="14">SUM(R17:R28)</f>
        <v>0</v>
      </c>
      <c r="S16" s="52">
        <f t="shared" ref="S16" si="15">SUM(S17:S28)</f>
        <v>0</v>
      </c>
      <c r="T16" s="52">
        <f t="shared" ref="T16" si="16">SUM(T17:T28)</f>
        <v>0</v>
      </c>
      <c r="U16" s="52">
        <f t="shared" ref="U16" si="17">SUM(U17:U28)</f>
        <v>0</v>
      </c>
      <c r="V16" s="52">
        <f t="shared" ref="V16" si="18">SUM(V17:V28)</f>
        <v>0</v>
      </c>
      <c r="W16" s="52">
        <f t="shared" ref="W16" si="19">SUM(W17:W28)</f>
        <v>0</v>
      </c>
      <c r="X16" s="52">
        <f t="shared" ref="X16" si="20">SUM(X17:X28)</f>
        <v>0</v>
      </c>
      <c r="Y16" s="52">
        <f t="shared" ref="Y16" si="21">SUM(Y17:Y28)</f>
        <v>0</v>
      </c>
      <c r="Z16" s="52">
        <f t="shared" ref="Z16" si="22">SUM(Z17:Z28)</f>
        <v>0</v>
      </c>
      <c r="AA16" s="52">
        <f t="shared" ref="AA16" si="23">SUM(AA17:AA28)</f>
        <v>0</v>
      </c>
      <c r="AB16" s="52">
        <f t="shared" ref="AB16" si="24">SUM(AB17:AB28)</f>
        <v>0</v>
      </c>
      <c r="AC16" s="52">
        <f t="shared" ref="AC16" si="25">SUM(AC17:AC28)</f>
        <v>0</v>
      </c>
      <c r="AD16" s="52">
        <f t="shared" ref="AD16" si="26">SUM(AD17:AD28)</f>
        <v>0</v>
      </c>
      <c r="AE16" s="52">
        <f t="shared" ref="AE16" si="27">SUM(AE17:AE28)</f>
        <v>0</v>
      </c>
      <c r="AF16" s="52">
        <f t="shared" ref="AF16:AI16" si="28">SUM(AF17:AF28)</f>
        <v>0</v>
      </c>
      <c r="AG16" s="52">
        <f t="shared" si="28"/>
        <v>0</v>
      </c>
      <c r="AH16" s="52">
        <f t="shared" si="28"/>
        <v>0</v>
      </c>
      <c r="AI16" s="52">
        <f t="shared" si="28"/>
        <v>0</v>
      </c>
    </row>
    <row r="17" spans="1:35" ht="31.5" x14ac:dyDescent="0.2">
      <c r="A17" s="74"/>
      <c r="B17" s="77"/>
      <c r="C17" s="12" t="s">
        <v>234</v>
      </c>
      <c r="D17" s="52">
        <f t="shared" si="1"/>
        <v>0</v>
      </c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</row>
    <row r="18" spans="1:35" ht="31.5" x14ac:dyDescent="0.2">
      <c r="A18" s="74"/>
      <c r="B18" s="77"/>
      <c r="C18" s="12" t="s">
        <v>233</v>
      </c>
      <c r="D18" s="52">
        <f t="shared" si="1"/>
        <v>0</v>
      </c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ht="31.5" x14ac:dyDescent="0.2">
      <c r="A19" s="74"/>
      <c r="B19" s="77"/>
      <c r="C19" s="12" t="s">
        <v>232</v>
      </c>
      <c r="D19" s="52">
        <f t="shared" si="1"/>
        <v>0</v>
      </c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</row>
    <row r="20" spans="1:35" ht="31.5" x14ac:dyDescent="0.2">
      <c r="A20" s="74"/>
      <c r="B20" s="77"/>
      <c r="C20" s="12" t="s">
        <v>276</v>
      </c>
      <c r="D20" s="52">
        <f t="shared" si="1"/>
        <v>0</v>
      </c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</row>
    <row r="21" spans="1:35" ht="31.5" x14ac:dyDescent="0.2">
      <c r="A21" s="74"/>
      <c r="B21" s="77"/>
      <c r="C21" s="12" t="s">
        <v>229</v>
      </c>
      <c r="D21" s="52">
        <f t="shared" si="1"/>
        <v>0</v>
      </c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</row>
    <row r="22" spans="1:35" ht="47.25" x14ac:dyDescent="0.2">
      <c r="A22" s="74"/>
      <c r="B22" s="77"/>
      <c r="C22" s="12" t="s">
        <v>277</v>
      </c>
      <c r="D22" s="52">
        <f t="shared" si="1"/>
        <v>0</v>
      </c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</row>
    <row r="23" spans="1:35" ht="31.5" x14ac:dyDescent="0.2">
      <c r="A23" s="74"/>
      <c r="B23" s="77"/>
      <c r="C23" s="12" t="s">
        <v>230</v>
      </c>
      <c r="D23" s="52">
        <f t="shared" si="1"/>
        <v>0</v>
      </c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</row>
    <row r="24" spans="1:35" ht="47.25" x14ac:dyDescent="0.2">
      <c r="A24" s="74"/>
      <c r="B24" s="77"/>
      <c r="C24" s="12" t="s">
        <v>278</v>
      </c>
      <c r="D24" s="52">
        <f t="shared" si="1"/>
        <v>0</v>
      </c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</row>
    <row r="25" spans="1:35" ht="31.5" x14ac:dyDescent="0.2">
      <c r="A25" s="74"/>
      <c r="B25" s="77"/>
      <c r="C25" s="12" t="s">
        <v>231</v>
      </c>
      <c r="D25" s="52">
        <f t="shared" si="1"/>
        <v>0</v>
      </c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</row>
    <row r="26" spans="1:35" ht="31.5" x14ac:dyDescent="0.2">
      <c r="A26" s="74"/>
      <c r="B26" s="77"/>
      <c r="C26" s="12" t="s">
        <v>281</v>
      </c>
      <c r="D26" s="52">
        <f t="shared" si="1"/>
        <v>0</v>
      </c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</row>
    <row r="27" spans="1:35" ht="31.5" x14ac:dyDescent="0.2">
      <c r="A27" s="74"/>
      <c r="B27" s="77"/>
      <c r="C27" s="12" t="s">
        <v>282</v>
      </c>
      <c r="D27" s="52">
        <f t="shared" si="1"/>
        <v>0</v>
      </c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ht="31.5" x14ac:dyDescent="0.2">
      <c r="A28" s="75"/>
      <c r="B28" s="78"/>
      <c r="C28" s="12" t="s">
        <v>283</v>
      </c>
      <c r="D28" s="52">
        <f t="shared" si="1"/>
        <v>0</v>
      </c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</row>
    <row r="29" spans="1:35" ht="78.75" customHeight="1" x14ac:dyDescent="0.2">
      <c r="A29" s="73" t="str">
        <f>'Bordereau des prix unitaires'!A6</f>
        <v>UO-PPF-MCO-FT3</v>
      </c>
      <c r="B29" s="76" t="str">
        <f>'Bordereau des prix unitaires'!B6</f>
        <v>Maintenance corrective / préventive sur une base forfaitaire de 100 points d’activité par mois en moyenne sur le trimestre (pour les 4 trimestres de la troisième année de MCO de l'AC)</v>
      </c>
      <c r="C29" s="51" t="s">
        <v>285</v>
      </c>
      <c r="D29" s="52">
        <f t="shared" si="1"/>
        <v>0</v>
      </c>
      <c r="E29" s="52">
        <f>SUM(E30:E41)</f>
        <v>0</v>
      </c>
      <c r="F29" s="52">
        <f t="shared" ref="F29" si="29">SUM(F30:F41)</f>
        <v>0</v>
      </c>
      <c r="G29" s="52">
        <f t="shared" ref="G29" si="30">SUM(G30:G41)</f>
        <v>0</v>
      </c>
      <c r="H29" s="52">
        <f t="shared" ref="H29" si="31">SUM(H30:H41)</f>
        <v>0</v>
      </c>
      <c r="I29" s="52">
        <f t="shared" ref="I29" si="32">SUM(I30:I41)</f>
        <v>0</v>
      </c>
      <c r="J29" s="52">
        <f t="shared" ref="J29" si="33">SUM(J30:J41)</f>
        <v>0</v>
      </c>
      <c r="K29" s="52">
        <f t="shared" ref="K29" si="34">SUM(K30:K41)</f>
        <v>0</v>
      </c>
      <c r="L29" s="52">
        <f t="shared" ref="L29" si="35">SUM(L30:L41)</f>
        <v>0</v>
      </c>
      <c r="M29" s="52">
        <f t="shared" ref="M29" si="36">SUM(M30:M41)</f>
        <v>0</v>
      </c>
      <c r="N29" s="52">
        <f t="shared" ref="N29" si="37">SUM(N30:N41)</f>
        <v>0</v>
      </c>
      <c r="O29" s="52">
        <f t="shared" ref="O29" si="38">SUM(O30:O41)</f>
        <v>0</v>
      </c>
      <c r="P29" s="52">
        <f t="shared" ref="P29" si="39">SUM(P30:P41)</f>
        <v>0</v>
      </c>
      <c r="Q29" s="52">
        <f t="shared" ref="Q29" si="40">SUM(Q30:Q41)</f>
        <v>0</v>
      </c>
      <c r="R29" s="52">
        <f t="shared" ref="R29" si="41">SUM(R30:R41)</f>
        <v>0</v>
      </c>
      <c r="S29" s="52">
        <f t="shared" ref="S29" si="42">SUM(S30:S41)</f>
        <v>0</v>
      </c>
      <c r="T29" s="52">
        <f t="shared" ref="T29" si="43">SUM(T30:T41)</f>
        <v>0</v>
      </c>
      <c r="U29" s="52">
        <f t="shared" ref="U29" si="44">SUM(U30:U41)</f>
        <v>0</v>
      </c>
      <c r="V29" s="52">
        <f t="shared" ref="V29" si="45">SUM(V30:V41)</f>
        <v>0</v>
      </c>
      <c r="W29" s="52">
        <f t="shared" ref="W29" si="46">SUM(W30:W41)</f>
        <v>0</v>
      </c>
      <c r="X29" s="52">
        <f t="shared" ref="X29" si="47">SUM(X30:X41)</f>
        <v>0</v>
      </c>
      <c r="Y29" s="52">
        <f t="shared" ref="Y29" si="48">SUM(Y30:Y41)</f>
        <v>0</v>
      </c>
      <c r="Z29" s="52">
        <f t="shared" ref="Z29" si="49">SUM(Z30:Z41)</f>
        <v>0</v>
      </c>
      <c r="AA29" s="52">
        <f t="shared" ref="AA29" si="50">SUM(AA30:AA41)</f>
        <v>0</v>
      </c>
      <c r="AB29" s="52">
        <f t="shared" ref="AB29" si="51">SUM(AB30:AB41)</f>
        <v>0</v>
      </c>
      <c r="AC29" s="52">
        <f t="shared" ref="AC29" si="52">SUM(AC30:AC41)</f>
        <v>0</v>
      </c>
      <c r="AD29" s="52">
        <f t="shared" ref="AD29" si="53">SUM(AD30:AD41)</f>
        <v>0</v>
      </c>
      <c r="AE29" s="52">
        <f t="shared" ref="AE29" si="54">SUM(AE30:AE41)</f>
        <v>0</v>
      </c>
      <c r="AF29" s="52">
        <f t="shared" ref="AF29:AI29" si="55">SUM(AF30:AF41)</f>
        <v>0</v>
      </c>
      <c r="AG29" s="52">
        <f t="shared" si="55"/>
        <v>0</v>
      </c>
      <c r="AH29" s="52">
        <f t="shared" si="55"/>
        <v>0</v>
      </c>
      <c r="AI29" s="52">
        <f t="shared" si="55"/>
        <v>0</v>
      </c>
    </row>
    <row r="30" spans="1:35" ht="31.5" x14ac:dyDescent="0.2">
      <c r="A30" s="74"/>
      <c r="B30" s="77"/>
      <c r="C30" s="12" t="s">
        <v>234</v>
      </c>
      <c r="D30" s="52">
        <f t="shared" si="1"/>
        <v>0</v>
      </c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</row>
    <row r="31" spans="1:35" ht="31.5" x14ac:dyDescent="0.2">
      <c r="A31" s="74"/>
      <c r="B31" s="77"/>
      <c r="C31" s="12" t="s">
        <v>233</v>
      </c>
      <c r="D31" s="52">
        <f t="shared" si="1"/>
        <v>0</v>
      </c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</row>
    <row r="32" spans="1:35" ht="31.5" x14ac:dyDescent="0.2">
      <c r="A32" s="74"/>
      <c r="B32" s="77"/>
      <c r="C32" s="12" t="s">
        <v>232</v>
      </c>
      <c r="D32" s="52">
        <f t="shared" si="1"/>
        <v>0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</row>
    <row r="33" spans="1:35" ht="31.5" x14ac:dyDescent="0.2">
      <c r="A33" s="74"/>
      <c r="B33" s="77"/>
      <c r="C33" s="12" t="s">
        <v>276</v>
      </c>
      <c r="D33" s="52">
        <f t="shared" si="1"/>
        <v>0</v>
      </c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</row>
    <row r="34" spans="1:35" ht="31.5" x14ac:dyDescent="0.2">
      <c r="A34" s="74"/>
      <c r="B34" s="77"/>
      <c r="C34" s="12" t="s">
        <v>229</v>
      </c>
      <c r="D34" s="52">
        <f t="shared" si="1"/>
        <v>0</v>
      </c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</row>
    <row r="35" spans="1:35" ht="47.25" x14ac:dyDescent="0.2">
      <c r="A35" s="74"/>
      <c r="B35" s="77"/>
      <c r="C35" s="12" t="s">
        <v>277</v>
      </c>
      <c r="D35" s="52">
        <f t="shared" si="1"/>
        <v>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</row>
    <row r="36" spans="1:35" ht="31.5" x14ac:dyDescent="0.2">
      <c r="A36" s="74"/>
      <c r="B36" s="77"/>
      <c r="C36" s="12" t="s">
        <v>230</v>
      </c>
      <c r="D36" s="52">
        <f t="shared" si="1"/>
        <v>0</v>
      </c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</row>
    <row r="37" spans="1:35" ht="47.25" x14ac:dyDescent="0.2">
      <c r="A37" s="74"/>
      <c r="B37" s="77"/>
      <c r="C37" s="12" t="s">
        <v>278</v>
      </c>
      <c r="D37" s="52">
        <f t="shared" si="1"/>
        <v>0</v>
      </c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</row>
    <row r="38" spans="1:35" ht="31.5" x14ac:dyDescent="0.2">
      <c r="A38" s="74"/>
      <c r="B38" s="77"/>
      <c r="C38" s="12" t="s">
        <v>231</v>
      </c>
      <c r="D38" s="52">
        <f t="shared" si="1"/>
        <v>0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</row>
    <row r="39" spans="1:35" ht="31.5" x14ac:dyDescent="0.2">
      <c r="A39" s="74"/>
      <c r="B39" s="77"/>
      <c r="C39" s="12" t="s">
        <v>281</v>
      </c>
      <c r="D39" s="52">
        <f t="shared" si="1"/>
        <v>0</v>
      </c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</row>
    <row r="40" spans="1:35" ht="31.5" x14ac:dyDescent="0.2">
      <c r="A40" s="74"/>
      <c r="B40" s="77"/>
      <c r="C40" s="12" t="s">
        <v>282</v>
      </c>
      <c r="D40" s="52">
        <f t="shared" si="1"/>
        <v>0</v>
      </c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</row>
    <row r="41" spans="1:35" ht="31.5" x14ac:dyDescent="0.2">
      <c r="A41" s="75"/>
      <c r="B41" s="78"/>
      <c r="C41" s="12" t="s">
        <v>283</v>
      </c>
      <c r="D41" s="52">
        <f t="shared" si="1"/>
        <v>0</v>
      </c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</row>
    <row r="42" spans="1:35" ht="78.75" customHeight="1" x14ac:dyDescent="0.2">
      <c r="A42" s="73" t="s">
        <v>167</v>
      </c>
      <c r="B42" s="76" t="s">
        <v>261</v>
      </c>
      <c r="C42" s="51" t="s">
        <v>286</v>
      </c>
      <c r="D42" s="52">
        <f t="shared" si="1"/>
        <v>0</v>
      </c>
      <c r="E42" s="52">
        <f>SUM(E43:E54)</f>
        <v>0</v>
      </c>
      <c r="F42" s="52">
        <f t="shared" ref="F42:AI42" si="56">SUM(F43:F54)</f>
        <v>0</v>
      </c>
      <c r="G42" s="52">
        <f t="shared" si="56"/>
        <v>0</v>
      </c>
      <c r="H42" s="52">
        <f t="shared" si="56"/>
        <v>0</v>
      </c>
      <c r="I42" s="52">
        <f t="shared" si="56"/>
        <v>0</v>
      </c>
      <c r="J42" s="52">
        <f t="shared" si="56"/>
        <v>0</v>
      </c>
      <c r="K42" s="52">
        <f t="shared" si="56"/>
        <v>0</v>
      </c>
      <c r="L42" s="52">
        <f t="shared" si="56"/>
        <v>0</v>
      </c>
      <c r="M42" s="52">
        <f t="shared" si="56"/>
        <v>0</v>
      </c>
      <c r="N42" s="52">
        <f t="shared" si="56"/>
        <v>0</v>
      </c>
      <c r="O42" s="52">
        <f t="shared" si="56"/>
        <v>0</v>
      </c>
      <c r="P42" s="52">
        <f t="shared" si="56"/>
        <v>0</v>
      </c>
      <c r="Q42" s="52">
        <f t="shared" si="56"/>
        <v>0</v>
      </c>
      <c r="R42" s="52">
        <f t="shared" si="56"/>
        <v>0</v>
      </c>
      <c r="S42" s="52">
        <f t="shared" si="56"/>
        <v>0</v>
      </c>
      <c r="T42" s="52">
        <f t="shared" si="56"/>
        <v>0</v>
      </c>
      <c r="U42" s="52">
        <f t="shared" si="56"/>
        <v>0</v>
      </c>
      <c r="V42" s="52">
        <f t="shared" si="56"/>
        <v>0</v>
      </c>
      <c r="W42" s="52">
        <f t="shared" si="56"/>
        <v>0</v>
      </c>
      <c r="X42" s="52">
        <f t="shared" si="56"/>
        <v>0</v>
      </c>
      <c r="Y42" s="52">
        <f t="shared" si="56"/>
        <v>0</v>
      </c>
      <c r="Z42" s="52">
        <f t="shared" si="56"/>
        <v>0</v>
      </c>
      <c r="AA42" s="52">
        <f t="shared" si="56"/>
        <v>0</v>
      </c>
      <c r="AB42" s="52">
        <f t="shared" si="56"/>
        <v>0</v>
      </c>
      <c r="AC42" s="52">
        <f t="shared" si="56"/>
        <v>0</v>
      </c>
      <c r="AD42" s="52">
        <f t="shared" si="56"/>
        <v>0</v>
      </c>
      <c r="AE42" s="52">
        <f t="shared" si="56"/>
        <v>0</v>
      </c>
      <c r="AF42" s="52">
        <f t="shared" si="56"/>
        <v>0</v>
      </c>
      <c r="AG42" s="52">
        <f t="shared" si="56"/>
        <v>0</v>
      </c>
      <c r="AH42" s="52">
        <f t="shared" si="56"/>
        <v>0</v>
      </c>
      <c r="AI42" s="52">
        <f t="shared" si="56"/>
        <v>0</v>
      </c>
    </row>
    <row r="43" spans="1:35" ht="31.5" x14ac:dyDescent="0.2">
      <c r="A43" s="74"/>
      <c r="B43" s="77"/>
      <c r="C43" s="12" t="s">
        <v>234</v>
      </c>
      <c r="D43" s="52">
        <f t="shared" si="1"/>
        <v>0</v>
      </c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</row>
    <row r="44" spans="1:35" ht="31.5" x14ac:dyDescent="0.2">
      <c r="A44" s="74"/>
      <c r="B44" s="77"/>
      <c r="C44" s="12" t="s">
        <v>233</v>
      </c>
      <c r="D44" s="52">
        <f t="shared" si="1"/>
        <v>0</v>
      </c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</row>
    <row r="45" spans="1:35" ht="31.5" x14ac:dyDescent="0.2">
      <c r="A45" s="74"/>
      <c r="B45" s="77"/>
      <c r="C45" s="12" t="s">
        <v>232</v>
      </c>
      <c r="D45" s="52">
        <f t="shared" si="1"/>
        <v>0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</row>
    <row r="46" spans="1:35" ht="31.5" x14ac:dyDescent="0.2">
      <c r="A46" s="74"/>
      <c r="B46" s="77"/>
      <c r="C46" s="12" t="s">
        <v>276</v>
      </c>
      <c r="D46" s="52">
        <f t="shared" si="1"/>
        <v>0</v>
      </c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</row>
    <row r="47" spans="1:35" ht="31.5" x14ac:dyDescent="0.2">
      <c r="A47" s="74"/>
      <c r="B47" s="77"/>
      <c r="C47" s="12" t="s">
        <v>229</v>
      </c>
      <c r="D47" s="52">
        <f t="shared" si="1"/>
        <v>0</v>
      </c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</row>
    <row r="48" spans="1:35" ht="47.25" x14ac:dyDescent="0.2">
      <c r="A48" s="74"/>
      <c r="B48" s="77"/>
      <c r="C48" s="12" t="s">
        <v>277</v>
      </c>
      <c r="D48" s="52">
        <f t="shared" si="1"/>
        <v>0</v>
      </c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</row>
    <row r="49" spans="1:35" ht="31.5" x14ac:dyDescent="0.2">
      <c r="A49" s="74"/>
      <c r="B49" s="77"/>
      <c r="C49" s="12" t="s">
        <v>230</v>
      </c>
      <c r="D49" s="52">
        <f t="shared" si="1"/>
        <v>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</row>
    <row r="50" spans="1:35" ht="47.25" x14ac:dyDescent="0.2">
      <c r="A50" s="74"/>
      <c r="B50" s="77"/>
      <c r="C50" s="12" t="s">
        <v>278</v>
      </c>
      <c r="D50" s="52">
        <f t="shared" si="1"/>
        <v>0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</row>
    <row r="51" spans="1:35" ht="31.5" x14ac:dyDescent="0.2">
      <c r="A51" s="74"/>
      <c r="B51" s="77"/>
      <c r="C51" s="12" t="s">
        <v>231</v>
      </c>
      <c r="D51" s="52">
        <f t="shared" si="1"/>
        <v>0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</row>
    <row r="52" spans="1:35" ht="31.5" x14ac:dyDescent="0.2">
      <c r="A52" s="74"/>
      <c r="B52" s="77"/>
      <c r="C52" s="12" t="s">
        <v>281</v>
      </c>
      <c r="D52" s="52">
        <f t="shared" si="1"/>
        <v>0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</row>
    <row r="53" spans="1:35" ht="31.5" x14ac:dyDescent="0.2">
      <c r="A53" s="74"/>
      <c r="B53" s="77"/>
      <c r="C53" s="12" t="s">
        <v>282</v>
      </c>
      <c r="D53" s="52">
        <f t="shared" si="1"/>
        <v>0</v>
      </c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</row>
    <row r="54" spans="1:35" ht="31.5" x14ac:dyDescent="0.2">
      <c r="A54" s="75"/>
      <c r="B54" s="78"/>
      <c r="C54" s="12" t="s">
        <v>283</v>
      </c>
      <c r="D54" s="52">
        <f t="shared" si="1"/>
        <v>0</v>
      </c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</row>
    <row r="129" s="1" customFormat="1" x14ac:dyDescent="0.2"/>
  </sheetData>
  <mergeCells count="8">
    <mergeCell ref="A42:A54"/>
    <mergeCell ref="B42:B54"/>
    <mergeCell ref="B3:B15"/>
    <mergeCell ref="A3:A15"/>
    <mergeCell ref="A16:A28"/>
    <mergeCell ref="B16:B28"/>
    <mergeCell ref="B29:B41"/>
    <mergeCell ref="A29:A41"/>
  </mergeCells>
  <pageMargins left="0.70078740157480324" right="0.70078740157480324" top="0.75196850393700787" bottom="0.75196850393700787" header="0.3" footer="0.3"/>
  <pageSetup paperSize="9" orientation="portrait" r:id="rId1"/>
  <headerFooter>
    <oddFooter>&amp;L&amp;1#&amp;"Tahoma"&amp;9&amp;KCF022BC2 – Usage restreint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5CE41D294ECC4695613A9E9528E6BD" ma:contentTypeVersion="11" ma:contentTypeDescription="Crée un document." ma:contentTypeScope="" ma:versionID="4bf719e0aa9687cc8b2c52105b2444e1">
  <xsd:schema xmlns:xsd="http://www.w3.org/2001/XMLSchema" xmlns:xs="http://www.w3.org/2001/XMLSchema" xmlns:p="http://schemas.microsoft.com/office/2006/metadata/properties" xmlns:ns2="18819121-232d-420e-ab59-999361c9f4f5" xmlns:ns3="8ab092b8-4c08-46fc-bc69-ca6dfd7e7d0a" targetNamespace="http://schemas.microsoft.com/office/2006/metadata/properties" ma:root="true" ma:fieldsID="8c2a324c7eb8c350dbffa911e3e9756e" ns2:_="" ns3:_="">
    <xsd:import namespace="18819121-232d-420e-ab59-999361c9f4f5"/>
    <xsd:import namespace="8ab092b8-4c08-46fc-bc69-ca6dfd7e7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819121-232d-420e-ab59-999361c9f4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b092b8-4c08-46fc-bc69-ca6dfd7e7d0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F961C7-139B-47DB-B300-5D946BE649A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A181CEB-7E05-4868-A12E-129A0B0F1B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D3F483-D78A-492A-ABE5-C76DB43F9B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819121-232d-420e-ab59-999361c9f4f5"/>
    <ds:schemaRef ds:uri="8ab092b8-4c08-46fc-bc69-ca6dfd7e7d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Instructions</vt:lpstr>
      <vt:lpstr>Bordereau des prix unitaires</vt:lpstr>
      <vt:lpstr>Détail Quantitatif Estimatif</vt:lpstr>
      <vt:lpstr>TJM (Profils)</vt:lpstr>
      <vt:lpstr>Charges</vt:lpstr>
      <vt:lpstr>Charges Détail UO-PPF-MCO-FTx</vt:lpstr>
      <vt:lpstr>'Bordereau des prix unitaires'!Impression_des_titres</vt:lpstr>
      <vt:lpstr>'Détail Quantitatif Estimatif'!Impression_des_titres</vt:lpstr>
      <vt:lpstr>'Bordereau des prix unitaires'!Zone_d_impression</vt:lpstr>
      <vt:lpstr>'Détail Quantitatif Estimatif'!Zone_d_impression</vt:lpstr>
    </vt:vector>
  </TitlesOfParts>
  <Company>Secrétariat Général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Robillard</dc:creator>
  <cp:lastModifiedBy>Catherine REBOISSON</cp:lastModifiedBy>
  <cp:revision>35</cp:revision>
  <dcterms:created xsi:type="dcterms:W3CDTF">2020-04-20T12:33:15Z</dcterms:created>
  <dcterms:modified xsi:type="dcterms:W3CDTF">2024-12-13T16:12:54Z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0x010100795CE41D294ECC4695613A9E9528E6BD</vt:lpwstr>
  </property>
  <property fmtid="{D5CDD505-2E9C-101B-9397-08002B2CF9AE}" pid="3" name="MSIP_Label_7bd1f144-26ac-4410-8fdb-05c7de218e82_Enabled">
    <vt:lpwstr>true</vt:lpwstr>
  </property>
  <property fmtid="{D5CDD505-2E9C-101B-9397-08002B2CF9AE}" pid="4" name="MSIP_Label_7bd1f144-26ac-4410-8fdb-05c7de218e82_SetDate">
    <vt:lpwstr>2023-05-02T05:48:34Z</vt:lpwstr>
  </property>
  <property fmtid="{D5CDD505-2E9C-101B-9397-08002B2CF9AE}" pid="5" name="MSIP_Label_7bd1f144-26ac-4410-8fdb-05c7de218e82_Method">
    <vt:lpwstr>Standard</vt:lpwstr>
  </property>
  <property fmtid="{D5CDD505-2E9C-101B-9397-08002B2CF9AE}" pid="6" name="MSIP_Label_7bd1f144-26ac-4410-8fdb-05c7de218e82_Name">
    <vt:lpwstr>FR Usage restreint</vt:lpwstr>
  </property>
  <property fmtid="{D5CDD505-2E9C-101B-9397-08002B2CF9AE}" pid="7" name="MSIP_Label_7bd1f144-26ac-4410-8fdb-05c7de218e82_SiteId">
    <vt:lpwstr>8b87af7d-8647-4dc7-8df4-5f69a2011bb5</vt:lpwstr>
  </property>
  <property fmtid="{D5CDD505-2E9C-101B-9397-08002B2CF9AE}" pid="8" name="MSIP_Label_7bd1f144-26ac-4410-8fdb-05c7de218e82_ActionId">
    <vt:lpwstr>fb339c85-ada1-4cd9-9d72-d25098eb1a5c</vt:lpwstr>
  </property>
  <property fmtid="{D5CDD505-2E9C-101B-9397-08002B2CF9AE}" pid="9" name="MSIP_Label_7bd1f144-26ac-4410-8fdb-05c7de218e82_ContentBits">
    <vt:lpwstr>3</vt:lpwstr>
  </property>
</Properties>
</file>