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defaultThemeVersion="124226"/>
  <mc:AlternateContent xmlns:mc="http://schemas.openxmlformats.org/markup-compatibility/2006">
    <mc:Choice Requires="x15">
      <x15ac:absPath xmlns:x15ac="http://schemas.microsoft.com/office/spreadsheetml/2010/11/ac" url="K:\IAD\MOBILIER DE BUREAU\DCE MOBILIER BUREAU\DCE VL\DOCS\"/>
    </mc:Choice>
  </mc:AlternateContent>
  <xr:revisionPtr revIDLastSave="0" documentId="13_ncr:1_{9B2E85E8-28ED-42BA-9576-832A4F6BAA56}" xr6:coauthVersionLast="36" xr6:coauthVersionMax="36" xr10:uidLastSave="{00000000-0000-0000-0000-000000000000}"/>
  <bookViews>
    <workbookView xWindow="0" yWindow="0" windowWidth="28800" windowHeight="11025" activeTab="1" xr2:uid="{00000000-000D-0000-FFFF-FFFF00000000}"/>
  </bookViews>
  <sheets>
    <sheet name="CONSIGNES" sheetId="8" r:id="rId1"/>
    <sheet name="OFFRE" sheetId="1" r:id="rId2"/>
    <sheet name="REMISIER CATALOGUE" sheetId="11" r:id="rId3"/>
    <sheet name="Feuil1" sheetId="10" state="hidden" r:id="rId4"/>
  </sheets>
  <definedNames>
    <definedName name="_xlnm.Print_Area" localSheetId="0">CONSIGNES!$A$1:$A$6</definedName>
    <definedName name="_xlnm.Print_Area" localSheetId="1">OFFRE!$A$1:$O$99</definedName>
    <definedName name="_xlnm.Print_Area" localSheetId="2">'REMISIER CATALOGUE'!$A$1:$F$27</definedName>
  </definedNames>
  <calcPr calcId="191029"/>
</workbook>
</file>

<file path=xl/calcChain.xml><?xml version="1.0" encoding="utf-8"?>
<calcChain xmlns="http://schemas.openxmlformats.org/spreadsheetml/2006/main">
  <c r="O100" i="1" l="1"/>
  <c r="O97" i="1"/>
  <c r="O99" i="1"/>
  <c r="O11" i="1" l="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K11" i="1"/>
  <c r="M11" i="1" s="1"/>
  <c r="K12" i="1"/>
  <c r="M12" i="1" s="1"/>
  <c r="K13" i="1"/>
  <c r="M13" i="1"/>
  <c r="K14" i="1"/>
  <c r="M14" i="1" s="1"/>
  <c r="K15" i="1"/>
  <c r="M15" i="1" s="1"/>
  <c r="K16" i="1"/>
  <c r="M16" i="1" s="1"/>
  <c r="K17" i="1"/>
  <c r="M17" i="1" s="1"/>
  <c r="K18" i="1"/>
  <c r="M18" i="1" s="1"/>
  <c r="K19" i="1"/>
  <c r="M19" i="1"/>
  <c r="K20" i="1"/>
  <c r="M20" i="1" s="1"/>
  <c r="K21" i="1"/>
  <c r="M21" i="1" s="1"/>
  <c r="K22" i="1"/>
  <c r="M22" i="1" s="1"/>
  <c r="K23" i="1"/>
  <c r="M23" i="1" s="1"/>
  <c r="K24" i="1"/>
  <c r="M24" i="1" s="1"/>
  <c r="K25" i="1"/>
  <c r="M25" i="1"/>
  <c r="K26" i="1"/>
  <c r="M26" i="1"/>
  <c r="K27" i="1"/>
  <c r="M27" i="1" s="1"/>
  <c r="K28" i="1"/>
  <c r="M28" i="1" s="1"/>
  <c r="K29" i="1"/>
  <c r="M29" i="1" s="1"/>
  <c r="K30" i="1"/>
  <c r="M30" i="1" s="1"/>
  <c r="K31" i="1"/>
  <c r="M31" i="1"/>
  <c r="K32" i="1"/>
  <c r="M32" i="1"/>
  <c r="K33" i="1"/>
  <c r="M33" i="1"/>
  <c r="K34" i="1"/>
  <c r="M34" i="1"/>
  <c r="K35" i="1"/>
  <c r="M35" i="1" s="1"/>
  <c r="K36" i="1"/>
  <c r="M36" i="1" s="1"/>
  <c r="K37" i="1"/>
  <c r="M37" i="1" s="1"/>
  <c r="K38" i="1"/>
  <c r="M38" i="1" s="1"/>
  <c r="K39" i="1"/>
  <c r="M39" i="1" s="1"/>
  <c r="K40" i="1"/>
  <c r="M40" i="1" s="1"/>
  <c r="K41" i="1"/>
  <c r="M41" i="1" s="1"/>
  <c r="K42" i="1"/>
  <c r="M42" i="1" s="1"/>
  <c r="K67" i="1" l="1"/>
  <c r="K81" i="1"/>
  <c r="K82" i="1"/>
  <c r="O86" i="1" l="1"/>
  <c r="O87" i="1"/>
  <c r="O89" i="1"/>
  <c r="O90" i="1"/>
  <c r="O91" i="1"/>
  <c r="O92" i="1"/>
  <c r="O94" i="1"/>
  <c r="O95" i="1"/>
  <c r="O96" i="1"/>
  <c r="O85" i="1"/>
  <c r="M82" i="1" l="1"/>
  <c r="O82" i="1"/>
  <c r="F29" i="11"/>
  <c r="K44" i="1"/>
  <c r="M44" i="1" s="1"/>
  <c r="O44" i="1"/>
  <c r="K45" i="1"/>
  <c r="M45" i="1" s="1"/>
  <c r="O45" i="1"/>
  <c r="K46" i="1"/>
  <c r="M46" i="1" s="1"/>
  <c r="O46" i="1"/>
  <c r="K47" i="1"/>
  <c r="M47" i="1" s="1"/>
  <c r="O47" i="1"/>
  <c r="K48" i="1"/>
  <c r="M48" i="1" s="1"/>
  <c r="O48" i="1"/>
  <c r="K49" i="1"/>
  <c r="M49" i="1" s="1"/>
  <c r="O49" i="1"/>
  <c r="K50" i="1"/>
  <c r="M50" i="1" s="1"/>
  <c r="O50" i="1"/>
  <c r="K51" i="1"/>
  <c r="M51" i="1" s="1"/>
  <c r="O51" i="1"/>
  <c r="K52" i="1"/>
  <c r="M52" i="1" s="1"/>
  <c r="O52" i="1"/>
  <c r="K53" i="1"/>
  <c r="M53" i="1" s="1"/>
  <c r="O53" i="1"/>
  <c r="K54" i="1"/>
  <c r="M54" i="1" s="1"/>
  <c r="O54" i="1"/>
  <c r="K56" i="1"/>
  <c r="M56" i="1" s="1"/>
  <c r="O56" i="1"/>
  <c r="K57" i="1"/>
  <c r="M57" i="1" s="1"/>
  <c r="O57" i="1"/>
  <c r="K58" i="1"/>
  <c r="M58" i="1" s="1"/>
  <c r="O58" i="1"/>
  <c r="K59" i="1"/>
  <c r="M59" i="1" s="1"/>
  <c r="O59" i="1"/>
  <c r="K60" i="1"/>
  <c r="M60" i="1" s="1"/>
  <c r="O60" i="1"/>
  <c r="K61" i="1"/>
  <c r="M61" i="1" s="1"/>
  <c r="O61" i="1"/>
  <c r="K63" i="1"/>
  <c r="M63" i="1" s="1"/>
  <c r="O63" i="1"/>
  <c r="K64" i="1"/>
  <c r="M64" i="1" s="1"/>
  <c r="O64" i="1"/>
  <c r="K65" i="1"/>
  <c r="M65" i="1" s="1"/>
  <c r="O65" i="1"/>
  <c r="K66" i="1"/>
  <c r="M66" i="1" s="1"/>
  <c r="O66" i="1"/>
  <c r="M67" i="1"/>
  <c r="O67" i="1"/>
  <c r="K68" i="1"/>
  <c r="M68" i="1" s="1"/>
  <c r="O68" i="1"/>
  <c r="K69" i="1"/>
  <c r="M69" i="1" s="1"/>
  <c r="O69" i="1"/>
  <c r="K70" i="1"/>
  <c r="M70" i="1" s="1"/>
  <c r="O70" i="1"/>
  <c r="K71" i="1"/>
  <c r="M71" i="1" s="1"/>
  <c r="O71" i="1"/>
  <c r="K73" i="1"/>
  <c r="M73" i="1" s="1"/>
  <c r="O73" i="1"/>
  <c r="K74" i="1"/>
  <c r="M74" i="1" s="1"/>
  <c r="O74" i="1"/>
  <c r="K75" i="1"/>
  <c r="M75" i="1" s="1"/>
  <c r="O75" i="1"/>
  <c r="K76" i="1"/>
  <c r="M76" i="1" s="1"/>
  <c r="O76" i="1"/>
  <c r="K77" i="1"/>
  <c r="M77" i="1" s="1"/>
  <c r="O77" i="1"/>
  <c r="K78" i="1"/>
  <c r="M78" i="1" s="1"/>
  <c r="O78" i="1"/>
  <c r="K80" i="1"/>
  <c r="M80" i="1" s="1"/>
  <c r="O80" i="1"/>
  <c r="M81" i="1"/>
  <c r="O81" i="1"/>
  <c r="M85" i="1"/>
  <c r="M86" i="1"/>
  <c r="M87" i="1"/>
  <c r="M89" i="1"/>
  <c r="M90" i="1"/>
  <c r="M91" i="1"/>
  <c r="M92" i="1"/>
  <c r="M94" i="1"/>
  <c r="M95" i="1"/>
  <c r="M96" i="1"/>
  <c r="K10" i="1" l="1"/>
  <c r="M10" i="1" s="1"/>
  <c r="O10" i="1" s="1"/>
</calcChain>
</file>

<file path=xl/sharedStrings.xml><?xml version="1.0" encoding="utf-8"?>
<sst xmlns="http://schemas.openxmlformats.org/spreadsheetml/2006/main" count="403" uniqueCount="250">
  <si>
    <t xml:space="preserve">Référence </t>
  </si>
  <si>
    <t xml:space="preserve">Le candidat précise sa Raison Sociale/Enseigne/Marque : </t>
  </si>
  <si>
    <t xml:space="preserve"> Bordereau de Prix Unitaires (BPU) - Détail Quantitatif estimatif (DQE)
Règles de remplissage du cadre financier</t>
  </si>
  <si>
    <t xml:space="preserve"> TVA (en %)</t>
  </si>
  <si>
    <t xml:space="preserve">Numéro 
de lot </t>
  </si>
  <si>
    <t xml:space="preserve">Lot 1 </t>
  </si>
  <si>
    <t>Matériels et Prestations 
imposés par le Pouvoir Adjudicateur</t>
  </si>
  <si>
    <t>Volume estimatif de produits unitaires 
sur la durée du marché</t>
  </si>
  <si>
    <t>Prix unitaire net €HT
hors éco-contribution</t>
  </si>
  <si>
    <t>Désignation commerciale du produit
-
Référence fournisseur</t>
  </si>
  <si>
    <t>Codification fournisseur</t>
  </si>
  <si>
    <t xml:space="preserve">Prix unitaire net €HT
avec éco-contribution
CALCUL AUTOMATIQUE </t>
  </si>
  <si>
    <t xml:space="preserve">Prix unitaire 
net€ TTC
avec éco-contribution
CALCUL AUTOMATIQUE </t>
  </si>
  <si>
    <t xml:space="preserve">Offre valorisée en € TTC avec éco-contribution
Prix unitaire x volume annuel
CALCUL AUTOMATIQUE </t>
  </si>
  <si>
    <t>Unité 
de
 commande</t>
  </si>
  <si>
    <t>UNITE</t>
  </si>
  <si>
    <t>M3</t>
  </si>
  <si>
    <t>1/2 JOUR</t>
  </si>
  <si>
    <t>JOUR</t>
  </si>
  <si>
    <t>TAUX</t>
  </si>
  <si>
    <t>Eco-contri-bution €
par article</t>
  </si>
  <si>
    <t xml:space="preserve"> </t>
  </si>
  <si>
    <t>Taux mimimum applicable</t>
  </si>
  <si>
    <t>Volume estimatif en €TTC 
sur la durée du marché</t>
  </si>
  <si>
    <t>TOTAL TTC DU DEVIS ESTIMATIF SUR LA DURÉE DU CONTRAT  (HORS REMISES)</t>
  </si>
  <si>
    <t>ACCESSOIRE - PRISE DE CONFORT ELECTRIQUE + USB</t>
  </si>
  <si>
    <t>OUI/NON</t>
  </si>
  <si>
    <t>OUI</t>
  </si>
  <si>
    <t>NON</t>
  </si>
  <si>
    <t>MB1</t>
  </si>
  <si>
    <t>MB2</t>
  </si>
  <si>
    <t>MB3</t>
  </si>
  <si>
    <t>MB4</t>
  </si>
  <si>
    <t>MB5</t>
  </si>
  <si>
    <t>MB6</t>
  </si>
  <si>
    <t>MB7</t>
  </si>
  <si>
    <t>MB8</t>
  </si>
  <si>
    <t>PLANS DE TRAVAIL</t>
  </si>
  <si>
    <t>MB13</t>
  </si>
  <si>
    <t>MB15</t>
  </si>
  <si>
    <t>MB16</t>
  </si>
  <si>
    <t>MB17</t>
  </si>
  <si>
    <t>MB18</t>
  </si>
  <si>
    <t>MB19</t>
  </si>
  <si>
    <t>MB20</t>
  </si>
  <si>
    <t>MB21</t>
  </si>
  <si>
    <t>MB22</t>
  </si>
  <si>
    <t>MB23</t>
  </si>
  <si>
    <t>MB24</t>
  </si>
  <si>
    <t>RETOUR INTERCHANGEABLE DROITE OU GAUCHE SUR 2 PIEDS 80x60CM</t>
  </si>
  <si>
    <t>TABLE DE REUNION RONDE PIED CENTRAL DIAMETRE 120CM</t>
  </si>
  <si>
    <t>TABLE DE REUNION RONDE PIED CENTRAL DIAMETRE 100CM</t>
  </si>
  <si>
    <t>TABLE DE REUNION RONDE DIAMETRE 120 CM - 4 PIEDS</t>
  </si>
  <si>
    <t>TABLE DE REUNION OVALE 6 A 8 PERSONNES (ENVIRON 200 X 100 CM) 4 PIEDS</t>
  </si>
  <si>
    <t>TABLE DE REUNION ABATTANTE AVEC SYSTÈME D'ACCROCHE 120 X 80 CM</t>
  </si>
  <si>
    <t>TABLE DE REUNION ABATTANTE AVEC SYSTÈME D'ACCROCHE 140 X 80 CM</t>
  </si>
  <si>
    <t>TABLE DE REUNION ABATTANTE AVEC SYSTÈME D'ACCROCHE 160 X 80 CM</t>
  </si>
  <si>
    <t>TABLE</t>
  </si>
  <si>
    <t>MB27</t>
  </si>
  <si>
    <t>MB28</t>
  </si>
  <si>
    <t>CAISSON MELAMINE</t>
  </si>
  <si>
    <t>CAISSON MOBILE 3 TIROIRS - PROFONDEUR 60 CM</t>
  </si>
  <si>
    <t>CAISSON MOBILE 2 TIROIRS - PROFONDEUR 60 CM</t>
  </si>
  <si>
    <t>CAISSON HAUTEUR BUREAU 3 TIROIRS (2 PLATS + 1 DOSSIERS SUSPENDUS) - PROFONDEUR 60 CM</t>
  </si>
  <si>
    <t>CAISSON HAUTEUR BUREAU 4 TIROIRS - PROFONDEUR 60 CM</t>
  </si>
  <si>
    <t>CAISSON HAUTEUR BUREAU 3 TIROIRS (2 PLATS + 1 DOSSIERS SUSPENDUS) - PROFONDEUR 80 CM</t>
  </si>
  <si>
    <t>CAISSON HAUTEUR BUREAU 4 TIROIRS - PROFONDEUR 80 CM</t>
  </si>
  <si>
    <t>ARMOIRE MONOBLOC A RIDEAUX UNICOLOR - PROFONDEUR ENV.43 CM</t>
  </si>
  <si>
    <t xml:space="preserve">FORFAIT INTERVENTION LOGISTIQUE (DEMONTAGE,MANUTENTION, DEPANNAGE, REPARATION, REGLAGE ...) - FORFAIT  1/2 JOURNEE POUR 1 TECHNICIEN </t>
  </si>
  <si>
    <t xml:space="preserve">FORFAIT INTERVENTION LOGISTIQUE (DEMONTAGE,MANUTENTION, DEPANNAGE, REPARATION, REGLAGE ...) - FORFAIT  1 HEURE POUR 1 TECHNICIEN </t>
  </si>
  <si>
    <t>HEURE</t>
  </si>
  <si>
    <t>PRESTATIONS POUR LA REALISATION D'INVENTAIRES - FORFAIT  1 HEURE</t>
  </si>
  <si>
    <t>PRESTATIONS POUR LA REALISATION D'INVENTAIRES - FORFAIT   1/2 JOURNEE</t>
  </si>
  <si>
    <t>PRESTATIONS POUR LA REALISATION D'INVENTAIRES - FORFAIT  1  JOURNEE</t>
  </si>
  <si>
    <t xml:space="preserve">FORFAIT INTERVENTION LOGISTIQUE (DEMONTAGE,MANUTENTION, DEPANNAGE, REPARATION, REGLAGE ...) - FORFAIT  1 JOURNEE POUR 1 TECHNICIEN </t>
  </si>
  <si>
    <t>Signature et cachet</t>
  </si>
  <si>
    <t>STOCKAGE DE MATERIEL M3</t>
  </si>
  <si>
    <t>INTERVENTION LOGISTIQUE</t>
  </si>
  <si>
    <t>PRESTATION INVENTAIRE</t>
  </si>
  <si>
    <t>MB29</t>
  </si>
  <si>
    <t>MB33</t>
  </si>
  <si>
    <t>MB34</t>
  </si>
  <si>
    <t>MB35</t>
  </si>
  <si>
    <t>MB36</t>
  </si>
  <si>
    <t>MB37</t>
  </si>
  <si>
    <t>MB38</t>
  </si>
  <si>
    <t>MB39</t>
  </si>
  <si>
    <t>MB40</t>
  </si>
  <si>
    <t>MB41</t>
  </si>
  <si>
    <t>MB42</t>
  </si>
  <si>
    <t>MB43</t>
  </si>
  <si>
    <t>MB44</t>
  </si>
  <si>
    <t>MB45</t>
  </si>
  <si>
    <t>MB46</t>
  </si>
  <si>
    <t>MB47</t>
  </si>
  <si>
    <t>MB48</t>
  </si>
  <si>
    <t>MB49</t>
  </si>
  <si>
    <t>MB50</t>
  </si>
  <si>
    <t>MB52</t>
  </si>
  <si>
    <t>MB53</t>
  </si>
  <si>
    <t>MB54</t>
  </si>
  <si>
    <t>RC1</t>
  </si>
  <si>
    <t>RC2</t>
  </si>
  <si>
    <t>RC3</t>
  </si>
  <si>
    <t>RC4</t>
  </si>
  <si>
    <t>RC5</t>
  </si>
  <si>
    <t>RC6</t>
  </si>
  <si>
    <t>RC7</t>
  </si>
  <si>
    <t>RC8</t>
  </si>
  <si>
    <t>RC9</t>
  </si>
  <si>
    <t>RC10</t>
  </si>
  <si>
    <t>Le</t>
  </si>
  <si>
    <t xml:space="preserve">Fait à            </t>
  </si>
  <si>
    <t>VOILE DE FOND EN MELAMINE AVEC EQUERRE DE FIXATION (ADAPTABLE SUR LES BUREAUX 4 PIEDS, PIED DEGAGEMENT LATERAL ET BUREAU ELECTRIQUE)  L120 CM</t>
  </si>
  <si>
    <t>VOILE DE FOND EN MELAMINE AVEC EQUERRE DE FIXATION (ADAPTABLE SUR LES BUREAUX 4 PIEDS, PIED DEGAGEMENT LATERAL ET BUREAU ELECTRIQUE) L140 CM</t>
  </si>
  <si>
    <t>VOILE DE FOND EN MELAMINE AVEC EQUERRE DE FIXATION (ADAPTABLE SUR LES BUREAUX 4 PIEDS, PIED DEGAGEMENT LATERAL ET BUREAU ELECTRIQUE) L160 CM</t>
  </si>
  <si>
    <t>VOILE DE FOND EN MELAMINE AVEC EQUERRE DE FIXATION (ADAPTABLE SUR LES BUREAUX 4 PIEDS, PIED DEGAGEMENT LATERAL ET BUREAU ELECTRIQUE) L180 CM</t>
  </si>
  <si>
    <t xml:space="preserve">FORFAIT REPORT DE LA PRESTATION - En cas d'annulation (report) d’une prestation de livraison, installation d'une commande moins de 10 jours calendaire avant la date prévue initialement pour toute cause n’incombant pas au titulaire (par exemple inaccessibilité de la zone d'exécution, retard de travaux, etc...) Ce prix est forfaitaire quel que soit le montant de la commande. </t>
  </si>
  <si>
    <t xml:space="preserve">STOCKAGE DE MATERIEL PAR M3 PAR JOUR  HORS LIVRAISON STANDARD - Stockage au mètre cube par jour calendaire dans un entrepôt. Ce prix est forfaitaire et s'entend pour 1m3 par jour calendaire de stockage et à compter de la date initiale de livraison </t>
  </si>
  <si>
    <t xml:space="preserve">STOCKAGE DE MATERIEL PAR M3 PAR SEMAINE  HORS LIVRAISON STANDARD- Stockage au mètre cube par semaine de 7 jours calendaires dans un entrepôt. Ce prix est forfaitaire et s'entend pour 1m3 par semaine de stockage et à compter de la date initiale de livraison </t>
  </si>
  <si>
    <t>Taux</t>
  </si>
  <si>
    <t>RC11</t>
  </si>
  <si>
    <t>RC12</t>
  </si>
  <si>
    <t>RC13</t>
  </si>
  <si>
    <t>RC14</t>
  </si>
  <si>
    <t>RC15</t>
  </si>
  <si>
    <t>RC16</t>
  </si>
  <si>
    <t>RC17</t>
  </si>
  <si>
    <t>RC18</t>
  </si>
  <si>
    <t>RC19</t>
  </si>
  <si>
    <t>RC20</t>
  </si>
  <si>
    <t>FORFAIT</t>
  </si>
  <si>
    <t>MB55</t>
  </si>
  <si>
    <t>MB64</t>
  </si>
  <si>
    <t>MB65</t>
  </si>
  <si>
    <t>MB66</t>
  </si>
  <si>
    <t>MB67</t>
  </si>
  <si>
    <t>MB68</t>
  </si>
  <si>
    <t>MB69</t>
  </si>
  <si>
    <t>MB70</t>
  </si>
  <si>
    <t>MB71</t>
  </si>
  <si>
    <t>MB72</t>
  </si>
  <si>
    <t>MB74</t>
  </si>
  <si>
    <t>MB75</t>
  </si>
  <si>
    <t>ECRAN DE SEPARATION FRONTAL MELAMINE HAUTEUR MINIMALE 30 CM AVEC SYSTÈME DE FIXATION INDIVIDUEL ADAPTABLE  BUREAU L120 CM</t>
  </si>
  <si>
    <t>ECRAN DE SEPARATION FRONTAL MELAMINE HAUTEUR MINIMALE 30 CM AVEC SYSTÈME DE FIXATION INDIVIDUEL ADAPTABLE  BUREAU L140 CM</t>
  </si>
  <si>
    <t>ECRAN DE SEPARATION FRONTAL MELAMINE HAUTEUR MINIMALE 30 CM AVEC SYSTÈME DE FIXATION INDIVIDUEL ADAPTABLE  BUREAU L160 CM</t>
  </si>
  <si>
    <t xml:space="preserve">BUREAU ASSIS-DEBOUT PIETIEMENT ELECTRIQUE 2 MOTEURS + MINIMUM 2 MEMORISATION DE POSITIONS + PLATEAU 120X80 CM + 2 OBTURATEURS PASSAGE DE CABLE HORIZONTAL ET VERTICAL </t>
  </si>
  <si>
    <t>BUREAU ASSIS-DEBOUT PIETIEMENT ELECTRIQUE 2 MOTEURS + MINIMUM 2 MEMORISATION DE POSITIONS + PLATEAU 140X80 CM + 2 OBTURATEURS PASSAGE DE CABLE HORIZONTAL ET VERTICAL</t>
  </si>
  <si>
    <t>BUREAU ASSIS-DEBOUT PIETEMENT ELECTRIQUE 2 MOTEURS + MINIMUM 2 MEMORISATION DE POSITIONS + PLATEAU 160X80 CM + 2 OBTURATEURS PASSAGE DE CABLE HORIZONTAL ET VERTICAL</t>
  </si>
  <si>
    <t>BUREAU ASSIS-DEBOUT PIETEMENT ELECTRIQUE 2 MOTEURS + MINIMUM 2 MEMORISATION DE POSITIONS + PLATEAU 180X80 CM + 2 OBTURATEURS PASSAGE DE CABLE HORIZONTAL ET VERTICAL</t>
  </si>
  <si>
    <t>TABLE DE REUNION RONDE PIED CENTRAL DIAMETRE 80CM</t>
  </si>
  <si>
    <t xml:space="preserve">TOP ARMOIRE </t>
  </si>
  <si>
    <t>TOP ARMOIRE AVEC COLORIS IDENTIQUES AUX PLATEAUX L 120 CM</t>
  </si>
  <si>
    <t>TOP ARMOIRE AVEC COLORIS IDENTIQUES AUX PLATEAUX L 100 CM</t>
  </si>
  <si>
    <t>MB9</t>
  </si>
  <si>
    <t>MB10</t>
  </si>
  <si>
    <t>MB11</t>
  </si>
  <si>
    <t>MB12</t>
  </si>
  <si>
    <t>ARMOIRE MONOBLOC A RIDEAUX TEINTES BOIS - PROFONDEUR ENV.43 CM</t>
  </si>
  <si>
    <t>TABLETTE POUR ARMOIRE PROFONDEUR ENV.43 CM L120 CM</t>
  </si>
  <si>
    <t xml:space="preserve">TABLETTE POUR ARMOIRE PROFONDEUR ENV.43 CM L100 CM </t>
  </si>
  <si>
    <t xml:space="preserve">TABLETTE POUR ARMOIRE PROFONDEUR ENV.43 CM L80 CM </t>
  </si>
  <si>
    <t>Matériel adapatble aux plans et bureaux droits ci-dessus</t>
  </si>
  <si>
    <t>Caisson assorti aux bureaux droits ci-dessus; un plumier ou une tirette plumier en équipement de base , Les tiroirs seront munis d’un système de freinage et de butées de course,; les tiroirs montés sur glissières métalliques, pourront être extraits en totalité; les caissons posséderont un système anti-bascule, système de serrure et fermeture centralisée exigé</t>
  </si>
  <si>
    <t>Armoire assortie aux bureaux droits ci-dessus; porte(s) rideau(x) avec possibilité d'assortir le coloris des rideaux; avec les bureaux, fermeture par serrure à clé</t>
  </si>
  <si>
    <t>ARMOIRE MONOBLOC  A RIDEAUX UNICOLOR - PROFONDEUR ENV.43 CM 198X120 EQUIPE DE 4 TABLETTES MINIMUM</t>
  </si>
  <si>
    <t>ARMOIRE MONOBLOC A RIDEAUX UNICOLOR - PROFONDEUR ENV.43 CM 198X100 EQUIPE DE 4 TABLETTES MINIMUM</t>
  </si>
  <si>
    <t>ARMOIRE MONOBLOC A RIDEAUX UNICOLOR - PROFONDEUR ENV.43 CM 100X120 EQUIPE DE 2 TABLETTES MINIMUM</t>
  </si>
  <si>
    <t>ARMOIRE MONOBLOC A RIDEAUX UNICOLOR - PROFONDEUR ENV.43 CM 100X100 EQUIPE DE 2 TABLETTES MINIMUM</t>
  </si>
  <si>
    <t>ARMOIRE MONOBLOC A RIDEAUX UNICOLOR - PROFONDEUR ENV.43 CM 70X80 EQUIPE DE 1 TABLETTE MINIMUM</t>
  </si>
  <si>
    <t>ARMOIRE MONOBLOC  A RIDEAUX TEINTES BOIS - PROFONDEUR ENV.43 CM 198X120 EQUIPE DE 4 TABLETTES MINIMUM</t>
  </si>
  <si>
    <t>ARMOIRE MONOBLOC A RIDEAUX TEINTES BOIS - PROFONDEUR ENV.43 CM 198X100 EQUIPE DE 4 TABLETTES MINIMUM</t>
  </si>
  <si>
    <t>ARMOIRE MONOBLOC A RIDEAUX TEINTES BOIS - PROFONDEUR ENV.43 CM 100X120 EQUIPE DE 2 TABLETTES MINIMUM</t>
  </si>
  <si>
    <t>ARMOIRE MONOBLOC A RIDEAUX TEINTES BOIS - PROFONDEUR ENV.43 CM 100X100 EQUIPE DE 2 TABLETTES MINIMUM</t>
  </si>
  <si>
    <t>ARMOIRE MONOBLOC A RIDEAUX TEINTES BOIS - PROFONDEUR ENV.43 CM 70X80 EQUIPE DE 1 TABLETTE MINIMUM</t>
  </si>
  <si>
    <t>Top aux matériels inscrits ci-dessus</t>
  </si>
  <si>
    <t>GRAND BUREAU CARRE 160x160 CM</t>
  </si>
  <si>
    <t>MB30</t>
  </si>
  <si>
    <t>MB31</t>
  </si>
  <si>
    <t>ECRAN DE SEPARATION LATERAL MELAMINE HAUTEUR MINIMALE 30 CM AVEC SYSTÈME DE FIXATION LARGEUR 80 CM</t>
  </si>
  <si>
    <t>ECRAN DE SEPARATION LATERAL MELAMINE HAUTEUR MINIMALE 40 CM AVEC SYSTÈME DE FIXATION LARGEUR 80 CM</t>
  </si>
  <si>
    <t>Retour assorti et à raccorder aux bureaux droits ci-dessus; de forme rectangulaire; Piètement et structure métalliques; Plateau mélaminé contrebalancé, d’épaisseur minimum de 25 mm et de densité environ 650kg/m3</t>
  </si>
  <si>
    <t>ARMOIRE MONOBLOC A RIDEAUX UNICOLOR - PROFONDEUR ENV.43 CM 100X80 EQUIPE DE 2 TABLETTES MINIMUM</t>
  </si>
  <si>
    <t>ARMOIRE MONOBLOC A RIDEAUX TEINTES BOIS - PROFONDEUR ENV.43 CM 100X80 EQUIPE DE 2 TABLETTES MINIMUM</t>
  </si>
  <si>
    <t xml:space="preserve">TAUX DE REMISE POUR UNE LIVRAISON SIMPLE SUR UN SITE SANS MONTAGE </t>
  </si>
  <si>
    <t xml:space="preserve">PLAN DROIT L120X80 CM 4 PIEDS ARCHE + CHEMIN DE CABLES HORIZONTAL + UN OBTURATEUR AU MINIMUM </t>
  </si>
  <si>
    <t xml:space="preserve">PLAN DROIT L140X80 CM 4 PIEDS ARCHE + CHEMIN DE CABLES HORIZONTAL + UN OBTURATEUR AU MINIMUM </t>
  </si>
  <si>
    <t xml:space="preserve">PLAN DROIT L160X80 CM 4 PIEDS ARCHE + CHEMIN DE CABLES HORIZONTAL + UN OBTURATEUR AU MINIMUM </t>
  </si>
  <si>
    <t xml:space="preserve">PLAN DROIT L180X80 CM 4 PIEDS ARCHE + CHEMIN DE CABLES HORIZONTAL + UN OBTURATEUR AU MINIMUM </t>
  </si>
  <si>
    <t xml:space="preserve">PLAN DROIT L120X80 CM PIED L OU DEGAGEMENT LATERAL + CHEMIN DE CABLES HORIZONTAL + UN OBTURATEUR AU MINIMUM </t>
  </si>
  <si>
    <t xml:space="preserve">PLAN DROIT L140X80 CM PIED L OU DEGAGEMENT LATERAL + CHEMIN DE CABLES HORIZONTAL + UN OBTURATEUR AU MINIMUM </t>
  </si>
  <si>
    <t xml:space="preserve">PLAN DROIT L160X80 CM PIED L OU DEGAGEMENT LATERAL + CHEMIN DE CABLES HORIZONTAL + UN OBTURATEUR AU MINIMUM </t>
  </si>
  <si>
    <t xml:space="preserve">PLAN DROIT L180X80 CM PIED L OU DEGAGEMENT LATERAL + CHEMIN DE CABLES HORIZONTAL + UN OBTURATEUR AU MINIMUM </t>
  </si>
  <si>
    <t xml:space="preserve"> Bordereau de Prix Unitaires (BPU) - DÉTAIL QUANTITATIF ESTIMATIF (DQE)</t>
  </si>
  <si>
    <t xml:space="preserve">BORDEREAU DE REMISES SUR CATALOGUE </t>
  </si>
  <si>
    <t>Nom des catalogues - à préciser
Famille de produits, gamme, etc…</t>
  </si>
  <si>
    <t xml:space="preserve">FORFAIT LIVRAISON POUR COMMANDE INFERIEURE A 500 € HT </t>
  </si>
  <si>
    <t>MB25</t>
  </si>
  <si>
    <t>MB26</t>
  </si>
  <si>
    <t>MB32</t>
  </si>
  <si>
    <t>MB51</t>
  </si>
  <si>
    <t>MB56</t>
  </si>
  <si>
    <t>MB57</t>
  </si>
  <si>
    <t>MB58</t>
  </si>
  <si>
    <t>MB59</t>
  </si>
  <si>
    <t>MB60</t>
  </si>
  <si>
    <t>MB61</t>
  </si>
  <si>
    <t>MB62</t>
  </si>
  <si>
    <t>MB63</t>
  </si>
  <si>
    <t>MB73</t>
  </si>
  <si>
    <t>REMISE ADDITIONNELLE APPLICABLE SUR LE MONTANT D'UNE COMMANDE AVEC DATE UNIQUE DE LIVRAISON D'UNE COMMANDE AVEC DATE UNIQUE DE LIVRAISON</t>
  </si>
  <si>
    <t>Prix unitaire €HT</t>
  </si>
  <si>
    <t xml:space="preserve">Prix unitaire 
net€ TTC
CALCUL AUTOMATIQUE </t>
  </si>
  <si>
    <t xml:space="preserve">Offre valorisée en € TTC
CALCUL AUTOMATIQUE </t>
  </si>
  <si>
    <t xml:space="preserve">Offre valorisée en € TTC
Prix unitaire x volume annuel
CALCUL AUTOMATIQUE </t>
  </si>
  <si>
    <t>Taux 
de remise pour les fournitures des catalogues du titulaire prix public</t>
  </si>
  <si>
    <t>La fixation du plateau sur la structure doit se faire par système cadre ou poutre par insert métallique; Les plateaux mélaminés ont au minimum une épaisseur de 25mm et une densité de 650 kg/m3 ; Les piètements permettent le passage de câbles. Les câbles sont cachés mais faciles d’accès (4 câbles minimum); Les plans de travail sont mats ou traités antireflets; Un obturateur permettre un accès aux câbles et à la connectique y compris le cache;  système de réglage du piètement permettant de rattraper les défauts de sol mais aussi d’adapter la hauteur du plateau sur environ 10 mm</t>
  </si>
  <si>
    <t>ECRAN DE SEPARATION FRONTAL MELAMINE HAUTEUR MINIMALE 30 CM AVEC SYSTÈME DE FIXATION INDIVIDUEL ADAPTABLE  BUREAU L180 CM</t>
  </si>
  <si>
    <t>Piètement et structure métallique; Hauteur standard; Plateau assorti à la gamme de bureau ci-dessus; Plateau  mélaminé contrebalancé, d’épaisseur minimum de 25 mm et de densité environ 650kg/m3</t>
  </si>
  <si>
    <t>Piètement et structure métallique; Hauteur standard; Plateau assorti à la gamme de bureau ci-dessus; Plateau  mélaminé contrebalancé, d’épaisseur minimum de 25 mm et de densité environ 650kg/m13</t>
  </si>
  <si>
    <t>Piètement et structure métallique; Hauteur standard; Plateau assorti à la gamme de bureau ci-dessus; Plateau  mélaminé contrebalancé, d’épaisseur minimum de 25 mm et de densité environ 650kg/m12</t>
  </si>
  <si>
    <t>Piètement et structure métallique; Hauteur standard; Plateau assorti à la gamme de bureau ci-dessus; Plateau  mélaminé contrebalancé, d’épaisseur minimum de 25 mm et de densité environ 650kg/m11</t>
  </si>
  <si>
    <t xml:space="preserve">Profilé de façon a recevoir du dossier supendus à lecture verticale </t>
  </si>
  <si>
    <r>
      <t>Armoire assortie aux bureaux droits ci-dessus; porte(s) rideau(x) avec possibilité d'assortir le coloris des rideaux; avec le piètement du bureau</t>
    </r>
    <r>
      <rPr>
        <strike/>
        <sz val="10"/>
        <color theme="1"/>
        <rFont val="Calibri Light"/>
        <family val="2"/>
      </rPr>
      <t xml:space="preserve"> </t>
    </r>
    <r>
      <rPr>
        <sz val="10"/>
        <color theme="1"/>
        <rFont val="Calibri Light"/>
        <family val="2"/>
      </rPr>
      <t>, fermeture par serrure à clé (Rideaux à ouverture total lame de 30mm, poignée encastrée, pass disponible en option)</t>
    </r>
  </si>
  <si>
    <t>TOP ARMOIRE AVEC COLORIS IDENTIQUES AUX PLATEAUX L 80 CM</t>
  </si>
  <si>
    <t>MB76</t>
  </si>
  <si>
    <t xml:space="preserve">Tissu </t>
  </si>
  <si>
    <t xml:space="preserve">TAUX MOYEN REMISES CATALOGUES </t>
  </si>
  <si>
    <t>PRESTATIONS COMPLEMENTAIRES</t>
  </si>
  <si>
    <t>Caractéristiques
imposées par le Pouvoir Adjudicateur</t>
  </si>
  <si>
    <t>Dimensions 160 x 160 cm environ, hauteur standard. Piètement et structure métalliques. Système de réglage du piètement permettant de rattraper les défauts de sol mais aussi d’adapter la hauteur du plateau sur environ 10 mm. Plateau mélaminé contrebalancé, d’épaisseur minimum de 25 mm et de densité environ 650kg/m3; trappe intégrée au plateau permettant un accès aux câbles et à la
connectique. Avec goulotte de circulation centrale des câbles sous plateau</t>
  </si>
  <si>
    <t>MB14</t>
  </si>
  <si>
    <t>Piétement éléctrique avec moteur dans chaque pied.
Présence d'un boitier de synchronisation trois pieds
Amplitude 620-1270mm environ
Sécurité Anti-écrasement</t>
  </si>
  <si>
    <t>BUREAU PIETEMENT ELECTRIQUE 3 PIEDS 120X80 CM - RETOUR 60x80 CM</t>
  </si>
  <si>
    <t>BUREAU PIETEMENT ELECTRIQUE 3 PIEDS 160X80 CM - RETOUR 60x80 CM</t>
  </si>
  <si>
    <t>BUREAU PIETEMENT ELECTRIQUE 3 PIEDS 160X80 CM - RETOUR 60x120 CM</t>
  </si>
  <si>
    <t>BUREAU PIETEMENT ELECTRIQUE 3 PIEDS 180X80 CM - RETOUR 60x80 CM</t>
  </si>
  <si>
    <t>BUREAU PIETEMENT ELECTRIQUE 3 PIEDS 200X80 CM - RETOUR 60x80 CM</t>
  </si>
  <si>
    <t>BUREAU PIETEMENT ELECTRIQUE 3 PIEDS 180X80 CM - RETOUR 60x120 CM</t>
  </si>
  <si>
    <t>BUREAU ASSIS-DEBOUT PIETEMENT ELECTRIQUE 2 MOTEURS + MINIMUM 2 MEMORISATION DE POSITIONS + PLATEAU 200X80 CM + 2 OBTURATEURS PASSAGE DE CABLE HORIZONTAL ET VERTICAL</t>
  </si>
  <si>
    <t>TABLE POLYVALENTE  4 PIEDS L120x60 CM</t>
  </si>
  <si>
    <t>TABLE POLYVALENTE  4 PIEDS L140x60 CM</t>
  </si>
  <si>
    <t>TABLE POLYVALENTE 4 PIEDS L160x60 CM</t>
  </si>
  <si>
    <t>ACCESSOIRE - GOULOTTE (VERTICALE/VERTEBRE/GAINE TRESSEE/AUTRE)  POUR BUREAU LONGUEUR MINIMUM 140 CM</t>
  </si>
  <si>
    <t>MB77</t>
  </si>
  <si>
    <t>MB78</t>
  </si>
  <si>
    <t>MB79</t>
  </si>
  <si>
    <r>
      <rPr>
        <b/>
        <sz val="12"/>
        <color rgb="FFE30059"/>
        <rFont val="Calibri Light"/>
        <family val="2"/>
      </rPr>
      <t xml:space="preserve">Le BPU/DQE (Bordereau de Prix/Détail Quantitatif Estimatif ) définit les prestations commandées de manière récurrente pour les fournitures et services objets du marché
</t>
    </r>
    <r>
      <rPr>
        <b/>
        <u/>
        <sz val="12"/>
        <rFont val="Calibri Light"/>
        <family val="2"/>
      </rPr>
      <t>Mode d'utilisation du tableau :</t>
    </r>
    <r>
      <rPr>
        <sz val="12"/>
        <color theme="1"/>
        <rFont val="Calibri Light"/>
        <family val="2"/>
      </rPr>
      <t xml:space="preserve">
Mode d'utilisation du tableau : les onglets doivent être complétés avec précision, le candidat complète uniquement les cellules sur fond bleu clair qui ont une valeur contractuelle. En dehors des élements à noter dans les cellules sur fond bleu clair, ce document ne peut en aucun cas être modifié sous peine d’irrégularité de l’offre. Toutes les cases de prix et de remises doivent être renseignées. 
● Onglet Offre : Toutes les cases de prix doivent être renseignées, aucun prix ne peut être égal à zéro et la mention de type "inclus" est interdite. Les taux de remise peuvent être égaux à 0%
Les calculs sont automatisés et aucune cellule ne doit être supprimées ou modifiées (en dehors des cellules en bleu clair) sous peine que l'offre soit écartée. 
Pour établir son offre le candidat prend en compte les estimations de commandes notées dans la rubrique intitulée "Volume estimatif de produits unitaires sur la durée du marché".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 et marges bénéficiaires.
Le candidat est réputé avoir pris connaissance de tout élément afférent à l’exécution des prestations.
Le bordereau des prix unitaires pour les tarifs relatifs au marché concerné doit prendre en compte les estimations des volumes de consommation.
Les montants indiqués dans le tableau ci-dessous sont exprimés en euros HT et TTC.
● Onglet Remisier catalogue : Les établissements pourront commander à titre subsidiaire auprès du titulaire des articles non listés au BPU, sous réserve qu'ils correspondent aux familles de produits objets du présent accord cadre et au(x) catalogue(s) fournis avec l'offre
Les taux de remise peuvent être égaux à 0%
(Par exemple, % de remise différents selon les catalogues pour une même famille, ajout de lignes possible et autant que nécessaire...)
</t>
    </r>
    <r>
      <rPr>
        <sz val="12"/>
        <color rgb="FFE30059"/>
        <rFont val="Calibri Light"/>
        <family val="2"/>
      </rPr>
      <t>Aucune ligne et colonne ne doit être supprimée ou modifiée, la protection des feuilles par mot de passe ne doit pas être ôtée ni désactivée, sous peine que l'offre soit écartée. 
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</si>
  <si>
    <t>TOTAL TTC DU DEVIS ESTIMATIF SUR LA DURÉE DU CONTRAT Y COMPRIS REMISE ADDITIONNELLE APPLICABLE SUR LE MONTANT D'UNE COMMANDE AVEC DATE UNIQUE DE LIVRAISON D'UNE COMMANDE AVEC DATE UNIQUE DE LIVRAISON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</si>
</sst>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 #,##0.00\ &quot;€&quot;_-;\-* #,##0.00\ &quot;€&quot;_-;_-* &quot;-&quot;??\ &quot;€&quot;_-;_-@_-"/>
    <numFmt numFmtId="43" formatCode="_-* #,##0.00\ _€_-;\-* #,##0.00\ _€_-;_-* &quot;-&quot;??\ _€_-;_-@_-"/>
    <numFmt numFmtId="164" formatCode="_-&quot;£&quot;* #,##0.00_-;\-&quot;£&quot;* #,##0.00_-;_-&quot;£&quot;* &quot;-&quot;??_-;_-@_-"/>
    <numFmt numFmtId="165" formatCode="_-* #,##0.00_-;\-* #,##0.00_-;_-* &quot;-&quot;??_-;_-@_-"/>
    <numFmt numFmtId="166" formatCode="#,##0.00&quot; €TTC&quot;"/>
    <numFmt numFmtId="167" formatCode="#,##0&quot; sacs&quot;"/>
    <numFmt numFmtId="168" formatCode="#,##0.00,&quot;€HT&quot;"/>
    <numFmt numFmtId="169" formatCode="#,##0.00&quot; €HT/colis&quot;"/>
    <numFmt numFmtId="170" formatCode="#,##0.00&quot; €TTC/colis&quot;"/>
    <numFmt numFmtId="171" formatCode="#,##0.00&quot;€HT&quot;"/>
    <numFmt numFmtId="172" formatCode="#,##0.000&quot; €TTC&quot;"/>
    <numFmt numFmtId="173" formatCode="#,##0.00\ &quot;€&quot;"/>
  </numFmts>
  <fonts count="26" x14ac:knownFonts="1">
    <font>
      <sz val="11"/>
      <color theme="1"/>
      <name val="Calibri"/>
      <family val="2"/>
      <scheme val="minor"/>
    </font>
    <font>
      <sz val="11"/>
      <color theme="1"/>
      <name val="Calibri"/>
      <family val="2"/>
      <scheme val="minor"/>
    </font>
    <font>
      <sz val="11"/>
      <name val="Arial"/>
      <family val="2"/>
    </font>
    <font>
      <sz val="11"/>
      <color indexed="8"/>
      <name val="Calibri"/>
      <family val="2"/>
    </font>
    <font>
      <sz val="10"/>
      <name val="Arial"/>
      <family val="2"/>
    </font>
    <font>
      <sz val="12"/>
      <color theme="1"/>
      <name val="Calibri Light"/>
      <family val="2"/>
    </font>
    <font>
      <b/>
      <sz val="18"/>
      <color theme="0"/>
      <name val="Calibri Light"/>
      <family val="2"/>
    </font>
    <font>
      <b/>
      <sz val="12"/>
      <color theme="1"/>
      <name val="Calibri Light"/>
      <family val="2"/>
    </font>
    <font>
      <sz val="12"/>
      <color theme="0"/>
      <name val="Calibri Light"/>
      <family val="2"/>
    </font>
    <font>
      <b/>
      <sz val="12"/>
      <color theme="0"/>
      <name val="Calibri Light"/>
      <family val="2"/>
    </font>
    <font>
      <sz val="10"/>
      <color theme="1"/>
      <name val="Calibri Light"/>
      <family val="2"/>
    </font>
    <font>
      <sz val="10"/>
      <name val="Calibri Light"/>
      <family val="2"/>
    </font>
    <font>
      <sz val="10"/>
      <color theme="0"/>
      <name val="Calibri Light"/>
      <family val="2"/>
    </font>
    <font>
      <b/>
      <sz val="10"/>
      <color theme="0"/>
      <name val="Calibri Light"/>
      <family val="2"/>
    </font>
    <font>
      <sz val="10"/>
      <color rgb="FFE30059"/>
      <name val="Calibri Light"/>
      <family val="2"/>
    </font>
    <font>
      <sz val="11"/>
      <color theme="1"/>
      <name val="Calibri Light"/>
      <family val="2"/>
    </font>
    <font>
      <sz val="10"/>
      <color rgb="FF000000"/>
      <name val="Calibri Light"/>
      <family val="2"/>
    </font>
    <font>
      <b/>
      <sz val="14"/>
      <color theme="0"/>
      <name val="Arial"/>
      <family val="2"/>
    </font>
    <font>
      <sz val="11"/>
      <color theme="0"/>
      <name val="Calibri"/>
      <family val="2"/>
      <scheme val="minor"/>
    </font>
    <font>
      <sz val="12"/>
      <color theme="1"/>
      <name val="Cambria"/>
      <family val="1"/>
    </font>
    <font>
      <sz val="10"/>
      <name val="Cambria"/>
      <family val="1"/>
    </font>
    <font>
      <strike/>
      <sz val="10"/>
      <color theme="1"/>
      <name val="Calibri Light"/>
      <family val="2"/>
    </font>
    <font>
      <sz val="12"/>
      <color rgb="FFE30059"/>
      <name val="Calibri Light"/>
      <family val="2"/>
    </font>
    <font>
      <sz val="10"/>
      <color theme="1"/>
      <name val="Cambria"/>
      <family val="1"/>
    </font>
    <font>
      <b/>
      <sz val="12"/>
      <color rgb="FFE30059"/>
      <name val="Calibri Light"/>
      <family val="2"/>
    </font>
    <font>
      <b/>
      <u/>
      <sz val="12"/>
      <name val="Calibri Light"/>
      <family val="2"/>
    </font>
  </fonts>
  <fills count="9">
    <fill>
      <patternFill patternType="none"/>
    </fill>
    <fill>
      <patternFill patternType="gray125"/>
    </fill>
    <fill>
      <patternFill patternType="solid">
        <fgColor theme="0"/>
        <bgColor indexed="64"/>
      </patternFill>
    </fill>
    <fill>
      <patternFill patternType="solid">
        <fgColor rgb="FF1B93A1"/>
        <bgColor indexed="64"/>
      </patternFill>
    </fill>
    <fill>
      <patternFill patternType="solid">
        <fgColor rgb="FFE30059"/>
        <bgColor indexed="64"/>
      </patternFill>
    </fill>
    <fill>
      <patternFill patternType="solid">
        <fgColor rgb="FFE5F9FB"/>
        <bgColor indexed="64"/>
      </patternFill>
    </fill>
    <fill>
      <patternFill patternType="solid">
        <fgColor theme="9" tint="-0.249977111117893"/>
        <bgColor indexed="64"/>
      </patternFill>
    </fill>
    <fill>
      <patternFill patternType="lightUp">
        <bgColor theme="0"/>
      </patternFill>
    </fill>
    <fill>
      <patternFill patternType="lightUp"/>
    </fill>
  </fills>
  <borders count="46">
    <border>
      <left/>
      <right/>
      <top/>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style="thin">
        <color rgb="FF1B93A1"/>
      </left>
      <right style="thin">
        <color rgb="FF1B93A1"/>
      </right>
      <top style="thin">
        <color rgb="FF1B93A1"/>
      </top>
      <bottom style="thin">
        <color rgb="FF1B93A1"/>
      </bottom>
      <diagonal/>
    </border>
    <border>
      <left style="thin">
        <color rgb="FF1B93A1"/>
      </left>
      <right style="thin">
        <color rgb="FF1B93A1"/>
      </right>
      <top/>
      <bottom style="thin">
        <color rgb="FF1B93A1"/>
      </bottom>
      <diagonal/>
    </border>
    <border>
      <left/>
      <right style="medium">
        <color rgb="FF1B93A1"/>
      </right>
      <top style="medium">
        <color rgb="FF1B93A1"/>
      </top>
      <bottom style="medium">
        <color rgb="FF1B93A1"/>
      </bottom>
      <diagonal/>
    </border>
    <border>
      <left style="medium">
        <color theme="0"/>
      </left>
      <right/>
      <top style="medium">
        <color theme="0"/>
      </top>
      <bottom style="medium">
        <color theme="0"/>
      </bottom>
      <diagonal/>
    </border>
    <border>
      <left style="thin">
        <color rgb="FF1B93A1"/>
      </left>
      <right style="thin">
        <color rgb="FF1B93A1"/>
      </right>
      <top/>
      <bottom/>
      <diagonal/>
    </border>
    <border>
      <left style="thin">
        <color rgb="FF1B93A1"/>
      </left>
      <right/>
      <top/>
      <bottom style="thin">
        <color rgb="FF1B93A1"/>
      </bottom>
      <diagonal/>
    </border>
    <border>
      <left/>
      <right style="thin">
        <color rgb="FF1B93A1"/>
      </right>
      <top style="thin">
        <color rgb="FF1B93A1"/>
      </top>
      <bottom style="thin">
        <color rgb="FF1B93A1"/>
      </bottom>
      <diagonal/>
    </border>
    <border>
      <left style="thin">
        <color rgb="FF1B93A1"/>
      </left>
      <right style="thin">
        <color rgb="FF1B93A1"/>
      </right>
      <top style="thin">
        <color rgb="FF1B93A1"/>
      </top>
      <bottom/>
      <diagonal/>
    </border>
    <border>
      <left style="medium">
        <color theme="0"/>
      </left>
      <right style="medium">
        <color theme="0"/>
      </right>
      <top style="thin">
        <color rgb="FF1B93A1"/>
      </top>
      <bottom style="thin">
        <color rgb="FF1B93A1"/>
      </bottom>
      <diagonal/>
    </border>
    <border>
      <left style="medium">
        <color rgb="FF1B93A1"/>
      </left>
      <right/>
      <top style="medium">
        <color rgb="FF1B93A1"/>
      </top>
      <bottom/>
      <diagonal/>
    </border>
    <border>
      <left/>
      <right/>
      <top style="medium">
        <color rgb="FF1B93A1"/>
      </top>
      <bottom/>
      <diagonal/>
    </border>
    <border>
      <left style="thin">
        <color rgb="FF1B93A1"/>
      </left>
      <right style="medium">
        <color theme="0"/>
      </right>
      <top style="thin">
        <color rgb="FF1B93A1"/>
      </top>
      <bottom style="thin">
        <color rgb="FF1B93A1"/>
      </bottom>
      <diagonal/>
    </border>
    <border>
      <left style="medium">
        <color theme="0"/>
      </left>
      <right style="thin">
        <color rgb="FF1B93A1"/>
      </right>
      <top style="thin">
        <color rgb="FF1B93A1"/>
      </top>
      <bottom style="thin">
        <color rgb="FF1B93A1"/>
      </bottom>
      <diagonal/>
    </border>
    <border>
      <left style="medium">
        <color rgb="FF1B93A1"/>
      </left>
      <right style="medium">
        <color rgb="FF1B93A1"/>
      </right>
      <top/>
      <bottom/>
      <diagonal/>
    </border>
    <border>
      <left style="thin">
        <color rgb="FF1B93A1"/>
      </left>
      <right/>
      <top style="thin">
        <color rgb="FF1B93A1"/>
      </top>
      <bottom style="thin">
        <color rgb="FF1B93A1"/>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medium">
        <color theme="0"/>
      </left>
      <right style="medium">
        <color theme="0"/>
      </right>
      <top/>
      <bottom/>
      <diagonal/>
    </border>
    <border>
      <left/>
      <right style="medium">
        <color rgb="FF1B93A1"/>
      </right>
      <top style="medium">
        <color rgb="FF1B93A1"/>
      </top>
      <bottom/>
      <diagonal/>
    </border>
    <border>
      <left style="medium">
        <color rgb="FF1B93A1"/>
      </left>
      <right/>
      <top/>
      <bottom/>
      <diagonal/>
    </border>
    <border>
      <left/>
      <right style="medium">
        <color rgb="FF1B93A1"/>
      </right>
      <top/>
      <bottom/>
      <diagonal/>
    </border>
    <border>
      <left style="medium">
        <color rgb="FF1B93A1"/>
      </left>
      <right/>
      <top/>
      <bottom style="medium">
        <color rgb="FF1B93A1"/>
      </bottom>
      <diagonal/>
    </border>
    <border>
      <left/>
      <right/>
      <top/>
      <bottom style="medium">
        <color rgb="FF1B93A1"/>
      </bottom>
      <diagonal/>
    </border>
    <border>
      <left/>
      <right style="medium">
        <color rgb="FF1B93A1"/>
      </right>
      <top/>
      <bottom style="medium">
        <color rgb="FF1B93A1"/>
      </bottom>
      <diagonal/>
    </border>
    <border>
      <left/>
      <right/>
      <top style="thin">
        <color rgb="FF1B93A1"/>
      </top>
      <bottom style="thin">
        <color rgb="FF1B93A1"/>
      </bottom>
      <diagonal/>
    </border>
    <border>
      <left/>
      <right style="medium">
        <color theme="0"/>
      </right>
      <top style="thin">
        <color rgb="FF1B93A1"/>
      </top>
      <bottom style="thin">
        <color rgb="FF1B93A1"/>
      </bottom>
      <diagonal/>
    </border>
    <border>
      <left style="medium">
        <color rgb="FF1B93A1"/>
      </left>
      <right style="medium">
        <color rgb="FF1B93A1"/>
      </right>
      <top style="medium">
        <color rgb="FF1B93A1"/>
      </top>
      <bottom style="medium">
        <color rgb="FF1B93A1"/>
      </bottom>
      <diagonal/>
    </border>
    <border>
      <left style="medium">
        <color theme="0"/>
      </left>
      <right style="medium">
        <color theme="0"/>
      </right>
      <top style="medium">
        <color theme="0"/>
      </top>
      <bottom style="thin">
        <color rgb="FF1B93A1"/>
      </bottom>
      <diagonal/>
    </border>
    <border>
      <left/>
      <right style="thin">
        <color rgb="FF1B93A1"/>
      </right>
      <top/>
      <bottom style="thin">
        <color rgb="FF1B93A1"/>
      </bottom>
      <diagonal/>
    </border>
    <border>
      <left/>
      <right/>
      <top style="medium">
        <color theme="0"/>
      </top>
      <bottom style="thin">
        <color rgb="FF1B93A1"/>
      </bottom>
      <diagonal/>
    </border>
    <border>
      <left/>
      <right style="medium">
        <color theme="0"/>
      </right>
      <top style="medium">
        <color theme="0"/>
      </top>
      <bottom style="thin">
        <color rgb="FF1B93A1"/>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style="thin">
        <color rgb="FF1B93A1"/>
      </right>
      <top style="medium">
        <color theme="0"/>
      </top>
      <bottom/>
      <diagonal/>
    </border>
    <border>
      <left/>
      <right style="thin">
        <color rgb="FF1B93A1"/>
      </right>
      <top style="thin">
        <color rgb="FF1B93A1"/>
      </top>
      <bottom style="medium">
        <color theme="0"/>
      </bottom>
      <diagonal/>
    </border>
    <border>
      <left style="thin">
        <color rgb="FF1B93A1"/>
      </left>
      <right style="medium">
        <color theme="0"/>
      </right>
      <top style="medium">
        <color theme="0"/>
      </top>
      <bottom style="thin">
        <color rgb="FF1B93A1"/>
      </bottom>
      <diagonal/>
    </border>
    <border>
      <left style="thin">
        <color rgb="FF1B93A1"/>
      </left>
      <right/>
      <top style="thin">
        <color rgb="FF1B93A1"/>
      </top>
      <bottom/>
      <diagonal/>
    </border>
    <border>
      <left/>
      <right/>
      <top style="thin">
        <color rgb="FF1B93A1"/>
      </top>
      <bottom/>
      <diagonal/>
    </border>
    <border>
      <left style="medium">
        <color theme="0"/>
      </left>
      <right style="medium">
        <color theme="0"/>
      </right>
      <top/>
      <bottom style="thin">
        <color rgb="FF1B93A1"/>
      </bottom>
      <diagonal/>
    </border>
    <border>
      <left style="thin">
        <color rgb="FF1B93A1"/>
      </left>
      <right style="thin">
        <color rgb="FF1B93A1"/>
      </right>
      <top style="thin">
        <color rgb="FF1B93A1"/>
      </top>
      <bottom style="medium">
        <color theme="0"/>
      </bottom>
      <diagonal/>
    </border>
    <border>
      <left/>
      <right/>
      <top style="thin">
        <color rgb="FF1B93A1"/>
      </top>
      <bottom style="medium">
        <color theme="0"/>
      </bottom>
      <diagonal/>
    </border>
    <border>
      <left style="medium">
        <color theme="0"/>
      </left>
      <right style="thin">
        <color rgb="FF1B93A1"/>
      </right>
      <top style="medium">
        <color theme="0"/>
      </top>
      <bottom style="thin">
        <color rgb="FF1B93A1"/>
      </bottom>
      <diagonal/>
    </border>
    <border>
      <left/>
      <right style="thin">
        <color rgb="FF1B93A1"/>
      </right>
      <top style="thin">
        <color rgb="FF1B93A1"/>
      </top>
      <bottom/>
      <diagonal/>
    </border>
  </borders>
  <cellStyleXfs count="87">
    <xf numFmtId="0" fontId="0" fillId="0" borderId="0"/>
    <xf numFmtId="0" fontId="2" fillId="0" borderId="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2" fillId="0" borderId="0"/>
    <xf numFmtId="0" fontId="4" fillId="0" borderId="0"/>
    <xf numFmtId="9" fontId="2" fillId="0" borderId="0" applyFont="0" applyFill="0" applyBorder="0" applyAlignment="0" applyProtection="0"/>
    <xf numFmtId="0" fontId="3" fillId="0" borderId="0"/>
    <xf numFmtId="0" fontId="4" fillId="0" borderId="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0" fontId="4" fillId="0" borderId="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 fillId="0" borderId="0"/>
    <xf numFmtId="0" fontId="4" fillId="0" borderId="0" applyNumberFormat="0" applyFont="0" applyFill="0" applyBorder="0" applyAlignment="0" applyProtection="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 fillId="0" borderId="0"/>
    <xf numFmtId="0" fontId="4" fillId="0" borderId="0"/>
    <xf numFmtId="9" fontId="4" fillId="0" borderId="0" applyFont="0" applyFill="0" applyBorder="0" applyAlignment="0" applyProtection="0"/>
    <xf numFmtId="165" fontId="1" fillId="0" borderId="0" applyFont="0" applyFill="0" applyBorder="0" applyAlignment="0" applyProtection="0"/>
    <xf numFmtId="44" fontId="1" fillId="0" borderId="0" applyFont="0" applyFill="0" applyBorder="0" applyAlignment="0" applyProtection="0"/>
    <xf numFmtId="0" fontId="1" fillId="0" borderId="0"/>
    <xf numFmtId="0" fontId="4" fillId="0" borderId="0"/>
    <xf numFmtId="0" fontId="1" fillId="0" borderId="0"/>
    <xf numFmtId="0" fontId="4" fillId="0" borderId="0"/>
    <xf numFmtId="44" fontId="4" fillId="0" borderId="0" applyFont="0" applyFill="0" applyBorder="0" applyAlignment="0" applyProtection="0"/>
    <xf numFmtId="0" fontId="4" fillId="0" borderId="0"/>
    <xf numFmtId="44" fontId="4" fillId="0" borderId="0" applyFont="0" applyFill="0" applyBorder="0" applyAlignment="0" applyProtection="0"/>
    <xf numFmtId="0" fontId="4" fillId="0" borderId="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cellStyleXfs>
  <cellXfs count="178">
    <xf numFmtId="0" fontId="0" fillId="0" borderId="0" xfId="0"/>
    <xf numFmtId="0" fontId="5" fillId="2" borderId="0" xfId="0" applyFont="1" applyFill="1" applyProtection="1">
      <protection locked="0"/>
    </xf>
    <xf numFmtId="0" fontId="5" fillId="0" borderId="0" xfId="0" applyFont="1" applyProtection="1">
      <protection locked="0"/>
    </xf>
    <xf numFmtId="0" fontId="6" fillId="2" borderId="12" xfId="0" applyFont="1" applyFill="1" applyBorder="1" applyAlignment="1" applyProtection="1">
      <alignment vertical="center" wrapText="1"/>
      <protection locked="0"/>
    </xf>
    <xf numFmtId="0" fontId="6" fillId="2" borderId="13" xfId="0" applyFont="1" applyFill="1" applyBorder="1" applyAlignment="1" applyProtection="1">
      <alignment vertical="center" wrapText="1"/>
      <protection locked="0"/>
    </xf>
    <xf numFmtId="0" fontId="5" fillId="2" borderId="0" xfId="0" applyFont="1" applyFill="1" applyAlignment="1" applyProtection="1">
      <alignment vertical="center"/>
      <protection locked="0"/>
    </xf>
    <xf numFmtId="0" fontId="5" fillId="2" borderId="0" xfId="0" applyFont="1" applyFill="1" applyAlignment="1" applyProtection="1">
      <alignment horizontal="center"/>
      <protection locked="0"/>
    </xf>
    <xf numFmtId="0" fontId="5" fillId="2" borderId="0" xfId="0" applyFont="1" applyFill="1" applyBorder="1" applyAlignment="1" applyProtection="1">
      <alignment horizontal="center"/>
      <protection locked="0"/>
    </xf>
    <xf numFmtId="0" fontId="5" fillId="0" borderId="0" xfId="0" applyFont="1" applyAlignment="1" applyProtection="1">
      <alignment vertical="center"/>
      <protection locked="0"/>
    </xf>
    <xf numFmtId="0" fontId="5" fillId="2" borderId="0" xfId="0" applyFont="1" applyFill="1" applyBorder="1" applyAlignment="1" applyProtection="1">
      <alignment horizontal="center" vertical="center" wrapText="1"/>
      <protection locked="0"/>
    </xf>
    <xf numFmtId="0" fontId="8" fillId="2" borderId="0" xfId="0" applyFont="1" applyFill="1" applyBorder="1" applyAlignment="1" applyProtection="1">
      <alignment vertical="center"/>
      <protection locked="0"/>
    </xf>
    <xf numFmtId="0" fontId="9" fillId="2" borderId="0" xfId="0" applyFont="1" applyFill="1" applyBorder="1" applyAlignment="1" applyProtection="1">
      <alignment vertical="center"/>
      <protection locked="0"/>
    </xf>
    <xf numFmtId="0" fontId="5" fillId="2" borderId="6" xfId="0" applyFont="1" applyFill="1" applyBorder="1" applyAlignment="1" applyProtection="1">
      <alignment vertical="center"/>
      <protection locked="0"/>
    </xf>
    <xf numFmtId="0" fontId="8" fillId="3" borderId="14" xfId="1" applyFont="1" applyFill="1" applyBorder="1" applyAlignment="1" applyProtection="1">
      <alignment horizontal="center" vertical="center" wrapText="1"/>
      <protection locked="0"/>
    </xf>
    <xf numFmtId="0" fontId="8" fillId="3" borderId="11" xfId="0" applyFont="1" applyFill="1" applyBorder="1" applyAlignment="1" applyProtection="1">
      <alignment horizontal="center" vertical="center" wrapText="1"/>
      <protection locked="0"/>
    </xf>
    <xf numFmtId="0" fontId="8" fillId="3" borderId="11" xfId="1" applyFont="1" applyFill="1" applyBorder="1" applyAlignment="1" applyProtection="1">
      <alignment horizontal="center" vertical="center" wrapText="1"/>
      <protection locked="0"/>
    </xf>
    <xf numFmtId="0" fontId="8" fillId="3" borderId="14" xfId="0" applyFont="1" applyFill="1" applyBorder="1" applyAlignment="1" applyProtection="1">
      <alignment horizontal="center" vertical="center" wrapText="1"/>
      <protection locked="0"/>
    </xf>
    <xf numFmtId="0" fontId="9" fillId="6" borderId="11" xfId="1" applyFont="1" applyFill="1" applyBorder="1" applyAlignment="1" applyProtection="1">
      <alignment horizontal="center" vertical="center" wrapText="1"/>
      <protection locked="0"/>
    </xf>
    <xf numFmtId="0" fontId="8" fillId="3" borderId="15" xfId="0" applyFont="1" applyFill="1" applyBorder="1" applyAlignment="1" applyProtection="1">
      <alignment horizontal="center" vertical="center" wrapText="1"/>
      <protection locked="0"/>
    </xf>
    <xf numFmtId="0" fontId="10" fillId="2" borderId="0" xfId="0" applyFont="1" applyFill="1" applyAlignment="1" applyProtection="1">
      <alignment vertical="center"/>
      <protection locked="0"/>
    </xf>
    <xf numFmtId="0" fontId="11" fillId="0" borderId="3" xfId="0" applyFont="1" applyFill="1" applyBorder="1" applyAlignment="1" applyProtection="1">
      <alignment horizontal="left" vertical="center" wrapText="1"/>
      <protection locked="0"/>
    </xf>
    <xf numFmtId="169" fontId="11" fillId="0" borderId="4" xfId="0" applyNumberFormat="1" applyFont="1" applyFill="1" applyBorder="1" applyAlignment="1" applyProtection="1">
      <alignment horizontal="right" vertical="center" wrapText="1"/>
      <protection locked="0"/>
    </xf>
    <xf numFmtId="10" fontId="11" fillId="0" borderId="4" xfId="1" applyNumberFormat="1" applyFont="1" applyFill="1" applyBorder="1" applyAlignment="1" applyProtection="1">
      <alignment horizontal="center" vertical="center" wrapText="1"/>
      <protection locked="0"/>
    </xf>
    <xf numFmtId="0" fontId="10" fillId="0" borderId="0" xfId="0" applyFont="1" applyFill="1" applyAlignment="1" applyProtection="1">
      <alignment vertical="center"/>
      <protection locked="0"/>
    </xf>
    <xf numFmtId="0" fontId="12" fillId="3" borderId="3" xfId="1" applyFont="1" applyFill="1" applyBorder="1" applyAlignment="1" applyProtection="1">
      <alignment horizontal="center" vertical="center" wrapText="1"/>
    </xf>
    <xf numFmtId="0" fontId="10" fillId="2" borderId="0" xfId="0" applyFont="1" applyFill="1" applyAlignment="1" applyProtection="1">
      <alignment vertical="center" wrapText="1"/>
      <protection locked="0"/>
    </xf>
    <xf numFmtId="0" fontId="11" fillId="0" borderId="3" xfId="1" applyFont="1" applyFill="1" applyBorder="1" applyAlignment="1" applyProtection="1">
      <alignment horizontal="center" vertical="center" wrapText="1"/>
    </xf>
    <xf numFmtId="1" fontId="11" fillId="0" borderId="3" xfId="1" applyNumberFormat="1" applyFont="1" applyFill="1" applyBorder="1" applyAlignment="1" applyProtection="1">
      <alignment horizontal="center" vertical="center" wrapText="1"/>
    </xf>
    <xf numFmtId="3" fontId="14" fillId="0" borderId="3" xfId="11" applyNumberFormat="1" applyFont="1" applyFill="1" applyBorder="1" applyAlignment="1" applyProtection="1">
      <alignment horizontal="right" vertical="center"/>
    </xf>
    <xf numFmtId="166" fontId="14" fillId="0" borderId="3" xfId="11" applyNumberFormat="1" applyFont="1" applyFill="1" applyBorder="1" applyAlignment="1" applyProtection="1">
      <alignment horizontal="right" vertical="center" wrapText="1"/>
    </xf>
    <xf numFmtId="0" fontId="10" fillId="0" borderId="0" xfId="0" applyFont="1" applyAlignment="1" applyProtection="1">
      <alignment vertical="center" wrapText="1"/>
      <protection locked="0"/>
    </xf>
    <xf numFmtId="1" fontId="11" fillId="3" borderId="7" xfId="1" applyNumberFormat="1" applyFont="1" applyFill="1" applyBorder="1" applyAlignment="1" applyProtection="1">
      <alignment horizontal="center" vertical="center" wrapText="1"/>
    </xf>
    <xf numFmtId="0" fontId="11" fillId="3" borderId="3" xfId="0" applyFont="1" applyFill="1" applyBorder="1" applyAlignment="1" applyProtection="1">
      <alignment horizontal="left" vertical="center" wrapText="1"/>
      <protection locked="0"/>
    </xf>
    <xf numFmtId="0" fontId="11" fillId="3" borderId="3" xfId="0" applyFont="1" applyFill="1" applyBorder="1" applyAlignment="1" applyProtection="1">
      <alignment horizontal="center" vertical="center" wrapText="1"/>
      <protection locked="0"/>
    </xf>
    <xf numFmtId="0" fontId="11" fillId="3" borderId="3" xfId="1" applyFont="1" applyFill="1" applyBorder="1" applyAlignment="1" applyProtection="1">
      <alignment horizontal="center" vertical="center" wrapText="1"/>
    </xf>
    <xf numFmtId="1" fontId="11" fillId="3" borderId="3" xfId="1" applyNumberFormat="1" applyFont="1" applyFill="1" applyBorder="1" applyAlignment="1" applyProtection="1">
      <alignment horizontal="center" vertical="center" wrapText="1"/>
    </xf>
    <xf numFmtId="0" fontId="8" fillId="3" borderId="0" xfId="0" applyFont="1" applyFill="1" applyBorder="1" applyAlignment="1" applyProtection="1">
      <alignment horizontal="left" vertical="center" wrapText="1"/>
    </xf>
    <xf numFmtId="0" fontId="11" fillId="0" borderId="4" xfId="0" applyFont="1" applyFill="1" applyBorder="1" applyAlignment="1" applyProtection="1">
      <alignment horizontal="left" vertical="center" wrapText="1"/>
      <protection locked="0"/>
    </xf>
    <xf numFmtId="0" fontId="8" fillId="3" borderId="20" xfId="0" applyFont="1" applyFill="1" applyBorder="1" applyAlignment="1" applyProtection="1">
      <alignment horizontal="center" vertical="center" wrapText="1"/>
      <protection locked="0"/>
    </xf>
    <xf numFmtId="0" fontId="8" fillId="3" borderId="20" xfId="1" applyFont="1" applyFill="1" applyBorder="1" applyAlignment="1" applyProtection="1">
      <alignment horizontal="center" vertical="center" wrapText="1"/>
      <protection locked="0"/>
    </xf>
    <xf numFmtId="0" fontId="9" fillId="3" borderId="20" xfId="1" applyFont="1" applyFill="1" applyBorder="1" applyAlignment="1" applyProtection="1">
      <alignment horizontal="center" vertical="center" wrapText="1"/>
      <protection locked="0"/>
    </xf>
    <xf numFmtId="0" fontId="19" fillId="0" borderId="0" xfId="0" applyFont="1" applyFill="1" applyProtection="1">
      <protection locked="0"/>
    </xf>
    <xf numFmtId="0" fontId="18" fillId="3" borderId="0" xfId="0" applyFont="1" applyFill="1" applyAlignment="1">
      <alignment horizontal="center"/>
    </xf>
    <xf numFmtId="0" fontId="0" fillId="0" borderId="0" xfId="0" applyAlignment="1">
      <alignment horizontal="center"/>
    </xf>
    <xf numFmtId="0" fontId="11" fillId="0" borderId="0" xfId="1" applyFont="1" applyFill="1" applyBorder="1" applyAlignment="1" applyProtection="1">
      <alignment horizontal="center" vertical="center" wrapText="1"/>
    </xf>
    <xf numFmtId="1" fontId="11" fillId="0" borderId="0" xfId="1" applyNumberFormat="1" applyFont="1" applyFill="1" applyBorder="1" applyAlignment="1" applyProtection="1">
      <alignment horizontal="center" vertical="center" wrapText="1"/>
    </xf>
    <xf numFmtId="0" fontId="10" fillId="0" borderId="0" xfId="0" applyFont="1" applyFill="1" applyAlignment="1" applyProtection="1">
      <alignment vertical="center" wrapText="1"/>
      <protection locked="0"/>
    </xf>
    <xf numFmtId="0" fontId="10" fillId="0" borderId="0" xfId="0" applyFont="1" applyFill="1" applyBorder="1" applyAlignment="1">
      <alignment vertical="center" wrapText="1"/>
    </xf>
    <xf numFmtId="0" fontId="11" fillId="0" borderId="0" xfId="0" applyFont="1" applyFill="1" applyBorder="1" applyAlignment="1" applyProtection="1">
      <alignment horizontal="center" vertical="center" wrapText="1"/>
      <protection locked="0"/>
    </xf>
    <xf numFmtId="0" fontId="8" fillId="3" borderId="27" xfId="1" applyFont="1" applyFill="1" applyBorder="1" applyAlignment="1" applyProtection="1">
      <alignment horizontal="center" vertical="center" wrapText="1"/>
      <protection locked="0"/>
    </xf>
    <xf numFmtId="0" fontId="10" fillId="0" borderId="3" xfId="0" applyFont="1" applyFill="1" applyBorder="1" applyAlignment="1">
      <alignment horizontal="center" vertical="center" wrapText="1"/>
    </xf>
    <xf numFmtId="49" fontId="10" fillId="5" borderId="3" xfId="0" applyNumberFormat="1" applyFont="1" applyFill="1" applyBorder="1" applyAlignment="1">
      <alignment vertical="center" wrapText="1"/>
    </xf>
    <xf numFmtId="10" fontId="11" fillId="5" borderId="3" xfId="0" applyNumberFormat="1" applyFont="1" applyFill="1" applyBorder="1" applyAlignment="1" applyProtection="1">
      <alignment horizontal="right" vertical="center" wrapText="1"/>
      <protection locked="0"/>
    </xf>
    <xf numFmtId="0" fontId="6" fillId="2" borderId="0" xfId="0" applyFont="1" applyFill="1" applyBorder="1" applyAlignment="1" applyProtection="1">
      <alignment vertical="center" wrapText="1"/>
      <protection locked="0"/>
    </xf>
    <xf numFmtId="0" fontId="6" fillId="2" borderId="2" xfId="0" applyFont="1" applyFill="1" applyBorder="1" applyAlignment="1" applyProtection="1">
      <alignment vertical="center" wrapText="1"/>
      <protection locked="0"/>
    </xf>
    <xf numFmtId="0" fontId="10" fillId="0" borderId="10" xfId="0" applyFont="1" applyFill="1" applyBorder="1" applyAlignment="1" applyProtection="1">
      <alignment horizontal="left" vertical="center" wrapText="1"/>
    </xf>
    <xf numFmtId="0" fontId="8" fillId="3" borderId="28" xfId="1" applyFont="1" applyFill="1" applyBorder="1" applyAlignment="1" applyProtection="1">
      <alignment horizontal="center" vertical="center" wrapText="1"/>
      <protection locked="0"/>
    </xf>
    <xf numFmtId="0" fontId="10" fillId="0" borderId="3" xfId="0" applyFont="1" applyFill="1" applyBorder="1" applyAlignment="1" applyProtection="1">
      <alignment horizontal="left" vertical="center" wrapText="1"/>
    </xf>
    <xf numFmtId="0" fontId="15" fillId="0" borderId="0" xfId="0" applyFont="1"/>
    <xf numFmtId="0" fontId="15" fillId="0" borderId="0" xfId="0" applyFont="1" applyAlignment="1">
      <alignment wrapText="1"/>
    </xf>
    <xf numFmtId="1" fontId="11" fillId="3" borderId="17" xfId="1" applyNumberFormat="1" applyFont="1" applyFill="1" applyBorder="1" applyAlignment="1" applyProtection="1">
      <alignment horizontal="center" vertical="center" wrapText="1"/>
    </xf>
    <xf numFmtId="1" fontId="11" fillId="0" borderId="17" xfId="1" applyNumberFormat="1" applyFont="1" applyFill="1" applyBorder="1" applyAlignment="1" applyProtection="1">
      <alignment horizontal="center" vertical="center" wrapText="1"/>
    </xf>
    <xf numFmtId="3" fontId="14" fillId="0" borderId="10" xfId="11" applyNumberFormat="1" applyFont="1" applyFill="1" applyBorder="1" applyAlignment="1" applyProtection="1">
      <alignment horizontal="right" vertical="center"/>
    </xf>
    <xf numFmtId="171" fontId="11" fillId="3" borderId="3" xfId="0" applyNumberFormat="1" applyFont="1" applyFill="1" applyBorder="1" applyAlignment="1" applyProtection="1">
      <alignment horizontal="right" vertical="center" wrapText="1"/>
      <protection locked="0"/>
    </xf>
    <xf numFmtId="10" fontId="11" fillId="3" borderId="3" xfId="1" applyNumberFormat="1" applyFont="1" applyFill="1" applyBorder="1" applyAlignment="1" applyProtection="1">
      <alignment horizontal="center" vertical="center" wrapText="1"/>
      <protection locked="0"/>
    </xf>
    <xf numFmtId="172" fontId="14" fillId="3" borderId="3" xfId="0" applyNumberFormat="1" applyFont="1" applyFill="1" applyBorder="1" applyAlignment="1" applyProtection="1">
      <alignment horizontal="right" vertical="center" wrapText="1"/>
    </xf>
    <xf numFmtId="166" fontId="14" fillId="3" borderId="3" xfId="11" applyNumberFormat="1" applyFont="1" applyFill="1" applyBorder="1" applyAlignment="1" applyProtection="1">
      <alignment horizontal="right" vertical="center" wrapText="1"/>
    </xf>
    <xf numFmtId="0" fontId="9" fillId="6" borderId="20" xfId="1" applyFont="1" applyFill="1" applyBorder="1" applyAlignment="1" applyProtection="1">
      <alignment horizontal="center" vertical="center" wrapText="1"/>
      <protection locked="0"/>
    </xf>
    <xf numFmtId="0" fontId="8" fillId="3" borderId="30" xfId="1" applyFont="1" applyFill="1" applyBorder="1" applyAlignment="1" applyProtection="1">
      <alignment horizontal="center" vertical="center" wrapText="1"/>
      <protection locked="0"/>
    </xf>
    <xf numFmtId="0" fontId="8" fillId="3" borderId="30" xfId="0" applyFont="1" applyFill="1" applyBorder="1" applyAlignment="1" applyProtection="1">
      <alignment horizontal="center" vertical="center" wrapText="1"/>
      <protection locked="0"/>
    </xf>
    <xf numFmtId="0" fontId="5" fillId="3" borderId="0" xfId="0" applyFont="1" applyFill="1" applyBorder="1" applyProtection="1">
      <protection locked="0"/>
    </xf>
    <xf numFmtId="173" fontId="11" fillId="3" borderId="3" xfId="0" applyNumberFormat="1" applyFont="1" applyFill="1" applyBorder="1" applyAlignment="1" applyProtection="1">
      <alignment horizontal="right" vertical="center" wrapText="1"/>
      <protection locked="0"/>
    </xf>
    <xf numFmtId="0" fontId="11" fillId="5" borderId="10" xfId="0" applyFont="1" applyFill="1" applyBorder="1" applyAlignment="1" applyProtection="1">
      <alignment horizontal="center" vertical="center" wrapText="1"/>
      <protection locked="0"/>
    </xf>
    <xf numFmtId="0" fontId="19" fillId="5" borderId="3" xfId="0" applyFont="1" applyFill="1" applyBorder="1" applyAlignment="1" applyProtection="1">
      <alignment horizontal="center" vertical="center"/>
      <protection locked="0"/>
    </xf>
    <xf numFmtId="10" fontId="23" fillId="5" borderId="3" xfId="0" applyNumberFormat="1" applyFont="1" applyFill="1" applyBorder="1" applyAlignment="1" applyProtection="1">
      <alignment horizontal="right" vertical="center" wrapText="1"/>
      <protection locked="0"/>
    </xf>
    <xf numFmtId="0" fontId="11" fillId="3" borderId="9" xfId="0" applyFont="1" applyFill="1" applyBorder="1" applyAlignment="1" applyProtection="1">
      <alignment horizontal="center" vertical="center" wrapText="1"/>
      <protection locked="0"/>
    </xf>
    <xf numFmtId="171" fontId="14" fillId="3" borderId="17" xfId="0" applyNumberFormat="1" applyFont="1" applyFill="1" applyBorder="1" applyAlignment="1" applyProtection="1">
      <alignment horizontal="right" vertical="center" wrapText="1"/>
      <protection locked="0"/>
    </xf>
    <xf numFmtId="0" fontId="8" fillId="3" borderId="27" xfId="0" applyFont="1" applyFill="1" applyBorder="1" applyAlignment="1" applyProtection="1">
      <alignment horizontal="center" vertical="center" wrapText="1"/>
      <protection locked="0"/>
    </xf>
    <xf numFmtId="0" fontId="6" fillId="3" borderId="29" xfId="0" applyFont="1" applyFill="1" applyBorder="1" applyAlignment="1">
      <alignment horizontal="center" vertical="center" wrapText="1"/>
    </xf>
    <xf numFmtId="0" fontId="6" fillId="3" borderId="29" xfId="0" applyFont="1" applyFill="1" applyBorder="1" applyAlignment="1">
      <alignment horizontal="center" vertical="center"/>
    </xf>
    <xf numFmtId="0" fontId="5" fillId="0" borderId="29" xfId="0" applyFont="1" applyFill="1" applyBorder="1" applyAlignment="1">
      <alignment horizontal="center" vertical="center" wrapText="1"/>
    </xf>
    <xf numFmtId="0" fontId="12" fillId="4" borderId="0" xfId="1" applyFont="1" applyFill="1" applyBorder="1" applyAlignment="1" applyProtection="1">
      <alignment horizontal="center" vertical="center" wrapText="1"/>
    </xf>
    <xf numFmtId="1" fontId="12" fillId="4" borderId="0" xfId="1" applyNumberFormat="1" applyFont="1" applyFill="1" applyBorder="1" applyAlignment="1" applyProtection="1">
      <alignment horizontal="center" vertical="center" wrapText="1"/>
    </xf>
    <xf numFmtId="0" fontId="12" fillId="4" borderId="0" xfId="0" applyFont="1" applyFill="1" applyBorder="1" applyAlignment="1">
      <alignment horizontal="center" vertical="center" wrapText="1"/>
    </xf>
    <xf numFmtId="10" fontId="12" fillId="4" borderId="0" xfId="0" applyNumberFormat="1" applyFont="1" applyFill="1" applyBorder="1" applyAlignment="1" applyProtection="1">
      <alignment horizontal="center" vertical="center" wrapText="1"/>
      <protection locked="0"/>
    </xf>
    <xf numFmtId="1" fontId="11" fillId="3" borderId="10" xfId="1" applyNumberFormat="1" applyFont="1" applyFill="1" applyBorder="1" applyAlignment="1" applyProtection="1">
      <alignment horizontal="center" vertical="center" wrapText="1"/>
    </xf>
    <xf numFmtId="166" fontId="14" fillId="0" borderId="10" xfId="11" applyNumberFormat="1" applyFont="1" applyFill="1" applyBorder="1" applyAlignment="1" applyProtection="1">
      <alignment horizontal="right" vertical="center" wrapText="1"/>
    </xf>
    <xf numFmtId="0" fontId="11" fillId="3" borderId="10" xfId="1" applyFont="1" applyFill="1" applyBorder="1" applyAlignment="1" applyProtection="1">
      <alignment horizontal="center" vertical="center" wrapText="1"/>
    </xf>
    <xf numFmtId="0" fontId="11" fillId="3" borderId="34" xfId="1" applyFont="1" applyFill="1" applyBorder="1" applyAlignment="1" applyProtection="1">
      <alignment horizontal="center" vertical="center" wrapText="1"/>
    </xf>
    <xf numFmtId="1" fontId="11" fillId="3" borderId="35" xfId="1" applyNumberFormat="1" applyFont="1" applyFill="1" applyBorder="1" applyAlignment="1" applyProtection="1">
      <alignment horizontal="center" vertical="center" wrapText="1"/>
    </xf>
    <xf numFmtId="0" fontId="8" fillId="3" borderId="36" xfId="0" applyFont="1" applyFill="1" applyBorder="1" applyAlignment="1" applyProtection="1">
      <alignment horizontal="left" vertical="center" wrapText="1"/>
    </xf>
    <xf numFmtId="0" fontId="8" fillId="3" borderId="37" xfId="0" applyFont="1" applyFill="1" applyBorder="1" applyAlignment="1" applyProtection="1">
      <alignment horizontal="left" vertical="center" wrapText="1"/>
    </xf>
    <xf numFmtId="0" fontId="11" fillId="3" borderId="39" xfId="0" applyFont="1" applyFill="1" applyBorder="1" applyAlignment="1" applyProtection="1">
      <alignment horizontal="left" vertical="center" wrapText="1"/>
      <protection locked="0"/>
    </xf>
    <xf numFmtId="0" fontId="8" fillId="3" borderId="38" xfId="0" applyFont="1" applyFill="1" applyBorder="1" applyAlignment="1" applyProtection="1">
      <alignment horizontal="center" vertical="center" wrapText="1"/>
      <protection locked="0"/>
    </xf>
    <xf numFmtId="0" fontId="11" fillId="3" borderId="40" xfId="0" applyFont="1" applyFill="1" applyBorder="1" applyAlignment="1" applyProtection="1">
      <alignment horizontal="center" vertical="center" wrapText="1"/>
      <protection locked="0"/>
    </xf>
    <xf numFmtId="0" fontId="8" fillId="3" borderId="41" xfId="1" applyFont="1" applyFill="1" applyBorder="1" applyAlignment="1" applyProtection="1">
      <alignment horizontal="center" vertical="center" wrapText="1"/>
      <protection locked="0"/>
    </xf>
    <xf numFmtId="171" fontId="11" fillId="3" borderId="37" xfId="0" applyNumberFormat="1" applyFont="1" applyFill="1" applyBorder="1" applyAlignment="1" applyProtection="1">
      <alignment horizontal="right" vertical="center" wrapText="1"/>
      <protection locked="0"/>
    </xf>
    <xf numFmtId="0" fontId="11" fillId="3" borderId="4" xfId="0" applyFont="1" applyFill="1" applyBorder="1" applyAlignment="1" applyProtection="1">
      <alignment horizontal="center" vertical="center" wrapText="1"/>
      <protection locked="0"/>
    </xf>
    <xf numFmtId="173" fontId="11" fillId="3" borderId="42" xfId="0" applyNumberFormat="1" applyFont="1" applyFill="1" applyBorder="1" applyAlignment="1" applyProtection="1">
      <alignment horizontal="right" vertical="center" wrapText="1"/>
      <protection locked="0"/>
    </xf>
    <xf numFmtId="171" fontId="14" fillId="3" borderId="42" xfId="0" applyNumberFormat="1" applyFont="1" applyFill="1" applyBorder="1" applyAlignment="1" applyProtection="1">
      <alignment horizontal="right" vertical="center" wrapText="1"/>
      <protection locked="0"/>
    </xf>
    <xf numFmtId="10" fontId="11" fillId="3" borderId="40" xfId="1" applyNumberFormat="1" applyFont="1" applyFill="1" applyBorder="1" applyAlignment="1" applyProtection="1">
      <alignment horizontal="center" vertical="center" wrapText="1"/>
      <protection locked="0"/>
    </xf>
    <xf numFmtId="172" fontId="14" fillId="3" borderId="40" xfId="0" applyNumberFormat="1" applyFont="1" applyFill="1" applyBorder="1" applyAlignment="1" applyProtection="1">
      <alignment horizontal="right" vertical="center" wrapText="1"/>
    </xf>
    <xf numFmtId="3" fontId="14" fillId="3" borderId="43" xfId="11" applyNumberFormat="1" applyFont="1" applyFill="1" applyBorder="1" applyAlignment="1" applyProtection="1">
      <alignment horizontal="right" vertical="center"/>
    </xf>
    <xf numFmtId="166" fontId="14" fillId="3" borderId="45" xfId="11" applyNumberFormat="1" applyFont="1" applyFill="1" applyBorder="1" applyAlignment="1" applyProtection="1">
      <alignment horizontal="right" vertical="center" wrapText="1"/>
    </xf>
    <xf numFmtId="0" fontId="11" fillId="0" borderId="4" xfId="1" applyFont="1" applyFill="1" applyBorder="1" applyAlignment="1" applyProtection="1">
      <alignment horizontal="center" vertical="center" wrapText="1"/>
      <protection locked="0"/>
    </xf>
    <xf numFmtId="0" fontId="11" fillId="0" borderId="4" xfId="1" applyFont="1" applyFill="1" applyBorder="1" applyAlignment="1" applyProtection="1">
      <alignment horizontal="left" vertical="center" wrapText="1"/>
      <protection locked="0"/>
    </xf>
    <xf numFmtId="170" fontId="11" fillId="0" borderId="4" xfId="0" applyNumberFormat="1" applyFont="1" applyFill="1" applyBorder="1" applyAlignment="1" applyProtection="1">
      <alignment horizontal="right" vertical="center" wrapText="1"/>
      <protection locked="0"/>
    </xf>
    <xf numFmtId="167" fontId="11" fillId="0" borderId="4" xfId="11" applyNumberFormat="1" applyFont="1" applyFill="1" applyBorder="1" applyAlignment="1" applyProtection="1">
      <alignment horizontal="center" vertical="center" wrapText="1"/>
      <protection locked="0"/>
    </xf>
    <xf numFmtId="168" fontId="11" fillId="0" borderId="8" xfId="11" applyNumberFormat="1" applyFont="1" applyFill="1" applyBorder="1" applyAlignment="1" applyProtection="1">
      <alignment horizontal="center" vertical="center" wrapText="1"/>
      <protection locked="0"/>
    </xf>
    <xf numFmtId="0" fontId="12" fillId="3" borderId="3" xfId="1" applyFont="1" applyFill="1" applyBorder="1" applyAlignment="1" applyProtection="1">
      <alignment horizontal="center" vertical="center" wrapText="1"/>
      <protection locked="0"/>
    </xf>
    <xf numFmtId="1" fontId="13" fillId="3" borderId="10" xfId="1" applyNumberFormat="1" applyFont="1" applyFill="1" applyBorder="1" applyAlignment="1" applyProtection="1">
      <alignment horizontal="center" vertical="center" wrapText="1"/>
      <protection locked="0"/>
    </xf>
    <xf numFmtId="0" fontId="8" fillId="3" borderId="0" xfId="1" applyFont="1" applyFill="1" applyBorder="1" applyAlignment="1" applyProtection="1">
      <alignment horizontal="left" vertical="center" wrapText="1"/>
      <protection locked="0"/>
    </xf>
    <xf numFmtId="0" fontId="12" fillId="3" borderId="3" xfId="1" applyFont="1" applyFill="1" applyBorder="1" applyAlignment="1" applyProtection="1">
      <alignment horizontal="left" vertical="center" wrapText="1"/>
      <protection locked="0"/>
    </xf>
    <xf numFmtId="0" fontId="16" fillId="8" borderId="4" xfId="0" applyFont="1" applyFill="1" applyBorder="1" applyAlignment="1" applyProtection="1">
      <alignment vertical="center" wrapText="1"/>
      <protection locked="0"/>
    </xf>
    <xf numFmtId="0" fontId="16" fillId="8" borderId="3" xfId="0" applyFont="1" applyFill="1" applyBorder="1" applyAlignment="1" applyProtection="1">
      <alignment vertical="center" wrapText="1"/>
      <protection locked="0"/>
    </xf>
    <xf numFmtId="0" fontId="16" fillId="8" borderId="9" xfId="0" applyFont="1" applyFill="1" applyBorder="1" applyAlignment="1" applyProtection="1">
      <alignment vertical="center" wrapText="1"/>
      <protection locked="0"/>
    </xf>
    <xf numFmtId="0" fontId="8" fillId="3" borderId="32" xfId="0" applyFont="1" applyFill="1" applyBorder="1" applyAlignment="1" applyProtection="1">
      <alignment horizontal="left" vertical="center" wrapText="1"/>
      <protection locked="0"/>
    </xf>
    <xf numFmtId="0" fontId="8" fillId="3" borderId="33" xfId="0" applyFont="1" applyFill="1" applyBorder="1" applyAlignment="1" applyProtection="1">
      <alignment horizontal="left" vertical="center" wrapText="1"/>
      <protection locked="0"/>
    </xf>
    <xf numFmtId="0" fontId="16" fillId="8" borderId="31" xfId="0" applyFont="1" applyFill="1" applyBorder="1" applyAlignment="1" applyProtection="1">
      <alignment vertical="center" wrapText="1"/>
      <protection locked="0"/>
    </xf>
    <xf numFmtId="0" fontId="10" fillId="0" borderId="3" xfId="0" applyFont="1" applyFill="1" applyBorder="1" applyAlignment="1" applyProtection="1">
      <alignment vertical="center" wrapText="1"/>
    </xf>
    <xf numFmtId="0" fontId="10" fillId="0" borderId="3" xfId="0" applyFont="1" applyBorder="1" applyAlignment="1" applyProtection="1">
      <alignment vertical="center" wrapText="1"/>
    </xf>
    <xf numFmtId="0" fontId="16" fillId="0" borderId="3" xfId="0" applyFont="1" applyFill="1" applyBorder="1" applyAlignment="1" applyProtection="1">
      <alignment vertical="center" wrapText="1"/>
    </xf>
    <xf numFmtId="0" fontId="8" fillId="3" borderId="16" xfId="0" applyFont="1" applyFill="1" applyBorder="1" applyAlignment="1" applyProtection="1">
      <alignment vertical="center" wrapText="1"/>
    </xf>
    <xf numFmtId="0" fontId="8" fillId="3" borderId="0" xfId="0" applyFont="1" applyFill="1" applyBorder="1" applyAlignment="1" applyProtection="1">
      <alignment vertical="center" wrapText="1"/>
    </xf>
    <xf numFmtId="0" fontId="8" fillId="3" borderId="3" xfId="0" applyFont="1" applyFill="1" applyBorder="1" applyAlignment="1" applyProtection="1">
      <alignment vertical="center" wrapText="1"/>
    </xf>
    <xf numFmtId="0" fontId="15" fillId="0" borderId="3" xfId="0" applyFont="1" applyFill="1" applyBorder="1" applyAlignment="1" applyProtection="1">
      <alignment vertical="center"/>
    </xf>
    <xf numFmtId="0" fontId="10" fillId="2" borderId="3" xfId="0" applyFont="1" applyFill="1" applyBorder="1" applyAlignment="1" applyProtection="1">
      <alignment vertical="center" wrapText="1"/>
    </xf>
    <xf numFmtId="0" fontId="16" fillId="0" borderId="8" xfId="0" applyFont="1" applyFill="1" applyBorder="1" applyAlignment="1" applyProtection="1">
      <alignment vertical="center" wrapText="1"/>
    </xf>
    <xf numFmtId="0" fontId="16" fillId="0" borderId="10" xfId="0" applyFont="1" applyFill="1" applyBorder="1" applyAlignment="1" applyProtection="1">
      <alignment vertical="center" wrapText="1"/>
    </xf>
    <xf numFmtId="0" fontId="8" fillId="3" borderId="4" xfId="0" applyFont="1" applyFill="1" applyBorder="1" applyAlignment="1" applyProtection="1">
      <alignment vertical="center" wrapText="1"/>
    </xf>
    <xf numFmtId="0" fontId="16" fillId="7" borderId="3" xfId="0" applyFont="1" applyFill="1" applyBorder="1" applyAlignment="1" applyProtection="1">
      <alignment vertical="center" wrapText="1"/>
    </xf>
    <xf numFmtId="0" fontId="11" fillId="0" borderId="3" xfId="0" applyFont="1" applyFill="1" applyBorder="1" applyAlignment="1" applyProtection="1">
      <alignment horizontal="center" vertical="center" wrapText="1"/>
    </xf>
    <xf numFmtId="0" fontId="11" fillId="3" borderId="3" xfId="0" applyFont="1" applyFill="1" applyBorder="1" applyAlignment="1" applyProtection="1">
      <alignment horizontal="center" vertical="center" wrapText="1"/>
    </xf>
    <xf numFmtId="171" fontId="14" fillId="0" borderId="3" xfId="0" applyNumberFormat="1" applyFont="1" applyFill="1" applyBorder="1" applyAlignment="1" applyProtection="1">
      <alignment horizontal="right" vertical="center" wrapText="1"/>
    </xf>
    <xf numFmtId="171" fontId="14" fillId="3" borderId="3" xfId="0" applyNumberFormat="1" applyFont="1" applyFill="1" applyBorder="1" applyAlignment="1" applyProtection="1">
      <alignment horizontal="right" vertical="center" wrapText="1"/>
    </xf>
    <xf numFmtId="0" fontId="9" fillId="6" borderId="11" xfId="1" applyFont="1" applyFill="1" applyBorder="1" applyAlignment="1" applyProtection="1">
      <alignment horizontal="center" vertical="center" wrapText="1"/>
    </xf>
    <xf numFmtId="0" fontId="8" fillId="3" borderId="30" xfId="1" applyFont="1" applyFill="1" applyBorder="1" applyAlignment="1" applyProtection="1">
      <alignment horizontal="center" vertical="center" wrapText="1"/>
    </xf>
    <xf numFmtId="0" fontId="9" fillId="6" borderId="41" xfId="1" applyFont="1" applyFill="1" applyBorder="1" applyAlignment="1" applyProtection="1">
      <alignment horizontal="center" vertical="center" wrapText="1"/>
    </xf>
    <xf numFmtId="0" fontId="8" fillId="3" borderId="44" xfId="0" applyFont="1" applyFill="1" applyBorder="1" applyAlignment="1" applyProtection="1">
      <alignment horizontal="center" vertical="center" wrapText="1"/>
    </xf>
    <xf numFmtId="0" fontId="8" fillId="3" borderId="28" xfId="1" applyFont="1" applyFill="1" applyBorder="1" applyAlignment="1" applyProtection="1">
      <alignment horizontal="center" vertical="center" wrapText="1"/>
    </xf>
    <xf numFmtId="0" fontId="11" fillId="3" borderId="17" xfId="0" applyFont="1" applyFill="1" applyBorder="1" applyAlignment="1" applyProtection="1">
      <alignment horizontal="center" vertical="center" wrapText="1"/>
    </xf>
    <xf numFmtId="0" fontId="11" fillId="0" borderId="10" xfId="0" applyFont="1" applyFill="1" applyBorder="1" applyAlignment="1" applyProtection="1">
      <alignment horizontal="center" vertical="center" wrapText="1"/>
    </xf>
    <xf numFmtId="166" fontId="17" fillId="4" borderId="6" xfId="0" applyNumberFormat="1" applyFont="1" applyFill="1" applyBorder="1" applyAlignment="1" applyProtection="1">
      <alignment horizontal="right" vertical="center" wrapText="1" indent="1"/>
    </xf>
    <xf numFmtId="0" fontId="10" fillId="2" borderId="0" xfId="0" applyFont="1" applyFill="1" applyAlignment="1" applyProtection="1">
      <alignment vertical="center" wrapText="1"/>
      <protection locked="0"/>
    </xf>
    <xf numFmtId="0" fontId="11" fillId="0" borderId="3" xfId="1" applyFont="1" applyFill="1" applyBorder="1" applyAlignment="1" applyProtection="1">
      <alignment horizontal="center" vertical="center" wrapText="1"/>
    </xf>
    <xf numFmtId="1" fontId="11" fillId="0" borderId="3" xfId="1" applyNumberFormat="1" applyFont="1" applyFill="1" applyBorder="1" applyAlignment="1" applyProtection="1">
      <alignment horizontal="center" vertical="center" wrapText="1"/>
    </xf>
    <xf numFmtId="172" fontId="14" fillId="0" borderId="3" xfId="0" applyNumberFormat="1" applyFont="1" applyFill="1" applyBorder="1" applyAlignment="1" applyProtection="1">
      <alignment horizontal="right" vertical="center" wrapText="1"/>
    </xf>
    <xf numFmtId="0" fontId="10" fillId="0" borderId="0" xfId="0" applyFont="1" applyAlignment="1" applyProtection="1">
      <alignment vertical="center" wrapText="1"/>
      <protection locked="0"/>
    </xf>
    <xf numFmtId="0" fontId="11" fillId="5" borderId="3" xfId="0" applyFont="1" applyFill="1" applyBorder="1" applyAlignment="1" applyProtection="1">
      <alignment horizontal="left" vertical="center" wrapText="1"/>
      <protection locked="0"/>
    </xf>
    <xf numFmtId="0" fontId="11" fillId="5" borderId="3" xfId="0" applyFont="1" applyFill="1" applyBorder="1" applyAlignment="1" applyProtection="1">
      <alignment horizontal="center" vertical="center" wrapText="1"/>
      <protection locked="0"/>
    </xf>
    <xf numFmtId="171" fontId="11" fillId="5" borderId="3" xfId="0" applyNumberFormat="1" applyFont="1" applyFill="1" applyBorder="1" applyAlignment="1" applyProtection="1">
      <alignment horizontal="right" vertical="center" wrapText="1"/>
      <protection locked="0"/>
    </xf>
    <xf numFmtId="173" fontId="11" fillId="5" borderId="3" xfId="0" applyNumberFormat="1" applyFont="1" applyFill="1" applyBorder="1" applyAlignment="1" applyProtection="1">
      <alignment horizontal="right" vertical="center" wrapText="1"/>
      <protection locked="0"/>
    </xf>
    <xf numFmtId="10" fontId="11" fillId="5" borderId="3" xfId="1" applyNumberFormat="1" applyFont="1" applyFill="1" applyBorder="1" applyAlignment="1" applyProtection="1">
      <alignment horizontal="center" vertical="center" wrapText="1"/>
      <protection locked="0"/>
    </xf>
    <xf numFmtId="0" fontId="11" fillId="0" borderId="3" xfId="0" applyFont="1" applyFill="1" applyBorder="1" applyAlignment="1" applyProtection="1">
      <alignment horizontal="center" vertical="center" wrapText="1"/>
      <protection locked="0"/>
    </xf>
    <xf numFmtId="0" fontId="20" fillId="0" borderId="3" xfId="1" applyFont="1" applyFill="1" applyBorder="1" applyAlignment="1" applyProtection="1">
      <alignment horizontal="center" vertical="center" wrapText="1"/>
    </xf>
    <xf numFmtId="0" fontId="10" fillId="0" borderId="4" xfId="0" applyFont="1" applyFill="1" applyBorder="1" applyAlignment="1" applyProtection="1">
      <alignment vertical="center" wrapText="1"/>
    </xf>
    <xf numFmtId="0" fontId="17" fillId="4" borderId="18" xfId="0" applyFont="1" applyFill="1" applyBorder="1" applyAlignment="1" applyProtection="1">
      <alignment horizontal="right" vertical="center" wrapText="1" indent="1"/>
      <protection locked="0"/>
    </xf>
    <xf numFmtId="0" fontId="17" fillId="4" borderId="19" xfId="0" applyFont="1" applyFill="1" applyBorder="1" applyAlignment="1" applyProtection="1">
      <alignment horizontal="right" vertical="center" wrapText="1" indent="1"/>
      <protection locked="0"/>
    </xf>
    <xf numFmtId="0" fontId="7" fillId="5" borderId="1" xfId="0" applyFont="1" applyFill="1" applyBorder="1" applyAlignment="1" applyProtection="1">
      <alignment horizontal="left" vertical="center"/>
      <protection locked="0"/>
    </xf>
    <xf numFmtId="0" fontId="7" fillId="5" borderId="2" xfId="0" applyFont="1" applyFill="1" applyBorder="1" applyAlignment="1" applyProtection="1">
      <alignment horizontal="left" vertical="center"/>
      <protection locked="0"/>
    </xf>
    <xf numFmtId="0" fontId="7" fillId="5" borderId="5" xfId="0" applyFont="1" applyFill="1" applyBorder="1" applyAlignment="1" applyProtection="1">
      <alignment horizontal="left" vertical="center"/>
      <protection locked="0"/>
    </xf>
    <xf numFmtId="0" fontId="6" fillId="3" borderId="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5" fillId="5" borderId="22" xfId="0" applyFont="1" applyFill="1" applyBorder="1" applyAlignment="1" applyProtection="1">
      <alignment horizontal="left" vertical="center"/>
      <protection locked="0"/>
    </xf>
    <xf numFmtId="0" fontId="0" fillId="5" borderId="0" xfId="0" applyFill="1" applyBorder="1" applyAlignment="1">
      <alignment horizontal="left" vertical="center"/>
    </xf>
    <xf numFmtId="0" fontId="0" fillId="5" borderId="23" xfId="0" applyFill="1" applyBorder="1" applyAlignment="1">
      <alignment horizontal="left" vertical="center"/>
    </xf>
    <xf numFmtId="0" fontId="5" fillId="5" borderId="24" xfId="0" applyFont="1" applyFill="1" applyBorder="1" applyAlignment="1" applyProtection="1">
      <alignment horizontal="left" vertical="center"/>
      <protection locked="0"/>
    </xf>
    <xf numFmtId="0" fontId="0" fillId="5" borderId="25" xfId="0" applyFill="1" applyBorder="1" applyAlignment="1">
      <alignment horizontal="left" vertical="center"/>
    </xf>
    <xf numFmtId="0" fontId="0" fillId="5" borderId="26" xfId="0" applyFill="1" applyBorder="1" applyAlignment="1">
      <alignment horizontal="left" vertical="center"/>
    </xf>
    <xf numFmtId="0" fontId="15" fillId="5" borderId="12" xfId="0" applyFont="1" applyFill="1" applyBorder="1" applyAlignment="1">
      <alignment horizontal="center" vertical="center"/>
    </xf>
    <xf numFmtId="0" fontId="15" fillId="5" borderId="13" xfId="0" applyFont="1" applyFill="1" applyBorder="1" applyAlignment="1">
      <alignment horizontal="center" vertical="center"/>
    </xf>
    <xf numFmtId="0" fontId="15" fillId="5" borderId="21" xfId="0" applyFont="1" applyFill="1" applyBorder="1" applyAlignment="1">
      <alignment horizontal="center" vertical="center"/>
    </xf>
    <xf numFmtId="0" fontId="15" fillId="5" borderId="22" xfId="0" applyFont="1" applyFill="1" applyBorder="1" applyAlignment="1">
      <alignment horizontal="left" vertical="center"/>
    </xf>
    <xf numFmtId="0" fontId="15" fillId="5" borderId="0" xfId="0" applyFont="1" applyFill="1" applyBorder="1" applyAlignment="1">
      <alignment horizontal="left" vertical="center"/>
    </xf>
    <xf numFmtId="0" fontId="15" fillId="5" borderId="23" xfId="0" applyFont="1" applyFill="1" applyBorder="1" applyAlignment="1">
      <alignment horizontal="left" vertical="center"/>
    </xf>
    <xf numFmtId="0" fontId="17" fillId="4" borderId="6" xfId="0" applyNumberFormat="1" applyFont="1" applyFill="1" applyBorder="1" applyAlignment="1" applyProtection="1">
      <alignment horizontal="right" vertical="center" wrapText="1" indent="1"/>
    </xf>
  </cellXfs>
  <cellStyles count="87">
    <cellStyle name="Euro" xfId="2" xr:uid="{00000000-0005-0000-0000-000000000000}"/>
    <cellStyle name="Euro 2" xfId="19" xr:uid="{00000000-0005-0000-0000-000000000000}"/>
    <cellStyle name="Euro 2 2" xfId="33" xr:uid="{00000000-0005-0000-0000-000000000000}"/>
    <cellStyle name="Euro 2 2 2" xfId="74" xr:uid="{00000000-0005-0000-0000-000000000000}"/>
    <cellStyle name="Euro 2 3" xfId="62" xr:uid="{00000000-0005-0000-0000-000000000000}"/>
    <cellStyle name="Euro 3" xfId="27" xr:uid="{00000000-0005-0000-0000-000000000000}"/>
    <cellStyle name="Euro 3 2" xfId="68" xr:uid="{00000000-0005-0000-0000-000000000000}"/>
    <cellStyle name="Euro 4" xfId="56" xr:uid="{00000000-0005-0000-0000-000000000000}"/>
    <cellStyle name="Milliers 2" xfId="11" xr:uid="{00000000-0005-0000-0000-000001000000}"/>
    <cellStyle name="Milliers 2 2" xfId="22" xr:uid="{00000000-0005-0000-0000-000001000000}"/>
    <cellStyle name="Milliers 2 2 2" xfId="36" xr:uid="{00000000-0005-0000-0000-000001000000}"/>
    <cellStyle name="Milliers 2 2 2 2" xfId="77" xr:uid="{00000000-0005-0000-0000-000001000000}"/>
    <cellStyle name="Milliers 2 2 3" xfId="65" xr:uid="{00000000-0005-0000-0000-000001000000}"/>
    <cellStyle name="Milliers 2 3" xfId="30" xr:uid="{00000000-0005-0000-0000-000001000000}"/>
    <cellStyle name="Milliers 2 3 2" xfId="71" xr:uid="{00000000-0005-0000-0000-000001000000}"/>
    <cellStyle name="Milliers 2 4" xfId="46" xr:uid="{00000000-0005-0000-0000-000001000000}"/>
    <cellStyle name="Milliers 2 5" xfId="59" xr:uid="{00000000-0005-0000-0000-000001000000}"/>
    <cellStyle name="Milliers 3" xfId="3" xr:uid="{00000000-0005-0000-0000-000002000000}"/>
    <cellStyle name="Milliers 3 2" xfId="20" xr:uid="{00000000-0005-0000-0000-000002000000}"/>
    <cellStyle name="Milliers 3 2 2" xfId="34" xr:uid="{00000000-0005-0000-0000-000002000000}"/>
    <cellStyle name="Milliers 3 2 2 2" xfId="75" xr:uid="{00000000-0005-0000-0000-000002000000}"/>
    <cellStyle name="Milliers 3 2 3" xfId="63" xr:uid="{00000000-0005-0000-0000-000002000000}"/>
    <cellStyle name="Milliers 3 3" xfId="28" xr:uid="{00000000-0005-0000-0000-000002000000}"/>
    <cellStyle name="Milliers 3 3 2" xfId="69" xr:uid="{00000000-0005-0000-0000-000002000000}"/>
    <cellStyle name="Milliers 3 4" xfId="57" xr:uid="{00000000-0005-0000-0000-000002000000}"/>
    <cellStyle name="Milliers 4" xfId="16" xr:uid="{00000000-0005-0000-0000-000003000000}"/>
    <cellStyle name="Milliers 5" xfId="39" xr:uid="{00000000-0005-0000-0000-00004C000000}"/>
    <cellStyle name="Milliers 5 2" xfId="80" xr:uid="{00000000-0005-0000-0000-00004C000000}"/>
    <cellStyle name="Milliers 6" xfId="40" xr:uid="{00000000-0005-0000-0000-000058000000}"/>
    <cellStyle name="Milliers 6 2" xfId="81" xr:uid="{00000000-0005-0000-0000-000058000000}"/>
    <cellStyle name="Monétaire 2" xfId="12" xr:uid="{00000000-0005-0000-0000-000004000000}"/>
    <cellStyle name="Monétaire 2 2" xfId="23" xr:uid="{00000000-0005-0000-0000-000004000000}"/>
    <cellStyle name="Monétaire 2 2 2" xfId="37" xr:uid="{00000000-0005-0000-0000-000004000000}"/>
    <cellStyle name="Monétaire 2 2 2 2" xfId="78" xr:uid="{00000000-0005-0000-0000-000004000000}"/>
    <cellStyle name="Monétaire 2 2 3" xfId="66" xr:uid="{00000000-0005-0000-0000-000004000000}"/>
    <cellStyle name="Monétaire 2 3" xfId="31" xr:uid="{00000000-0005-0000-0000-000004000000}"/>
    <cellStyle name="Monétaire 2 3 2" xfId="72" xr:uid="{00000000-0005-0000-0000-000004000000}"/>
    <cellStyle name="Monétaire 2 4" xfId="47" xr:uid="{00000000-0005-0000-0000-000003000000}"/>
    <cellStyle name="Monétaire 2 4 2" xfId="84" xr:uid="{00000000-0005-0000-0000-000003000000}"/>
    <cellStyle name="Monétaire 2 5" xfId="60" xr:uid="{00000000-0005-0000-0000-000004000000}"/>
    <cellStyle name="Monétaire 3" xfId="15" xr:uid="{00000000-0005-0000-0000-000005000000}"/>
    <cellStyle name="Monétaire 3 2" xfId="24" xr:uid="{00000000-0005-0000-0000-000005000000}"/>
    <cellStyle name="Monétaire 3 2 2" xfId="38" xr:uid="{00000000-0005-0000-0000-000005000000}"/>
    <cellStyle name="Monétaire 3 2 2 2" xfId="79" xr:uid="{00000000-0005-0000-0000-000005000000}"/>
    <cellStyle name="Monétaire 3 2 3" xfId="52" xr:uid="{00000000-0005-0000-0000-000005000000}"/>
    <cellStyle name="Monétaire 3 2 3 2" xfId="85" xr:uid="{00000000-0005-0000-0000-000005000000}"/>
    <cellStyle name="Monétaire 3 2 4" xfId="67" xr:uid="{00000000-0005-0000-0000-000005000000}"/>
    <cellStyle name="Monétaire 3 3" xfId="32" xr:uid="{00000000-0005-0000-0000-000005000000}"/>
    <cellStyle name="Monétaire 3 3 2" xfId="73" xr:uid="{00000000-0005-0000-0000-000005000000}"/>
    <cellStyle name="Monétaire 3 4" xfId="42" xr:uid="{00000000-0005-0000-0000-000004000000}"/>
    <cellStyle name="Monétaire 3 4 2" xfId="83" xr:uid="{00000000-0005-0000-0000-000004000000}"/>
    <cellStyle name="Monétaire 3 5" xfId="61" xr:uid="{00000000-0005-0000-0000-000005000000}"/>
    <cellStyle name="Monétaire 4" xfId="4" xr:uid="{00000000-0005-0000-0000-000006000000}"/>
    <cellStyle name="Monétaire 4 2" xfId="21" xr:uid="{00000000-0005-0000-0000-000006000000}"/>
    <cellStyle name="Monétaire 4 2 2" xfId="35" xr:uid="{00000000-0005-0000-0000-000006000000}"/>
    <cellStyle name="Monétaire 4 2 2 2" xfId="76" xr:uid="{00000000-0005-0000-0000-000006000000}"/>
    <cellStyle name="Monétaire 4 2 3" xfId="64" xr:uid="{00000000-0005-0000-0000-000006000000}"/>
    <cellStyle name="Monétaire 4 3" xfId="29" xr:uid="{00000000-0005-0000-0000-000006000000}"/>
    <cellStyle name="Monétaire 4 3 2" xfId="70" xr:uid="{00000000-0005-0000-0000-000006000000}"/>
    <cellStyle name="Monétaire 4 4" xfId="54" xr:uid="{00000000-0005-0000-0000-000006000000}"/>
    <cellStyle name="Monétaire 4 4 2" xfId="86" xr:uid="{00000000-0005-0000-0000-000006000000}"/>
    <cellStyle name="Monétaire 4 5" xfId="58" xr:uid="{00000000-0005-0000-0000-000006000000}"/>
    <cellStyle name="Monétaire 5" xfId="17" xr:uid="{00000000-0005-0000-0000-000007000000}"/>
    <cellStyle name="Monétaire 6" xfId="41" xr:uid="{00000000-0005-0000-0000-00005A000000}"/>
    <cellStyle name="Monétaire 6 2" xfId="82" xr:uid="{00000000-0005-0000-0000-00005A000000}"/>
    <cellStyle name="Normal" xfId="0" builtinId="0"/>
    <cellStyle name="Normal 2" xfId="5" xr:uid="{00000000-0005-0000-0000-000009000000}"/>
    <cellStyle name="Normal 2 2" xfId="13" xr:uid="{00000000-0005-0000-0000-00000A000000}"/>
    <cellStyle name="Normal 2 2 2" xfId="53" xr:uid="{00000000-0005-0000-0000-000009000000}"/>
    <cellStyle name="Normal 2 3" xfId="18" xr:uid="{00000000-0005-0000-0000-00000B000000}"/>
    <cellStyle name="Normal 3" xfId="6" xr:uid="{00000000-0005-0000-0000-00000C000000}"/>
    <cellStyle name="Normal 3 2" xfId="50" xr:uid="{00000000-0005-0000-0000-00000B000000}"/>
    <cellStyle name="Normal 3 3" xfId="48" xr:uid="{00000000-0005-0000-0000-00000A000000}"/>
    <cellStyle name="Normal 4" xfId="8" xr:uid="{00000000-0005-0000-0000-00000D000000}"/>
    <cellStyle name="Normal 5" xfId="9" xr:uid="{00000000-0005-0000-0000-00000E000000}"/>
    <cellStyle name="Normal 5 2" xfId="51" xr:uid="{00000000-0005-0000-0000-00000D000000}"/>
    <cellStyle name="Normal 6" xfId="10" xr:uid="{00000000-0005-0000-0000-00000F000000}"/>
    <cellStyle name="Normal 6 2" xfId="44" xr:uid="{00000000-0005-0000-0000-00000F000000}"/>
    <cellStyle name="Normal 6 2 2" xfId="55" xr:uid="{00000000-0005-0000-0000-000010000000}"/>
    <cellStyle name="Normal 6 3" xfId="49" xr:uid="{00000000-0005-0000-0000-000011000000}"/>
    <cellStyle name="Normal 6 4" xfId="43" xr:uid="{00000000-0005-0000-0000-00000E000000}"/>
    <cellStyle name="Normal 7" xfId="1" xr:uid="{00000000-0005-0000-0000-000010000000}"/>
    <cellStyle name="Normal 8" xfId="25" xr:uid="{755FFAD9-011E-4CE2-8E30-FCB64C72ADAE}"/>
    <cellStyle name="Normal 9" xfId="26" xr:uid="{00000000-0005-0000-0000-000048000000}"/>
    <cellStyle name="Pourcentage 2" xfId="14" xr:uid="{00000000-0005-0000-0000-000013000000}"/>
    <cellStyle name="Pourcentage 2 2" xfId="45" xr:uid="{00000000-0005-0000-0000-000014000000}"/>
    <cellStyle name="Pourcentage 3" xfId="7" xr:uid="{00000000-0005-0000-0000-000014000000}"/>
  </cellStyles>
  <dxfs count="0"/>
  <tableStyles count="0" defaultTableStyle="TableStyleMedium2" defaultPivotStyle="PivotStyleLight16"/>
  <colors>
    <mruColors>
      <color rgb="FFE30059"/>
      <color rgb="FF1B93A1"/>
      <color rgb="FFE5F9FB"/>
      <color rgb="FFFFEBF3"/>
      <color rgb="FFFFD5D6"/>
      <color rgb="FFFFD9E7"/>
      <color rgb="FFE9299E"/>
      <color rgb="FFFFFF99"/>
      <color rgb="FF9999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7B1568-02D7-4D85-93AA-4EA8E0F7BD29}">
  <sheetPr>
    <tabColor rgb="FFFF0000"/>
  </sheetPr>
  <dimension ref="A1:A8"/>
  <sheetViews>
    <sheetView zoomScale="91" zoomScaleNormal="91" zoomScaleSheetLayoutView="87" workbookViewId="0">
      <selection activeCell="A6" sqref="A6"/>
    </sheetView>
  </sheetViews>
  <sheetFormatPr baseColWidth="10" defaultRowHeight="15" x14ac:dyDescent="0.25"/>
  <cols>
    <col min="1" max="1" width="255.42578125" style="58" customWidth="1"/>
    <col min="2" max="16384" width="11.42578125" style="58"/>
  </cols>
  <sheetData>
    <row r="1" spans="1:1" ht="9.75" customHeight="1" thickBot="1" x14ac:dyDescent="0.3"/>
    <row r="2" spans="1:1" ht="48" customHeight="1" thickBot="1" x14ac:dyDescent="0.3">
      <c r="A2" s="79" t="s">
        <v>5</v>
      </c>
    </row>
    <row r="3" spans="1:1" ht="9.9499999999999993" customHeight="1" thickBot="1" x14ac:dyDescent="0.3"/>
    <row r="4" spans="1:1" ht="48" customHeight="1" thickBot="1" x14ac:dyDescent="0.3">
      <c r="A4" s="78" t="s">
        <v>2</v>
      </c>
    </row>
    <row r="5" spans="1:1" ht="9.9499999999999993" customHeight="1" thickBot="1" x14ac:dyDescent="0.3"/>
    <row r="6" spans="1:1" ht="409.6" customHeight="1" thickBot="1" x14ac:dyDescent="0.3">
      <c r="A6" s="80" t="s">
        <v>248</v>
      </c>
    </row>
    <row r="7" spans="1:1" ht="9" customHeight="1" x14ac:dyDescent="0.25"/>
    <row r="8" spans="1:1" ht="9" customHeight="1" x14ac:dyDescent="0.25">
      <c r="A8" s="59"/>
    </row>
  </sheetData>
  <pageMargins left="0.25" right="0.25"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1B93A1"/>
    <pageSetUpPr fitToPage="1"/>
  </sheetPr>
  <dimension ref="A1:O100"/>
  <sheetViews>
    <sheetView tabSelected="1" topLeftCell="A85" zoomScale="60" zoomScaleNormal="60" zoomScaleSheetLayoutView="44" workbookViewId="0">
      <selection activeCell="B100" sqref="B100:N100"/>
    </sheetView>
  </sheetViews>
  <sheetFormatPr baseColWidth="10" defaultColWidth="11.42578125" defaultRowHeight="15.75" x14ac:dyDescent="0.25"/>
  <cols>
    <col min="1" max="1" width="1.7109375" style="1" customWidth="1"/>
    <col min="2" max="3" width="12.7109375" style="2" customWidth="1"/>
    <col min="4" max="5" width="150.7109375" style="2" customWidth="1"/>
    <col min="6" max="6" width="44.7109375" style="2" customWidth="1"/>
    <col min="7" max="12" width="17.28515625" style="2" customWidth="1"/>
    <col min="13" max="14" width="21.7109375" style="2" customWidth="1"/>
    <col min="15" max="15" width="45.7109375" style="2" customWidth="1"/>
    <col min="16" max="16384" width="11.42578125" style="2"/>
  </cols>
  <sheetData>
    <row r="1" spans="1:15" ht="30" customHeight="1" thickBot="1" x14ac:dyDescent="0.3">
      <c r="B1" s="161" t="s">
        <v>5</v>
      </c>
      <c r="C1" s="162"/>
      <c r="D1" s="162"/>
      <c r="E1" s="162"/>
      <c r="F1" s="162"/>
      <c r="G1" s="162"/>
      <c r="H1" s="162"/>
      <c r="I1" s="162"/>
      <c r="J1" s="162"/>
      <c r="K1" s="162"/>
      <c r="L1" s="162"/>
      <c r="M1" s="162"/>
      <c r="N1" s="162"/>
      <c r="O1" s="162"/>
    </row>
    <row r="2" spans="1:15" s="1" customFormat="1" ht="12" customHeight="1" thickBot="1" x14ac:dyDescent="0.3">
      <c r="B2" s="3"/>
      <c r="C2" s="4"/>
      <c r="D2" s="4"/>
      <c r="E2" s="4"/>
      <c r="F2" s="4"/>
      <c r="G2" s="4"/>
      <c r="H2" s="4"/>
      <c r="I2" s="4"/>
      <c r="J2" s="4"/>
      <c r="K2" s="4"/>
      <c r="L2" s="4"/>
      <c r="M2" s="4"/>
      <c r="N2" s="4"/>
      <c r="O2" s="4"/>
    </row>
    <row r="3" spans="1:15" ht="30" customHeight="1" thickBot="1" x14ac:dyDescent="0.3">
      <c r="B3" s="163" t="s">
        <v>194</v>
      </c>
      <c r="C3" s="164"/>
      <c r="D3" s="164"/>
      <c r="E3" s="164"/>
      <c r="F3" s="164"/>
      <c r="G3" s="164"/>
      <c r="H3" s="164"/>
      <c r="I3" s="164"/>
      <c r="J3" s="164"/>
      <c r="K3" s="164"/>
      <c r="L3" s="164"/>
      <c r="M3" s="164"/>
      <c r="N3" s="164"/>
      <c r="O3" s="164"/>
    </row>
    <row r="4" spans="1:15" s="5" customFormat="1" ht="12" customHeight="1" thickBot="1" x14ac:dyDescent="0.3">
      <c r="B4" s="6"/>
      <c r="C4" s="6"/>
      <c r="D4" s="6"/>
      <c r="E4" s="6"/>
      <c r="F4" s="7"/>
      <c r="G4" s="7"/>
      <c r="H4" s="7"/>
      <c r="I4" s="7"/>
      <c r="J4" s="7"/>
      <c r="K4" s="7"/>
      <c r="L4" s="7"/>
      <c r="M4" s="7"/>
      <c r="N4" s="7"/>
      <c r="O4" s="7"/>
    </row>
    <row r="5" spans="1:15" ht="59.25" customHeight="1" thickBot="1" x14ac:dyDescent="0.3">
      <c r="B5" s="158" t="s">
        <v>1</v>
      </c>
      <c r="C5" s="159"/>
      <c r="D5" s="159"/>
      <c r="E5" s="159"/>
      <c r="F5" s="159"/>
      <c r="G5" s="159"/>
      <c r="H5" s="159"/>
      <c r="I5" s="159"/>
      <c r="J5" s="159"/>
      <c r="K5" s="159"/>
      <c r="L5" s="159"/>
      <c r="M5" s="159"/>
      <c r="N5" s="159"/>
      <c r="O5" s="160"/>
    </row>
    <row r="6" spans="1:15" s="1" customFormat="1" ht="7.5" customHeight="1" thickBot="1" x14ac:dyDescent="0.3">
      <c r="D6" s="10"/>
      <c r="E6" s="10"/>
      <c r="F6" s="11"/>
      <c r="G6" s="11"/>
      <c r="H6" s="11"/>
      <c r="I6" s="11"/>
      <c r="J6" s="11"/>
      <c r="K6" s="11"/>
      <c r="L6" s="11"/>
      <c r="M6" s="11"/>
      <c r="N6" s="11"/>
      <c r="O6" s="11"/>
    </row>
    <row r="7" spans="1:15" s="8" customFormat="1" ht="279" customHeight="1" thickBot="1" x14ac:dyDescent="0.3">
      <c r="A7" s="12"/>
      <c r="B7" s="13" t="s">
        <v>4</v>
      </c>
      <c r="C7" s="14" t="s">
        <v>0</v>
      </c>
      <c r="D7" s="15" t="s">
        <v>6</v>
      </c>
      <c r="E7" s="56" t="s">
        <v>230</v>
      </c>
      <c r="F7" s="16" t="s">
        <v>9</v>
      </c>
      <c r="G7" s="14" t="s">
        <v>10</v>
      </c>
      <c r="H7" s="14" t="s">
        <v>14</v>
      </c>
      <c r="I7" s="15" t="s">
        <v>8</v>
      </c>
      <c r="J7" s="15" t="s">
        <v>20</v>
      </c>
      <c r="K7" s="15" t="s">
        <v>11</v>
      </c>
      <c r="L7" s="14" t="s">
        <v>3</v>
      </c>
      <c r="M7" s="15" t="s">
        <v>12</v>
      </c>
      <c r="N7" s="17" t="s">
        <v>7</v>
      </c>
      <c r="O7" s="18" t="s">
        <v>13</v>
      </c>
    </row>
    <row r="8" spans="1:15" s="23" customFormat="1" ht="7.5" customHeight="1" x14ac:dyDescent="0.25">
      <c r="A8" s="19"/>
      <c r="B8" s="104"/>
      <c r="C8" s="104"/>
      <c r="D8" s="105"/>
      <c r="E8" s="105"/>
      <c r="F8" s="20"/>
      <c r="G8" s="20"/>
      <c r="H8" s="37"/>
      <c r="I8" s="21"/>
      <c r="J8" s="21"/>
      <c r="K8" s="21"/>
      <c r="L8" s="22"/>
      <c r="M8" s="106"/>
      <c r="N8" s="107"/>
      <c r="O8" s="108"/>
    </row>
    <row r="9" spans="1:15" s="23" customFormat="1" ht="39.950000000000003" customHeight="1" x14ac:dyDescent="0.25">
      <c r="B9" s="109"/>
      <c r="C9" s="110"/>
      <c r="D9" s="111" t="s">
        <v>37</v>
      </c>
      <c r="E9" s="111"/>
      <c r="F9" s="112"/>
      <c r="G9" s="112"/>
      <c r="H9" s="112"/>
      <c r="I9" s="112"/>
      <c r="J9" s="112"/>
      <c r="K9" s="112"/>
      <c r="L9" s="112"/>
      <c r="M9" s="112"/>
      <c r="N9" s="17"/>
      <c r="O9" s="112"/>
    </row>
    <row r="10" spans="1:15" s="147" customFormat="1" ht="54.95" customHeight="1" x14ac:dyDescent="0.25">
      <c r="A10" s="143"/>
      <c r="B10" s="144">
        <v>1</v>
      </c>
      <c r="C10" s="145" t="s">
        <v>29</v>
      </c>
      <c r="D10" s="119" t="s">
        <v>186</v>
      </c>
      <c r="E10" s="120" t="s">
        <v>217</v>
      </c>
      <c r="F10" s="148"/>
      <c r="G10" s="149"/>
      <c r="H10" s="131" t="s">
        <v>15</v>
      </c>
      <c r="I10" s="150"/>
      <c r="J10" s="151"/>
      <c r="K10" s="133">
        <f t="shared" ref="K10" si="0">I10+J10</f>
        <v>0</v>
      </c>
      <c r="L10" s="152"/>
      <c r="M10" s="146">
        <f>K10+(K10*L10)</f>
        <v>0</v>
      </c>
      <c r="N10" s="28">
        <v>700</v>
      </c>
      <c r="O10" s="29" t="str">
        <f t="shared" ref="O10:O76" si="1">IF(OR(G10="",I10="",J10="",L10=""),"Information(s) manquante(s) colonnes G-I-J-L",IFERROR(M10*N10,"Erreur de calcul"))</f>
        <v>Information(s) manquante(s) colonnes G-I-J-L</v>
      </c>
    </row>
    <row r="11" spans="1:15" s="147" customFormat="1" ht="54.95" customHeight="1" x14ac:dyDescent="0.25">
      <c r="A11" s="143"/>
      <c r="B11" s="144">
        <v>1</v>
      </c>
      <c r="C11" s="145" t="s">
        <v>30</v>
      </c>
      <c r="D11" s="119" t="s">
        <v>187</v>
      </c>
      <c r="E11" s="120" t="s">
        <v>217</v>
      </c>
      <c r="F11" s="148"/>
      <c r="G11" s="149"/>
      <c r="H11" s="131" t="s">
        <v>15</v>
      </c>
      <c r="I11" s="150"/>
      <c r="J11" s="151"/>
      <c r="K11" s="133">
        <f t="shared" ref="K11:K42" si="2">I11+J11</f>
        <v>0</v>
      </c>
      <c r="L11" s="152"/>
      <c r="M11" s="146">
        <f t="shared" ref="M11:M42" si="3">K11+(K11*L11)</f>
        <v>0</v>
      </c>
      <c r="N11" s="28">
        <v>5000</v>
      </c>
      <c r="O11" s="29" t="str">
        <f t="shared" si="1"/>
        <v>Information(s) manquante(s) colonnes G-I-J-L</v>
      </c>
    </row>
    <row r="12" spans="1:15" s="147" customFormat="1" ht="54.95" customHeight="1" x14ac:dyDescent="0.25">
      <c r="A12" s="143"/>
      <c r="B12" s="144">
        <v>1</v>
      </c>
      <c r="C12" s="145" t="s">
        <v>31</v>
      </c>
      <c r="D12" s="119" t="s">
        <v>188</v>
      </c>
      <c r="E12" s="120" t="s">
        <v>217</v>
      </c>
      <c r="F12" s="148"/>
      <c r="G12" s="149"/>
      <c r="H12" s="131" t="s">
        <v>15</v>
      </c>
      <c r="I12" s="150"/>
      <c r="J12" s="151"/>
      <c r="K12" s="133">
        <f t="shared" si="2"/>
        <v>0</v>
      </c>
      <c r="L12" s="152"/>
      <c r="M12" s="146">
        <f t="shared" si="3"/>
        <v>0</v>
      </c>
      <c r="N12" s="28">
        <v>1850</v>
      </c>
      <c r="O12" s="29" t="str">
        <f t="shared" si="1"/>
        <v>Information(s) manquante(s) colonnes G-I-J-L</v>
      </c>
    </row>
    <row r="13" spans="1:15" s="147" customFormat="1" ht="54.95" customHeight="1" x14ac:dyDescent="0.25">
      <c r="A13" s="143"/>
      <c r="B13" s="144">
        <v>1</v>
      </c>
      <c r="C13" s="145" t="s">
        <v>32</v>
      </c>
      <c r="D13" s="119" t="s">
        <v>189</v>
      </c>
      <c r="E13" s="120" t="s">
        <v>217</v>
      </c>
      <c r="F13" s="148"/>
      <c r="G13" s="149"/>
      <c r="H13" s="131" t="s">
        <v>15</v>
      </c>
      <c r="I13" s="150"/>
      <c r="J13" s="151"/>
      <c r="K13" s="133">
        <f t="shared" si="2"/>
        <v>0</v>
      </c>
      <c r="L13" s="152"/>
      <c r="M13" s="146">
        <f t="shared" si="3"/>
        <v>0</v>
      </c>
      <c r="N13" s="28">
        <v>475</v>
      </c>
      <c r="O13" s="29" t="str">
        <f t="shared" si="1"/>
        <v>Information(s) manquante(s) colonnes G-I-J-L</v>
      </c>
    </row>
    <row r="14" spans="1:15" s="147" customFormat="1" ht="54.95" customHeight="1" x14ac:dyDescent="0.25">
      <c r="A14" s="143"/>
      <c r="B14" s="144">
        <v>1</v>
      </c>
      <c r="C14" s="145" t="s">
        <v>33</v>
      </c>
      <c r="D14" s="119" t="s">
        <v>190</v>
      </c>
      <c r="E14" s="120" t="s">
        <v>217</v>
      </c>
      <c r="F14" s="148"/>
      <c r="G14" s="149"/>
      <c r="H14" s="131" t="s">
        <v>15</v>
      </c>
      <c r="I14" s="150"/>
      <c r="J14" s="151"/>
      <c r="K14" s="133">
        <f t="shared" si="2"/>
        <v>0</v>
      </c>
      <c r="L14" s="152"/>
      <c r="M14" s="146">
        <f t="shared" si="3"/>
        <v>0</v>
      </c>
      <c r="N14" s="28">
        <v>100</v>
      </c>
      <c r="O14" s="29" t="str">
        <f t="shared" si="1"/>
        <v>Information(s) manquante(s) colonnes G-I-J-L</v>
      </c>
    </row>
    <row r="15" spans="1:15" s="147" customFormat="1" ht="54.95" customHeight="1" x14ac:dyDescent="0.25">
      <c r="A15" s="143"/>
      <c r="B15" s="144">
        <v>1</v>
      </c>
      <c r="C15" s="145" t="s">
        <v>34</v>
      </c>
      <c r="D15" s="119" t="s">
        <v>191</v>
      </c>
      <c r="E15" s="120" t="s">
        <v>217</v>
      </c>
      <c r="F15" s="148"/>
      <c r="G15" s="149"/>
      <c r="H15" s="131" t="s">
        <v>15</v>
      </c>
      <c r="I15" s="150"/>
      <c r="J15" s="151"/>
      <c r="K15" s="133">
        <f t="shared" si="2"/>
        <v>0</v>
      </c>
      <c r="L15" s="152"/>
      <c r="M15" s="146">
        <f t="shared" si="3"/>
        <v>0</v>
      </c>
      <c r="N15" s="28">
        <v>875</v>
      </c>
      <c r="O15" s="29" t="str">
        <f t="shared" si="1"/>
        <v>Information(s) manquante(s) colonnes G-I-J-L</v>
      </c>
    </row>
    <row r="16" spans="1:15" s="147" customFormat="1" ht="54.95" customHeight="1" x14ac:dyDescent="0.25">
      <c r="A16" s="143"/>
      <c r="B16" s="144">
        <v>1</v>
      </c>
      <c r="C16" s="145" t="s">
        <v>35</v>
      </c>
      <c r="D16" s="119" t="s">
        <v>192</v>
      </c>
      <c r="E16" s="120" t="s">
        <v>217</v>
      </c>
      <c r="F16" s="148"/>
      <c r="G16" s="149"/>
      <c r="H16" s="131" t="s">
        <v>15</v>
      </c>
      <c r="I16" s="150"/>
      <c r="J16" s="151"/>
      <c r="K16" s="133">
        <f t="shared" si="2"/>
        <v>0</v>
      </c>
      <c r="L16" s="152"/>
      <c r="M16" s="146">
        <f t="shared" si="3"/>
        <v>0</v>
      </c>
      <c r="N16" s="28">
        <v>825</v>
      </c>
      <c r="O16" s="29" t="str">
        <f t="shared" si="1"/>
        <v>Information(s) manquante(s) colonnes G-I-J-L</v>
      </c>
    </row>
    <row r="17" spans="1:15" s="147" customFormat="1" ht="54.95" customHeight="1" x14ac:dyDescent="0.25">
      <c r="A17" s="143"/>
      <c r="B17" s="144">
        <v>1</v>
      </c>
      <c r="C17" s="145" t="s">
        <v>36</v>
      </c>
      <c r="D17" s="119" t="s">
        <v>193</v>
      </c>
      <c r="E17" s="120" t="s">
        <v>217</v>
      </c>
      <c r="F17" s="148"/>
      <c r="G17" s="149"/>
      <c r="H17" s="131" t="s">
        <v>15</v>
      </c>
      <c r="I17" s="150"/>
      <c r="J17" s="151"/>
      <c r="K17" s="133">
        <f t="shared" si="2"/>
        <v>0</v>
      </c>
      <c r="L17" s="152"/>
      <c r="M17" s="146">
        <f t="shared" si="3"/>
        <v>0</v>
      </c>
      <c r="N17" s="28">
        <v>180</v>
      </c>
      <c r="O17" s="29" t="str">
        <f t="shared" si="1"/>
        <v>Information(s) manquante(s) colonnes G-I-J-L</v>
      </c>
    </row>
    <row r="18" spans="1:15" s="147" customFormat="1" ht="54.95" customHeight="1" x14ac:dyDescent="0.25">
      <c r="A18" s="143"/>
      <c r="B18" s="144">
        <v>1</v>
      </c>
      <c r="C18" s="145" t="s">
        <v>155</v>
      </c>
      <c r="D18" s="119" t="s">
        <v>177</v>
      </c>
      <c r="E18" s="120" t="s">
        <v>231</v>
      </c>
      <c r="F18" s="148"/>
      <c r="G18" s="149"/>
      <c r="H18" s="131" t="s">
        <v>15</v>
      </c>
      <c r="I18" s="150"/>
      <c r="J18" s="151"/>
      <c r="K18" s="133">
        <f t="shared" si="2"/>
        <v>0</v>
      </c>
      <c r="L18" s="152"/>
      <c r="M18" s="146">
        <f t="shared" si="3"/>
        <v>0</v>
      </c>
      <c r="N18" s="28">
        <v>100</v>
      </c>
      <c r="O18" s="29" t="str">
        <f t="shared" si="1"/>
        <v>Information(s) manquante(s) colonnes G-I-J-L</v>
      </c>
    </row>
    <row r="19" spans="1:15" s="147" customFormat="1" ht="54.95" customHeight="1" x14ac:dyDescent="0.25">
      <c r="A19" s="143"/>
      <c r="B19" s="144">
        <v>1</v>
      </c>
      <c r="C19" s="145" t="s">
        <v>156</v>
      </c>
      <c r="D19" s="119" t="s">
        <v>147</v>
      </c>
      <c r="E19" s="120" t="s">
        <v>231</v>
      </c>
      <c r="F19" s="148"/>
      <c r="G19" s="149"/>
      <c r="H19" s="131" t="s">
        <v>15</v>
      </c>
      <c r="I19" s="150"/>
      <c r="J19" s="151"/>
      <c r="K19" s="133">
        <f t="shared" si="2"/>
        <v>0</v>
      </c>
      <c r="L19" s="152"/>
      <c r="M19" s="146">
        <f t="shared" si="3"/>
        <v>0</v>
      </c>
      <c r="N19" s="28">
        <v>80</v>
      </c>
      <c r="O19" s="29" t="str">
        <f t="shared" si="1"/>
        <v>Information(s) manquante(s) colonnes G-I-J-L</v>
      </c>
    </row>
    <row r="20" spans="1:15" s="147" customFormat="1" ht="54.95" customHeight="1" x14ac:dyDescent="0.25">
      <c r="A20" s="143"/>
      <c r="B20" s="144">
        <v>1</v>
      </c>
      <c r="C20" s="145" t="s">
        <v>157</v>
      </c>
      <c r="D20" s="119" t="s">
        <v>148</v>
      </c>
      <c r="E20" s="120" t="s">
        <v>231</v>
      </c>
      <c r="F20" s="148"/>
      <c r="G20" s="149"/>
      <c r="H20" s="131" t="s">
        <v>15</v>
      </c>
      <c r="I20" s="150"/>
      <c r="J20" s="151"/>
      <c r="K20" s="133">
        <f t="shared" si="2"/>
        <v>0</v>
      </c>
      <c r="L20" s="152"/>
      <c r="M20" s="146">
        <f t="shared" si="3"/>
        <v>0</v>
      </c>
      <c r="N20" s="28">
        <v>50</v>
      </c>
      <c r="O20" s="29" t="str">
        <f t="shared" si="1"/>
        <v>Information(s) manquante(s) colonnes G-I-J-L</v>
      </c>
    </row>
    <row r="21" spans="1:15" s="147" customFormat="1" ht="54.95" customHeight="1" x14ac:dyDescent="0.25">
      <c r="A21" s="143"/>
      <c r="B21" s="144">
        <v>1</v>
      </c>
      <c r="C21" s="145" t="s">
        <v>158</v>
      </c>
      <c r="D21" s="119" t="s">
        <v>149</v>
      </c>
      <c r="E21" s="120" t="s">
        <v>231</v>
      </c>
      <c r="F21" s="148"/>
      <c r="G21" s="149"/>
      <c r="H21" s="131" t="s">
        <v>15</v>
      </c>
      <c r="I21" s="150"/>
      <c r="J21" s="151"/>
      <c r="K21" s="133">
        <f t="shared" si="2"/>
        <v>0</v>
      </c>
      <c r="L21" s="152"/>
      <c r="M21" s="146">
        <f t="shared" si="3"/>
        <v>0</v>
      </c>
      <c r="N21" s="28">
        <v>325</v>
      </c>
      <c r="O21" s="29" t="str">
        <f t="shared" si="1"/>
        <v>Information(s) manquante(s) colonnes G-I-J-L</v>
      </c>
    </row>
    <row r="22" spans="1:15" s="147" customFormat="1" ht="54.95" customHeight="1" x14ac:dyDescent="0.25">
      <c r="A22" s="143"/>
      <c r="B22" s="144">
        <v>1</v>
      </c>
      <c r="C22" s="145" t="s">
        <v>38</v>
      </c>
      <c r="D22" s="119" t="s">
        <v>150</v>
      </c>
      <c r="E22" s="120" t="s">
        <v>231</v>
      </c>
      <c r="F22" s="148"/>
      <c r="G22" s="149"/>
      <c r="H22" s="131" t="s">
        <v>15</v>
      </c>
      <c r="I22" s="150"/>
      <c r="J22" s="151"/>
      <c r="K22" s="133">
        <f t="shared" si="2"/>
        <v>0</v>
      </c>
      <c r="L22" s="152"/>
      <c r="M22" s="146">
        <f t="shared" si="3"/>
        <v>0</v>
      </c>
      <c r="N22" s="28">
        <v>170</v>
      </c>
      <c r="O22" s="29" t="str">
        <f t="shared" si="1"/>
        <v>Information(s) manquante(s) colonnes G-I-J-L</v>
      </c>
    </row>
    <row r="23" spans="1:15" s="147" customFormat="1" ht="54.95" customHeight="1" x14ac:dyDescent="0.25">
      <c r="A23" s="143"/>
      <c r="B23" s="144">
        <v>1</v>
      </c>
      <c r="C23" s="145" t="s">
        <v>232</v>
      </c>
      <c r="D23" s="119" t="s">
        <v>240</v>
      </c>
      <c r="E23" s="120"/>
      <c r="F23" s="148"/>
      <c r="G23" s="149"/>
      <c r="H23" s="131" t="s">
        <v>15</v>
      </c>
      <c r="I23" s="150"/>
      <c r="J23" s="151"/>
      <c r="K23" s="133">
        <f t="shared" si="2"/>
        <v>0</v>
      </c>
      <c r="L23" s="152"/>
      <c r="M23" s="146">
        <f t="shared" si="3"/>
        <v>0</v>
      </c>
      <c r="N23" s="28">
        <v>80</v>
      </c>
      <c r="O23" s="29" t="str">
        <f t="shared" si="1"/>
        <v>Information(s) manquante(s) colonnes G-I-J-L</v>
      </c>
    </row>
    <row r="24" spans="1:15" s="147" customFormat="1" ht="54.95" customHeight="1" x14ac:dyDescent="0.25">
      <c r="A24" s="143"/>
      <c r="B24" s="144">
        <v>1</v>
      </c>
      <c r="C24" s="145" t="s">
        <v>39</v>
      </c>
      <c r="D24" s="119" t="s">
        <v>235</v>
      </c>
      <c r="E24" s="119" t="s">
        <v>233</v>
      </c>
      <c r="F24" s="148"/>
      <c r="G24" s="149"/>
      <c r="H24" s="131" t="s">
        <v>15</v>
      </c>
      <c r="I24" s="150"/>
      <c r="J24" s="151"/>
      <c r="K24" s="133">
        <f t="shared" si="2"/>
        <v>0</v>
      </c>
      <c r="L24" s="152"/>
      <c r="M24" s="146">
        <f t="shared" si="3"/>
        <v>0</v>
      </c>
      <c r="N24" s="28">
        <v>50</v>
      </c>
      <c r="O24" s="29" t="str">
        <f t="shared" si="1"/>
        <v>Information(s) manquante(s) colonnes G-I-J-L</v>
      </c>
    </row>
    <row r="25" spans="1:15" s="147" customFormat="1" ht="54.95" customHeight="1" x14ac:dyDescent="0.25">
      <c r="A25" s="143"/>
      <c r="B25" s="144">
        <v>1</v>
      </c>
      <c r="C25" s="145" t="s">
        <v>40</v>
      </c>
      <c r="D25" s="119" t="s">
        <v>236</v>
      </c>
      <c r="E25" s="119" t="s">
        <v>233</v>
      </c>
      <c r="F25" s="148"/>
      <c r="G25" s="149"/>
      <c r="H25" s="131" t="s">
        <v>15</v>
      </c>
      <c r="I25" s="150"/>
      <c r="J25" s="151"/>
      <c r="K25" s="133">
        <f t="shared" si="2"/>
        <v>0</v>
      </c>
      <c r="L25" s="152"/>
      <c r="M25" s="146">
        <f t="shared" si="3"/>
        <v>0</v>
      </c>
      <c r="N25" s="28">
        <v>50</v>
      </c>
      <c r="O25" s="29" t="str">
        <f t="shared" si="1"/>
        <v>Information(s) manquante(s) colonnes G-I-J-L</v>
      </c>
    </row>
    <row r="26" spans="1:15" s="147" customFormat="1" ht="54.95" customHeight="1" x14ac:dyDescent="0.25">
      <c r="A26" s="143"/>
      <c r="B26" s="144">
        <v>1</v>
      </c>
      <c r="C26" s="145" t="s">
        <v>41</v>
      </c>
      <c r="D26" s="119" t="s">
        <v>237</v>
      </c>
      <c r="E26" s="119" t="s">
        <v>233</v>
      </c>
      <c r="F26" s="148"/>
      <c r="G26" s="149"/>
      <c r="H26" s="131" t="s">
        <v>15</v>
      </c>
      <c r="I26" s="150"/>
      <c r="J26" s="151"/>
      <c r="K26" s="133">
        <f t="shared" si="2"/>
        <v>0</v>
      </c>
      <c r="L26" s="152"/>
      <c r="M26" s="146">
        <f t="shared" si="3"/>
        <v>0</v>
      </c>
      <c r="N26" s="28">
        <v>75</v>
      </c>
      <c r="O26" s="29" t="str">
        <f t="shared" si="1"/>
        <v>Information(s) manquante(s) colonnes G-I-J-L</v>
      </c>
    </row>
    <row r="27" spans="1:15" s="147" customFormat="1" ht="54.95" customHeight="1" x14ac:dyDescent="0.25">
      <c r="A27" s="143"/>
      <c r="B27" s="144">
        <v>1</v>
      </c>
      <c r="C27" s="145" t="s">
        <v>42</v>
      </c>
      <c r="D27" s="119" t="s">
        <v>239</v>
      </c>
      <c r="E27" s="119"/>
      <c r="F27" s="148"/>
      <c r="G27" s="149"/>
      <c r="H27" s="131" t="s">
        <v>15</v>
      </c>
      <c r="I27" s="150"/>
      <c r="J27" s="151"/>
      <c r="K27" s="133">
        <f t="shared" si="2"/>
        <v>0</v>
      </c>
      <c r="L27" s="152"/>
      <c r="M27" s="146">
        <f t="shared" si="3"/>
        <v>0</v>
      </c>
      <c r="N27" s="28">
        <v>25</v>
      </c>
      <c r="O27" s="29" t="str">
        <f t="shared" si="1"/>
        <v>Information(s) manquante(s) colonnes G-I-J-L</v>
      </c>
    </row>
    <row r="28" spans="1:15" s="147" customFormat="1" ht="54.95" customHeight="1" x14ac:dyDescent="0.25">
      <c r="A28" s="143"/>
      <c r="B28" s="144">
        <v>1</v>
      </c>
      <c r="C28" s="145" t="s">
        <v>43</v>
      </c>
      <c r="D28" s="119" t="s">
        <v>238</v>
      </c>
      <c r="E28" s="119" t="s">
        <v>233</v>
      </c>
      <c r="F28" s="148"/>
      <c r="G28" s="149"/>
      <c r="H28" s="131" t="s">
        <v>15</v>
      </c>
      <c r="I28" s="150"/>
      <c r="J28" s="151"/>
      <c r="K28" s="133">
        <f t="shared" si="2"/>
        <v>0</v>
      </c>
      <c r="L28" s="152"/>
      <c r="M28" s="146">
        <f t="shared" si="3"/>
        <v>0</v>
      </c>
      <c r="N28" s="28">
        <v>70</v>
      </c>
      <c r="O28" s="29" t="str">
        <f t="shared" si="1"/>
        <v>Information(s) manquante(s) colonnes G-I-J-L</v>
      </c>
    </row>
    <row r="29" spans="1:15" s="147" customFormat="1" ht="54.95" customHeight="1" x14ac:dyDescent="0.25">
      <c r="A29" s="143"/>
      <c r="B29" s="144">
        <v>1</v>
      </c>
      <c r="C29" s="145" t="s">
        <v>44</v>
      </c>
      <c r="D29" s="119" t="s">
        <v>234</v>
      </c>
      <c r="E29" s="119" t="s">
        <v>233</v>
      </c>
      <c r="F29" s="148"/>
      <c r="G29" s="149"/>
      <c r="H29" s="131" t="s">
        <v>15</v>
      </c>
      <c r="I29" s="150"/>
      <c r="J29" s="151"/>
      <c r="K29" s="133">
        <f t="shared" si="2"/>
        <v>0</v>
      </c>
      <c r="L29" s="152"/>
      <c r="M29" s="146">
        <f t="shared" si="3"/>
        <v>0</v>
      </c>
      <c r="N29" s="28">
        <v>25</v>
      </c>
      <c r="O29" s="29" t="str">
        <f t="shared" si="1"/>
        <v>Information(s) manquante(s) colonnes G-I-J-L</v>
      </c>
    </row>
    <row r="30" spans="1:15" s="147" customFormat="1" ht="30" customHeight="1" x14ac:dyDescent="0.25">
      <c r="A30" s="143"/>
      <c r="B30" s="144">
        <v>1</v>
      </c>
      <c r="C30" s="145" t="s">
        <v>45</v>
      </c>
      <c r="D30" s="119" t="s">
        <v>113</v>
      </c>
      <c r="E30" s="119" t="s">
        <v>163</v>
      </c>
      <c r="F30" s="148"/>
      <c r="G30" s="149"/>
      <c r="H30" s="131" t="s">
        <v>15</v>
      </c>
      <c r="I30" s="150"/>
      <c r="J30" s="151"/>
      <c r="K30" s="133">
        <f t="shared" si="2"/>
        <v>0</v>
      </c>
      <c r="L30" s="152"/>
      <c r="M30" s="146">
        <f t="shared" si="3"/>
        <v>0</v>
      </c>
      <c r="N30" s="28">
        <v>170</v>
      </c>
      <c r="O30" s="29" t="str">
        <f t="shared" si="1"/>
        <v>Information(s) manquante(s) colonnes G-I-J-L</v>
      </c>
    </row>
    <row r="31" spans="1:15" s="147" customFormat="1" ht="30" customHeight="1" x14ac:dyDescent="0.25">
      <c r="A31" s="143"/>
      <c r="B31" s="144">
        <v>1</v>
      </c>
      <c r="C31" s="145" t="s">
        <v>46</v>
      </c>
      <c r="D31" s="119" t="s">
        <v>114</v>
      </c>
      <c r="E31" s="119" t="s">
        <v>163</v>
      </c>
      <c r="F31" s="148"/>
      <c r="G31" s="149"/>
      <c r="H31" s="131" t="s">
        <v>15</v>
      </c>
      <c r="I31" s="150"/>
      <c r="J31" s="151"/>
      <c r="K31" s="133">
        <f t="shared" si="2"/>
        <v>0</v>
      </c>
      <c r="L31" s="152"/>
      <c r="M31" s="146">
        <f t="shared" si="3"/>
        <v>0</v>
      </c>
      <c r="N31" s="28">
        <v>1050</v>
      </c>
      <c r="O31" s="29" t="str">
        <f t="shared" si="1"/>
        <v>Information(s) manquante(s) colonnes G-I-J-L</v>
      </c>
    </row>
    <row r="32" spans="1:15" s="147" customFormat="1" ht="30" customHeight="1" x14ac:dyDescent="0.25">
      <c r="A32" s="143"/>
      <c r="B32" s="144">
        <v>1</v>
      </c>
      <c r="C32" s="145" t="s">
        <v>47</v>
      </c>
      <c r="D32" s="119" t="s">
        <v>115</v>
      </c>
      <c r="E32" s="119" t="s">
        <v>163</v>
      </c>
      <c r="F32" s="148"/>
      <c r="G32" s="149"/>
      <c r="H32" s="131" t="s">
        <v>15</v>
      </c>
      <c r="I32" s="150"/>
      <c r="J32" s="151"/>
      <c r="K32" s="133">
        <f t="shared" si="2"/>
        <v>0</v>
      </c>
      <c r="L32" s="152"/>
      <c r="M32" s="146">
        <f t="shared" si="3"/>
        <v>0</v>
      </c>
      <c r="N32" s="28">
        <v>1000</v>
      </c>
      <c r="O32" s="29" t="str">
        <f t="shared" si="1"/>
        <v>Information(s) manquante(s) colonnes G-I-J-L</v>
      </c>
    </row>
    <row r="33" spans="1:15" s="147" customFormat="1" ht="30" customHeight="1" x14ac:dyDescent="0.25">
      <c r="A33" s="143"/>
      <c r="B33" s="144">
        <v>1</v>
      </c>
      <c r="C33" s="145" t="s">
        <v>48</v>
      </c>
      <c r="D33" s="119" t="s">
        <v>116</v>
      </c>
      <c r="E33" s="119" t="s">
        <v>163</v>
      </c>
      <c r="F33" s="148"/>
      <c r="G33" s="149"/>
      <c r="H33" s="131" t="s">
        <v>15</v>
      </c>
      <c r="I33" s="150"/>
      <c r="J33" s="151"/>
      <c r="K33" s="133">
        <f t="shared" si="2"/>
        <v>0</v>
      </c>
      <c r="L33" s="152"/>
      <c r="M33" s="146">
        <f t="shared" si="3"/>
        <v>0</v>
      </c>
      <c r="N33" s="28">
        <v>450</v>
      </c>
      <c r="O33" s="29" t="str">
        <f t="shared" si="1"/>
        <v>Information(s) manquante(s) colonnes G-I-J-L</v>
      </c>
    </row>
    <row r="34" spans="1:15" s="147" customFormat="1" ht="30" customHeight="1" x14ac:dyDescent="0.25">
      <c r="A34" s="143"/>
      <c r="B34" s="144">
        <v>1</v>
      </c>
      <c r="C34" s="145" t="s">
        <v>198</v>
      </c>
      <c r="D34" s="119" t="s">
        <v>144</v>
      </c>
      <c r="E34" s="121" t="s">
        <v>227</v>
      </c>
      <c r="F34" s="148"/>
      <c r="G34" s="149"/>
      <c r="H34" s="131" t="s">
        <v>15</v>
      </c>
      <c r="I34" s="150"/>
      <c r="J34" s="151"/>
      <c r="K34" s="133">
        <f t="shared" si="2"/>
        <v>0</v>
      </c>
      <c r="L34" s="152"/>
      <c r="M34" s="146">
        <f t="shared" si="3"/>
        <v>0</v>
      </c>
      <c r="N34" s="28">
        <v>100</v>
      </c>
      <c r="O34" s="29" t="str">
        <f t="shared" si="1"/>
        <v>Information(s) manquante(s) colonnes G-I-J-L</v>
      </c>
    </row>
    <row r="35" spans="1:15" s="147" customFormat="1" ht="30" customHeight="1" x14ac:dyDescent="0.25">
      <c r="A35" s="143"/>
      <c r="B35" s="144">
        <v>1</v>
      </c>
      <c r="C35" s="145" t="s">
        <v>199</v>
      </c>
      <c r="D35" s="119" t="s">
        <v>145</v>
      </c>
      <c r="E35" s="121" t="s">
        <v>227</v>
      </c>
      <c r="F35" s="148"/>
      <c r="G35" s="149"/>
      <c r="H35" s="131" t="s">
        <v>15</v>
      </c>
      <c r="I35" s="150"/>
      <c r="J35" s="151"/>
      <c r="K35" s="133">
        <f t="shared" si="2"/>
        <v>0</v>
      </c>
      <c r="L35" s="152"/>
      <c r="M35" s="146">
        <f t="shared" si="3"/>
        <v>0</v>
      </c>
      <c r="N35" s="28">
        <v>1000</v>
      </c>
      <c r="O35" s="29" t="str">
        <f t="shared" si="1"/>
        <v>Information(s) manquante(s) colonnes G-I-J-L</v>
      </c>
    </row>
    <row r="36" spans="1:15" s="147" customFormat="1" ht="30" customHeight="1" x14ac:dyDescent="0.25">
      <c r="A36" s="143"/>
      <c r="B36" s="144">
        <v>1</v>
      </c>
      <c r="C36" s="145" t="s">
        <v>58</v>
      </c>
      <c r="D36" s="119" t="s">
        <v>146</v>
      </c>
      <c r="E36" s="121" t="s">
        <v>227</v>
      </c>
      <c r="F36" s="148"/>
      <c r="G36" s="149"/>
      <c r="H36" s="131" t="s">
        <v>15</v>
      </c>
      <c r="I36" s="150"/>
      <c r="J36" s="151"/>
      <c r="K36" s="133">
        <f t="shared" si="2"/>
        <v>0</v>
      </c>
      <c r="L36" s="152"/>
      <c r="M36" s="146">
        <f t="shared" si="3"/>
        <v>0</v>
      </c>
      <c r="N36" s="28">
        <v>400</v>
      </c>
      <c r="O36" s="29" t="str">
        <f t="shared" si="1"/>
        <v>Information(s) manquante(s) colonnes G-I-J-L</v>
      </c>
    </row>
    <row r="37" spans="1:15" s="147" customFormat="1" ht="30" customHeight="1" x14ac:dyDescent="0.25">
      <c r="A37" s="143"/>
      <c r="B37" s="144">
        <v>1</v>
      </c>
      <c r="C37" s="145" t="s">
        <v>59</v>
      </c>
      <c r="D37" s="119" t="s">
        <v>218</v>
      </c>
      <c r="E37" s="121" t="s">
        <v>227</v>
      </c>
      <c r="F37" s="148"/>
      <c r="G37" s="149"/>
      <c r="H37" s="131" t="s">
        <v>15</v>
      </c>
      <c r="I37" s="150"/>
      <c r="J37" s="151"/>
      <c r="K37" s="133">
        <f t="shared" si="2"/>
        <v>0</v>
      </c>
      <c r="L37" s="152"/>
      <c r="M37" s="146">
        <f t="shared" si="3"/>
        <v>0</v>
      </c>
      <c r="N37" s="28">
        <v>75</v>
      </c>
      <c r="O37" s="29" t="str">
        <f t="shared" si="1"/>
        <v>Information(s) manquante(s) colonnes G-I-J-L</v>
      </c>
    </row>
    <row r="38" spans="1:15" s="147" customFormat="1" ht="30" customHeight="1" x14ac:dyDescent="0.25">
      <c r="A38" s="143"/>
      <c r="B38" s="144">
        <v>1</v>
      </c>
      <c r="C38" s="145" t="s">
        <v>79</v>
      </c>
      <c r="D38" s="119" t="s">
        <v>180</v>
      </c>
      <c r="E38" s="121" t="s">
        <v>227</v>
      </c>
      <c r="F38" s="148"/>
      <c r="G38" s="149"/>
      <c r="H38" s="131" t="s">
        <v>15</v>
      </c>
      <c r="I38" s="150"/>
      <c r="J38" s="151"/>
      <c r="K38" s="133">
        <f t="shared" si="2"/>
        <v>0</v>
      </c>
      <c r="L38" s="152"/>
      <c r="M38" s="146">
        <f t="shared" si="3"/>
        <v>0</v>
      </c>
      <c r="N38" s="28">
        <v>250</v>
      </c>
      <c r="O38" s="29" t="str">
        <f t="shared" si="1"/>
        <v>Information(s) manquante(s) colonnes G-I-J-L</v>
      </c>
    </row>
    <row r="39" spans="1:15" s="147" customFormat="1" ht="30" customHeight="1" x14ac:dyDescent="0.25">
      <c r="A39" s="143"/>
      <c r="B39" s="144">
        <v>1</v>
      </c>
      <c r="C39" s="145" t="s">
        <v>178</v>
      </c>
      <c r="D39" s="119" t="s">
        <v>181</v>
      </c>
      <c r="E39" s="121" t="s">
        <v>227</v>
      </c>
      <c r="F39" s="148"/>
      <c r="G39" s="149"/>
      <c r="H39" s="131" t="s">
        <v>15</v>
      </c>
      <c r="I39" s="150"/>
      <c r="J39" s="151"/>
      <c r="K39" s="133">
        <f t="shared" si="2"/>
        <v>0</v>
      </c>
      <c r="L39" s="152"/>
      <c r="M39" s="146">
        <f t="shared" si="3"/>
        <v>0</v>
      </c>
      <c r="N39" s="28">
        <v>100</v>
      </c>
      <c r="O39" s="29" t="str">
        <f t="shared" si="1"/>
        <v>Information(s) manquante(s) colonnes G-I-J-L</v>
      </c>
    </row>
    <row r="40" spans="1:15" s="147" customFormat="1" ht="30" customHeight="1" x14ac:dyDescent="0.25">
      <c r="A40" s="143"/>
      <c r="B40" s="144">
        <v>1</v>
      </c>
      <c r="C40" s="145" t="s">
        <v>179</v>
      </c>
      <c r="D40" s="119" t="s">
        <v>49</v>
      </c>
      <c r="E40" s="119" t="s">
        <v>182</v>
      </c>
      <c r="F40" s="148"/>
      <c r="G40" s="149"/>
      <c r="H40" s="131" t="s">
        <v>15</v>
      </c>
      <c r="I40" s="150"/>
      <c r="J40" s="151"/>
      <c r="K40" s="133">
        <f t="shared" si="2"/>
        <v>0</v>
      </c>
      <c r="L40" s="152"/>
      <c r="M40" s="146">
        <f t="shared" si="3"/>
        <v>0</v>
      </c>
      <c r="N40" s="28">
        <v>625</v>
      </c>
      <c r="O40" s="29" t="str">
        <f t="shared" si="1"/>
        <v>Information(s) manquante(s) colonnes G-I-J-L</v>
      </c>
    </row>
    <row r="41" spans="1:15" s="147" customFormat="1" ht="30" customHeight="1" x14ac:dyDescent="0.25">
      <c r="A41" s="143"/>
      <c r="B41" s="144">
        <v>1</v>
      </c>
      <c r="C41" s="145" t="s">
        <v>200</v>
      </c>
      <c r="D41" s="121" t="s">
        <v>244</v>
      </c>
      <c r="E41" s="121"/>
      <c r="F41" s="148"/>
      <c r="G41" s="149"/>
      <c r="H41" s="131" t="s">
        <v>15</v>
      </c>
      <c r="I41" s="150"/>
      <c r="J41" s="151"/>
      <c r="K41" s="133">
        <f t="shared" si="2"/>
        <v>0</v>
      </c>
      <c r="L41" s="152"/>
      <c r="M41" s="146">
        <f t="shared" si="3"/>
        <v>0</v>
      </c>
      <c r="N41" s="28">
        <v>3000</v>
      </c>
      <c r="O41" s="29" t="str">
        <f t="shared" si="1"/>
        <v>Information(s) manquante(s) colonnes G-I-J-L</v>
      </c>
    </row>
    <row r="42" spans="1:15" s="147" customFormat="1" ht="30" customHeight="1" x14ac:dyDescent="0.25">
      <c r="A42" s="143"/>
      <c r="B42" s="144">
        <v>1</v>
      </c>
      <c r="C42" s="145" t="s">
        <v>80</v>
      </c>
      <c r="D42" s="121" t="s">
        <v>25</v>
      </c>
      <c r="E42" s="121"/>
      <c r="F42" s="148"/>
      <c r="G42" s="149"/>
      <c r="H42" s="131" t="s">
        <v>15</v>
      </c>
      <c r="I42" s="150"/>
      <c r="J42" s="151"/>
      <c r="K42" s="133">
        <f t="shared" si="2"/>
        <v>0</v>
      </c>
      <c r="L42" s="152"/>
      <c r="M42" s="146">
        <f t="shared" si="3"/>
        <v>0</v>
      </c>
      <c r="N42" s="28">
        <v>250</v>
      </c>
      <c r="O42" s="29" t="str">
        <f t="shared" si="1"/>
        <v>Information(s) manquante(s) colonnes G-I-J-L</v>
      </c>
    </row>
    <row r="43" spans="1:15" s="147" customFormat="1" ht="30" customHeight="1" x14ac:dyDescent="0.25">
      <c r="A43" s="143"/>
      <c r="B43" s="24"/>
      <c r="C43" s="31"/>
      <c r="D43" s="122" t="s">
        <v>57</v>
      </c>
      <c r="E43" s="123"/>
      <c r="F43" s="32"/>
      <c r="G43" s="33"/>
      <c r="H43" s="132"/>
      <c r="I43" s="63"/>
      <c r="J43" s="71"/>
      <c r="K43" s="134"/>
      <c r="L43" s="64"/>
      <c r="M43" s="65"/>
      <c r="N43" s="135"/>
      <c r="O43" s="66"/>
    </row>
    <row r="44" spans="1:15" s="147" customFormat="1" ht="30" customHeight="1" x14ac:dyDescent="0.25">
      <c r="A44" s="143"/>
      <c r="B44" s="144">
        <v>1</v>
      </c>
      <c r="C44" s="145" t="s">
        <v>81</v>
      </c>
      <c r="D44" s="119" t="s">
        <v>241</v>
      </c>
      <c r="E44" s="120" t="s">
        <v>219</v>
      </c>
      <c r="F44" s="148"/>
      <c r="G44" s="149"/>
      <c r="H44" s="131" t="s">
        <v>15</v>
      </c>
      <c r="I44" s="150"/>
      <c r="J44" s="151"/>
      <c r="K44" s="133">
        <f t="shared" ref="K44:K54" si="4">I44+J44</f>
        <v>0</v>
      </c>
      <c r="L44" s="152"/>
      <c r="M44" s="146">
        <f t="shared" ref="M44:M76" si="5">K44+(K44*L44)</f>
        <v>0</v>
      </c>
      <c r="N44" s="28">
        <v>800</v>
      </c>
      <c r="O44" s="29" t="str">
        <f t="shared" si="1"/>
        <v>Information(s) manquante(s) colonnes G-I-J-L</v>
      </c>
    </row>
    <row r="45" spans="1:15" s="147" customFormat="1" ht="30" customHeight="1" x14ac:dyDescent="0.25">
      <c r="A45" s="143"/>
      <c r="B45" s="144">
        <v>1</v>
      </c>
      <c r="C45" s="145" t="s">
        <v>82</v>
      </c>
      <c r="D45" s="119" t="s">
        <v>242</v>
      </c>
      <c r="E45" s="120" t="s">
        <v>219</v>
      </c>
      <c r="F45" s="148"/>
      <c r="G45" s="149"/>
      <c r="H45" s="131" t="s">
        <v>15</v>
      </c>
      <c r="I45" s="150"/>
      <c r="J45" s="151"/>
      <c r="K45" s="133">
        <f t="shared" si="4"/>
        <v>0</v>
      </c>
      <c r="L45" s="152"/>
      <c r="M45" s="146">
        <f t="shared" si="5"/>
        <v>0</v>
      </c>
      <c r="N45" s="28">
        <v>500</v>
      </c>
      <c r="O45" s="29" t="str">
        <f t="shared" si="1"/>
        <v>Information(s) manquante(s) colonnes G-I-J-L</v>
      </c>
    </row>
    <row r="46" spans="1:15" s="147" customFormat="1" ht="30" customHeight="1" x14ac:dyDescent="0.25">
      <c r="A46" s="143"/>
      <c r="B46" s="144">
        <v>1</v>
      </c>
      <c r="C46" s="145" t="s">
        <v>83</v>
      </c>
      <c r="D46" s="119" t="s">
        <v>243</v>
      </c>
      <c r="E46" s="120" t="s">
        <v>219</v>
      </c>
      <c r="F46" s="148"/>
      <c r="G46" s="149"/>
      <c r="H46" s="131" t="s">
        <v>15</v>
      </c>
      <c r="I46" s="150"/>
      <c r="J46" s="151"/>
      <c r="K46" s="133">
        <f t="shared" si="4"/>
        <v>0</v>
      </c>
      <c r="L46" s="152"/>
      <c r="M46" s="146">
        <f t="shared" si="5"/>
        <v>0</v>
      </c>
      <c r="N46" s="28">
        <v>150</v>
      </c>
      <c r="O46" s="29" t="str">
        <f t="shared" si="1"/>
        <v>Information(s) manquante(s) colonnes G-I-J-L</v>
      </c>
    </row>
    <row r="47" spans="1:15" s="147" customFormat="1" ht="30" customHeight="1" x14ac:dyDescent="0.25">
      <c r="A47" s="143"/>
      <c r="B47" s="144">
        <v>1</v>
      </c>
      <c r="C47" s="145" t="s">
        <v>84</v>
      </c>
      <c r="D47" s="119" t="s">
        <v>50</v>
      </c>
      <c r="E47" s="120" t="s">
        <v>219</v>
      </c>
      <c r="F47" s="148"/>
      <c r="G47" s="149"/>
      <c r="H47" s="131" t="s">
        <v>15</v>
      </c>
      <c r="I47" s="150"/>
      <c r="J47" s="151"/>
      <c r="K47" s="133">
        <f t="shared" si="4"/>
        <v>0</v>
      </c>
      <c r="L47" s="152"/>
      <c r="M47" s="146">
        <f t="shared" si="5"/>
        <v>0</v>
      </c>
      <c r="N47" s="28">
        <v>75</v>
      </c>
      <c r="O47" s="29" t="str">
        <f t="shared" si="1"/>
        <v>Information(s) manquante(s) colonnes G-I-J-L</v>
      </c>
    </row>
    <row r="48" spans="1:15" s="147" customFormat="1" ht="30" customHeight="1" x14ac:dyDescent="0.25">
      <c r="A48" s="143"/>
      <c r="B48" s="144">
        <v>1</v>
      </c>
      <c r="C48" s="145" t="s">
        <v>85</v>
      </c>
      <c r="D48" s="119" t="s">
        <v>51</v>
      </c>
      <c r="E48" s="120" t="s">
        <v>219</v>
      </c>
      <c r="F48" s="148"/>
      <c r="G48" s="149"/>
      <c r="H48" s="131" t="s">
        <v>15</v>
      </c>
      <c r="I48" s="150"/>
      <c r="J48" s="151"/>
      <c r="K48" s="133">
        <f t="shared" si="4"/>
        <v>0</v>
      </c>
      <c r="L48" s="152"/>
      <c r="M48" s="146">
        <f t="shared" si="5"/>
        <v>0</v>
      </c>
      <c r="N48" s="28">
        <v>75</v>
      </c>
      <c r="O48" s="29" t="str">
        <f t="shared" si="1"/>
        <v>Information(s) manquante(s) colonnes G-I-J-L</v>
      </c>
    </row>
    <row r="49" spans="1:15" s="147" customFormat="1" ht="30" customHeight="1" x14ac:dyDescent="0.25">
      <c r="A49" s="143"/>
      <c r="B49" s="144">
        <v>2</v>
      </c>
      <c r="C49" s="145" t="s">
        <v>86</v>
      </c>
      <c r="D49" s="119" t="s">
        <v>151</v>
      </c>
      <c r="E49" s="120" t="s">
        <v>219</v>
      </c>
      <c r="F49" s="148"/>
      <c r="G49" s="149"/>
      <c r="H49" s="131" t="s">
        <v>15</v>
      </c>
      <c r="I49" s="150"/>
      <c r="J49" s="151"/>
      <c r="K49" s="133">
        <f t="shared" si="4"/>
        <v>0</v>
      </c>
      <c r="L49" s="152"/>
      <c r="M49" s="146">
        <f t="shared" si="5"/>
        <v>0</v>
      </c>
      <c r="N49" s="28">
        <v>300</v>
      </c>
      <c r="O49" s="29" t="str">
        <f t="shared" si="1"/>
        <v>Information(s) manquante(s) colonnes G-I-J-L</v>
      </c>
    </row>
    <row r="50" spans="1:15" s="147" customFormat="1" ht="30" customHeight="1" x14ac:dyDescent="0.25">
      <c r="A50" s="143"/>
      <c r="B50" s="144">
        <v>1</v>
      </c>
      <c r="C50" s="145" t="s">
        <v>87</v>
      </c>
      <c r="D50" s="121" t="s">
        <v>52</v>
      </c>
      <c r="E50" s="120" t="s">
        <v>219</v>
      </c>
      <c r="F50" s="148"/>
      <c r="G50" s="149"/>
      <c r="H50" s="131" t="s">
        <v>15</v>
      </c>
      <c r="I50" s="150"/>
      <c r="J50" s="151"/>
      <c r="K50" s="133">
        <f t="shared" si="4"/>
        <v>0</v>
      </c>
      <c r="L50" s="152"/>
      <c r="M50" s="146">
        <f t="shared" si="5"/>
        <v>0</v>
      </c>
      <c r="N50" s="28">
        <v>150</v>
      </c>
      <c r="O50" s="29" t="str">
        <f t="shared" si="1"/>
        <v>Information(s) manquante(s) colonnes G-I-J-L</v>
      </c>
    </row>
    <row r="51" spans="1:15" s="147" customFormat="1" ht="30" customHeight="1" x14ac:dyDescent="0.25">
      <c r="A51" s="143"/>
      <c r="B51" s="144">
        <v>1</v>
      </c>
      <c r="C51" s="145" t="s">
        <v>88</v>
      </c>
      <c r="D51" s="121" t="s">
        <v>53</v>
      </c>
      <c r="E51" s="120" t="s">
        <v>219</v>
      </c>
      <c r="F51" s="148"/>
      <c r="G51" s="149"/>
      <c r="H51" s="131" t="s">
        <v>15</v>
      </c>
      <c r="I51" s="150"/>
      <c r="J51" s="151"/>
      <c r="K51" s="133">
        <f t="shared" si="4"/>
        <v>0</v>
      </c>
      <c r="L51" s="152"/>
      <c r="M51" s="146">
        <f t="shared" si="5"/>
        <v>0</v>
      </c>
      <c r="N51" s="28">
        <v>150</v>
      </c>
      <c r="O51" s="29" t="str">
        <f t="shared" si="1"/>
        <v>Information(s) manquante(s) colonnes G-I-J-L</v>
      </c>
    </row>
    <row r="52" spans="1:15" s="147" customFormat="1" ht="30" customHeight="1" x14ac:dyDescent="0.25">
      <c r="A52" s="143"/>
      <c r="B52" s="144">
        <v>1</v>
      </c>
      <c r="C52" s="145" t="s">
        <v>89</v>
      </c>
      <c r="D52" s="121" t="s">
        <v>54</v>
      </c>
      <c r="E52" s="119" t="s">
        <v>222</v>
      </c>
      <c r="F52" s="148"/>
      <c r="G52" s="149"/>
      <c r="H52" s="131" t="s">
        <v>15</v>
      </c>
      <c r="I52" s="150"/>
      <c r="J52" s="151"/>
      <c r="K52" s="133">
        <f t="shared" si="4"/>
        <v>0</v>
      </c>
      <c r="L52" s="152"/>
      <c r="M52" s="146">
        <f t="shared" si="5"/>
        <v>0</v>
      </c>
      <c r="N52" s="28">
        <v>500</v>
      </c>
      <c r="O52" s="29" t="str">
        <f t="shared" si="1"/>
        <v>Information(s) manquante(s) colonnes G-I-J-L</v>
      </c>
    </row>
    <row r="53" spans="1:15" s="147" customFormat="1" ht="30" customHeight="1" x14ac:dyDescent="0.25">
      <c r="A53" s="143"/>
      <c r="B53" s="144">
        <v>1</v>
      </c>
      <c r="C53" s="145" t="s">
        <v>90</v>
      </c>
      <c r="D53" s="121" t="s">
        <v>55</v>
      </c>
      <c r="E53" s="119" t="s">
        <v>221</v>
      </c>
      <c r="F53" s="148"/>
      <c r="G53" s="149"/>
      <c r="H53" s="131" t="s">
        <v>15</v>
      </c>
      <c r="I53" s="150"/>
      <c r="J53" s="151"/>
      <c r="K53" s="133">
        <f t="shared" si="4"/>
        <v>0</v>
      </c>
      <c r="L53" s="152"/>
      <c r="M53" s="146">
        <f t="shared" si="5"/>
        <v>0</v>
      </c>
      <c r="N53" s="28">
        <v>75</v>
      </c>
      <c r="O53" s="29" t="str">
        <f t="shared" si="1"/>
        <v>Information(s) manquante(s) colonnes G-I-J-L</v>
      </c>
    </row>
    <row r="54" spans="1:15" s="147" customFormat="1" ht="30" customHeight="1" x14ac:dyDescent="0.25">
      <c r="A54" s="143"/>
      <c r="B54" s="144">
        <v>1</v>
      </c>
      <c r="C54" s="145" t="s">
        <v>91</v>
      </c>
      <c r="D54" s="121" t="s">
        <v>56</v>
      </c>
      <c r="E54" s="119" t="s">
        <v>220</v>
      </c>
      <c r="F54" s="148"/>
      <c r="G54" s="149"/>
      <c r="H54" s="131" t="s">
        <v>15</v>
      </c>
      <c r="I54" s="150"/>
      <c r="J54" s="151"/>
      <c r="K54" s="133">
        <f t="shared" si="4"/>
        <v>0</v>
      </c>
      <c r="L54" s="152"/>
      <c r="M54" s="146">
        <f t="shared" si="5"/>
        <v>0</v>
      </c>
      <c r="N54" s="28">
        <v>75</v>
      </c>
      <c r="O54" s="29" t="str">
        <f t="shared" si="1"/>
        <v>Information(s) manquante(s) colonnes G-I-J-L</v>
      </c>
    </row>
    <row r="55" spans="1:15" s="147" customFormat="1" ht="30" customHeight="1" x14ac:dyDescent="0.25">
      <c r="A55" s="143"/>
      <c r="B55" s="34"/>
      <c r="C55" s="35"/>
      <c r="D55" s="124" t="s">
        <v>60</v>
      </c>
      <c r="E55" s="124"/>
      <c r="F55" s="32"/>
      <c r="G55" s="33"/>
      <c r="H55" s="132"/>
      <c r="I55" s="63"/>
      <c r="J55" s="71"/>
      <c r="K55" s="134"/>
      <c r="L55" s="64"/>
      <c r="M55" s="65"/>
      <c r="N55" s="135"/>
      <c r="O55" s="66"/>
    </row>
    <row r="56" spans="1:15" s="147" customFormat="1" ht="30" customHeight="1" x14ac:dyDescent="0.25">
      <c r="A56" s="143"/>
      <c r="B56" s="144">
        <v>1</v>
      </c>
      <c r="C56" s="145" t="s">
        <v>92</v>
      </c>
      <c r="D56" s="125" t="s">
        <v>62</v>
      </c>
      <c r="E56" s="119" t="s">
        <v>164</v>
      </c>
      <c r="F56" s="148"/>
      <c r="G56" s="149"/>
      <c r="H56" s="131" t="s">
        <v>15</v>
      </c>
      <c r="I56" s="150"/>
      <c r="J56" s="151"/>
      <c r="K56" s="133">
        <f t="shared" ref="K56:K61" si="6">I56+J56</f>
        <v>0</v>
      </c>
      <c r="L56" s="152"/>
      <c r="M56" s="146">
        <f t="shared" si="5"/>
        <v>0</v>
      </c>
      <c r="N56" s="28">
        <v>1600</v>
      </c>
      <c r="O56" s="29" t="str">
        <f t="shared" si="1"/>
        <v>Information(s) manquante(s) colonnes G-I-J-L</v>
      </c>
    </row>
    <row r="57" spans="1:15" s="147" customFormat="1" ht="30" customHeight="1" x14ac:dyDescent="0.25">
      <c r="A57" s="143"/>
      <c r="B57" s="144">
        <v>1</v>
      </c>
      <c r="C57" s="145" t="s">
        <v>93</v>
      </c>
      <c r="D57" s="125" t="s">
        <v>61</v>
      </c>
      <c r="E57" s="119" t="s">
        <v>164</v>
      </c>
      <c r="F57" s="148"/>
      <c r="G57" s="149"/>
      <c r="H57" s="131" t="s">
        <v>15</v>
      </c>
      <c r="I57" s="150"/>
      <c r="J57" s="151"/>
      <c r="K57" s="133">
        <f t="shared" si="6"/>
        <v>0</v>
      </c>
      <c r="L57" s="152"/>
      <c r="M57" s="146">
        <f t="shared" si="5"/>
        <v>0</v>
      </c>
      <c r="N57" s="28">
        <v>3000</v>
      </c>
      <c r="O57" s="29" t="str">
        <f t="shared" si="1"/>
        <v>Information(s) manquante(s) colonnes G-I-J-L</v>
      </c>
    </row>
    <row r="58" spans="1:15" s="147" customFormat="1" ht="30" customHeight="1" x14ac:dyDescent="0.25">
      <c r="A58" s="143"/>
      <c r="B58" s="144">
        <v>1</v>
      </c>
      <c r="C58" s="145" t="s">
        <v>94</v>
      </c>
      <c r="D58" s="125" t="s">
        <v>63</v>
      </c>
      <c r="E58" s="119" t="s">
        <v>164</v>
      </c>
      <c r="F58" s="148"/>
      <c r="G58" s="149"/>
      <c r="H58" s="131" t="s">
        <v>15</v>
      </c>
      <c r="I58" s="150"/>
      <c r="J58" s="151"/>
      <c r="K58" s="133">
        <f t="shared" si="6"/>
        <v>0</v>
      </c>
      <c r="L58" s="152"/>
      <c r="M58" s="146">
        <f t="shared" si="5"/>
        <v>0</v>
      </c>
      <c r="N58" s="28">
        <v>225</v>
      </c>
      <c r="O58" s="29" t="str">
        <f t="shared" si="1"/>
        <v>Information(s) manquante(s) colonnes G-I-J-L</v>
      </c>
    </row>
    <row r="59" spans="1:15" s="147" customFormat="1" ht="30" customHeight="1" x14ac:dyDescent="0.25">
      <c r="A59" s="143"/>
      <c r="B59" s="144">
        <v>1</v>
      </c>
      <c r="C59" s="145" t="s">
        <v>95</v>
      </c>
      <c r="D59" s="125" t="s">
        <v>64</v>
      </c>
      <c r="E59" s="119" t="s">
        <v>164</v>
      </c>
      <c r="F59" s="148"/>
      <c r="G59" s="149"/>
      <c r="H59" s="131" t="s">
        <v>15</v>
      </c>
      <c r="I59" s="150"/>
      <c r="J59" s="151"/>
      <c r="K59" s="133">
        <f t="shared" si="6"/>
        <v>0</v>
      </c>
      <c r="L59" s="152"/>
      <c r="M59" s="146">
        <f t="shared" si="5"/>
        <v>0</v>
      </c>
      <c r="N59" s="28">
        <v>150</v>
      </c>
      <c r="O59" s="29" t="str">
        <f t="shared" si="1"/>
        <v>Information(s) manquante(s) colonnes G-I-J-L</v>
      </c>
    </row>
    <row r="60" spans="1:15" s="147" customFormat="1" ht="30" customHeight="1" x14ac:dyDescent="0.25">
      <c r="A60" s="143"/>
      <c r="B60" s="144">
        <v>1</v>
      </c>
      <c r="C60" s="145" t="s">
        <v>96</v>
      </c>
      <c r="D60" s="125" t="s">
        <v>65</v>
      </c>
      <c r="E60" s="119" t="s">
        <v>164</v>
      </c>
      <c r="F60" s="148"/>
      <c r="G60" s="149"/>
      <c r="H60" s="131" t="s">
        <v>15</v>
      </c>
      <c r="I60" s="150"/>
      <c r="J60" s="151"/>
      <c r="K60" s="133">
        <f t="shared" si="6"/>
        <v>0</v>
      </c>
      <c r="L60" s="152"/>
      <c r="M60" s="146">
        <f t="shared" si="5"/>
        <v>0</v>
      </c>
      <c r="N60" s="28">
        <v>925</v>
      </c>
      <c r="O60" s="29" t="str">
        <f t="shared" si="1"/>
        <v>Information(s) manquante(s) colonnes G-I-J-L</v>
      </c>
    </row>
    <row r="61" spans="1:15" s="147" customFormat="1" ht="30" customHeight="1" x14ac:dyDescent="0.25">
      <c r="A61" s="143"/>
      <c r="B61" s="144">
        <v>1</v>
      </c>
      <c r="C61" s="145" t="s">
        <v>97</v>
      </c>
      <c r="D61" s="125" t="s">
        <v>66</v>
      </c>
      <c r="E61" s="119" t="s">
        <v>164</v>
      </c>
      <c r="F61" s="148"/>
      <c r="G61" s="149"/>
      <c r="H61" s="131" t="s">
        <v>15</v>
      </c>
      <c r="I61" s="150"/>
      <c r="J61" s="151"/>
      <c r="K61" s="133">
        <f t="shared" si="6"/>
        <v>0</v>
      </c>
      <c r="L61" s="152"/>
      <c r="M61" s="146">
        <f t="shared" si="5"/>
        <v>0</v>
      </c>
      <c r="N61" s="28">
        <v>100</v>
      </c>
      <c r="O61" s="29" t="str">
        <f t="shared" si="1"/>
        <v>Information(s) manquante(s) colonnes G-I-J-L</v>
      </c>
    </row>
    <row r="62" spans="1:15" s="147" customFormat="1" ht="30" customHeight="1" x14ac:dyDescent="0.25">
      <c r="A62" s="143"/>
      <c r="B62" s="34"/>
      <c r="C62" s="35"/>
      <c r="D62" s="124" t="s">
        <v>67</v>
      </c>
      <c r="E62" s="124"/>
      <c r="F62" s="32"/>
      <c r="G62" s="33"/>
      <c r="H62" s="132"/>
      <c r="I62" s="63"/>
      <c r="J62" s="71"/>
      <c r="K62" s="134"/>
      <c r="L62" s="64"/>
      <c r="M62" s="65"/>
      <c r="N62" s="135"/>
      <c r="O62" s="66"/>
    </row>
    <row r="63" spans="1:15" s="147" customFormat="1" ht="30" customHeight="1" x14ac:dyDescent="0.25">
      <c r="A63" s="143"/>
      <c r="B63" s="144">
        <v>1</v>
      </c>
      <c r="C63" s="145" t="s">
        <v>201</v>
      </c>
      <c r="D63" s="121" t="s">
        <v>166</v>
      </c>
      <c r="E63" s="120" t="s">
        <v>224</v>
      </c>
      <c r="F63" s="148"/>
      <c r="G63" s="149"/>
      <c r="H63" s="131" t="s">
        <v>15</v>
      </c>
      <c r="I63" s="150"/>
      <c r="J63" s="151"/>
      <c r="K63" s="133">
        <f t="shared" ref="K63:K71" si="7">I63+J63</f>
        <v>0</v>
      </c>
      <c r="L63" s="152"/>
      <c r="M63" s="146">
        <f t="shared" si="5"/>
        <v>0</v>
      </c>
      <c r="N63" s="28">
        <v>2550</v>
      </c>
      <c r="O63" s="29" t="str">
        <f t="shared" si="1"/>
        <v>Information(s) manquante(s) colonnes G-I-J-L</v>
      </c>
    </row>
    <row r="64" spans="1:15" s="147" customFormat="1" ht="30" customHeight="1" x14ac:dyDescent="0.25">
      <c r="A64" s="143"/>
      <c r="B64" s="144">
        <v>1</v>
      </c>
      <c r="C64" s="145" t="s">
        <v>98</v>
      </c>
      <c r="D64" s="121" t="s">
        <v>167</v>
      </c>
      <c r="E64" s="120" t="s">
        <v>224</v>
      </c>
      <c r="F64" s="148"/>
      <c r="G64" s="149"/>
      <c r="H64" s="131" t="s">
        <v>15</v>
      </c>
      <c r="I64" s="150"/>
      <c r="J64" s="151"/>
      <c r="K64" s="133">
        <f t="shared" si="7"/>
        <v>0</v>
      </c>
      <c r="L64" s="152"/>
      <c r="M64" s="146">
        <f t="shared" si="5"/>
        <v>0</v>
      </c>
      <c r="N64" s="28">
        <v>1925</v>
      </c>
      <c r="O64" s="29" t="str">
        <f t="shared" si="1"/>
        <v>Information(s) manquante(s) colonnes G-I-J-L</v>
      </c>
    </row>
    <row r="65" spans="1:15" s="147" customFormat="1" ht="30" customHeight="1" x14ac:dyDescent="0.25">
      <c r="A65" s="143"/>
      <c r="B65" s="144">
        <v>1</v>
      </c>
      <c r="C65" s="145" t="s">
        <v>99</v>
      </c>
      <c r="D65" s="121" t="s">
        <v>183</v>
      </c>
      <c r="E65" s="120" t="s">
        <v>224</v>
      </c>
      <c r="F65" s="148"/>
      <c r="G65" s="149"/>
      <c r="H65" s="131" t="s">
        <v>15</v>
      </c>
      <c r="I65" s="150"/>
      <c r="J65" s="151"/>
      <c r="K65" s="133">
        <f t="shared" si="7"/>
        <v>0</v>
      </c>
      <c r="L65" s="152"/>
      <c r="M65" s="146">
        <f t="shared" si="5"/>
        <v>0</v>
      </c>
      <c r="N65" s="28">
        <v>360</v>
      </c>
      <c r="O65" s="29" t="str">
        <f t="shared" si="1"/>
        <v>Information(s) manquante(s) colonnes G-I-J-L</v>
      </c>
    </row>
    <row r="66" spans="1:15" s="147" customFormat="1" ht="30" customHeight="1" x14ac:dyDescent="0.25">
      <c r="A66" s="143"/>
      <c r="B66" s="144">
        <v>1</v>
      </c>
      <c r="C66" s="145" t="s">
        <v>100</v>
      </c>
      <c r="D66" s="121" t="s">
        <v>169</v>
      </c>
      <c r="E66" s="120" t="s">
        <v>224</v>
      </c>
      <c r="F66" s="148"/>
      <c r="G66" s="149"/>
      <c r="H66" s="131" t="s">
        <v>15</v>
      </c>
      <c r="I66" s="150"/>
      <c r="J66" s="151"/>
      <c r="K66" s="133">
        <f t="shared" si="7"/>
        <v>0</v>
      </c>
      <c r="L66" s="152"/>
      <c r="M66" s="146">
        <f t="shared" si="5"/>
        <v>0</v>
      </c>
      <c r="N66" s="28">
        <v>2475</v>
      </c>
      <c r="O66" s="29" t="str">
        <f t="shared" si="1"/>
        <v>Information(s) manquante(s) colonnes G-I-J-L</v>
      </c>
    </row>
    <row r="67" spans="1:15" s="147" customFormat="1" ht="30" customHeight="1" x14ac:dyDescent="0.25">
      <c r="A67" s="143"/>
      <c r="B67" s="144">
        <v>1</v>
      </c>
      <c r="C67" s="145" t="s">
        <v>132</v>
      </c>
      <c r="D67" s="121" t="s">
        <v>168</v>
      </c>
      <c r="E67" s="120" t="s">
        <v>224</v>
      </c>
      <c r="F67" s="148"/>
      <c r="G67" s="149"/>
      <c r="H67" s="131" t="s">
        <v>15</v>
      </c>
      <c r="I67" s="150"/>
      <c r="J67" s="151"/>
      <c r="K67" s="133">
        <f>I67+J67</f>
        <v>0</v>
      </c>
      <c r="L67" s="152"/>
      <c r="M67" s="146">
        <f t="shared" si="5"/>
        <v>0</v>
      </c>
      <c r="N67" s="28">
        <v>940</v>
      </c>
      <c r="O67" s="29" t="str">
        <f t="shared" si="1"/>
        <v>Information(s) manquante(s) colonnes G-I-J-L</v>
      </c>
    </row>
    <row r="68" spans="1:15" s="147" customFormat="1" ht="30" customHeight="1" x14ac:dyDescent="0.25">
      <c r="A68" s="143"/>
      <c r="B68" s="144">
        <v>1</v>
      </c>
      <c r="C68" s="145" t="s">
        <v>202</v>
      </c>
      <c r="D68" s="121" t="s">
        <v>170</v>
      </c>
      <c r="E68" s="120" t="s">
        <v>224</v>
      </c>
      <c r="F68" s="148"/>
      <c r="G68" s="149"/>
      <c r="H68" s="131" t="s">
        <v>15</v>
      </c>
      <c r="I68" s="150"/>
      <c r="J68" s="151"/>
      <c r="K68" s="133">
        <f t="shared" si="7"/>
        <v>0</v>
      </c>
      <c r="L68" s="152"/>
      <c r="M68" s="146">
        <f t="shared" si="5"/>
        <v>0</v>
      </c>
      <c r="N68" s="28">
        <v>140</v>
      </c>
      <c r="O68" s="29" t="str">
        <f t="shared" si="1"/>
        <v>Information(s) manquante(s) colonnes G-I-J-L</v>
      </c>
    </row>
    <row r="69" spans="1:15" s="147" customFormat="1" ht="30" customHeight="1" x14ac:dyDescent="0.25">
      <c r="A69" s="143"/>
      <c r="B69" s="144">
        <v>1</v>
      </c>
      <c r="C69" s="145" t="s">
        <v>203</v>
      </c>
      <c r="D69" s="121" t="s">
        <v>160</v>
      </c>
      <c r="E69" s="126" t="s">
        <v>223</v>
      </c>
      <c r="F69" s="148"/>
      <c r="G69" s="149"/>
      <c r="H69" s="131" t="s">
        <v>15</v>
      </c>
      <c r="I69" s="150"/>
      <c r="J69" s="151"/>
      <c r="K69" s="133">
        <f t="shared" si="7"/>
        <v>0</v>
      </c>
      <c r="L69" s="152"/>
      <c r="M69" s="146">
        <f t="shared" si="5"/>
        <v>0</v>
      </c>
      <c r="N69" s="28">
        <v>300</v>
      </c>
      <c r="O69" s="29" t="str">
        <f t="shared" si="1"/>
        <v>Information(s) manquante(s) colonnes G-I-J-L</v>
      </c>
    </row>
    <row r="70" spans="1:15" s="147" customFormat="1" ht="30" customHeight="1" x14ac:dyDescent="0.25">
      <c r="A70" s="143"/>
      <c r="B70" s="144">
        <v>1</v>
      </c>
      <c r="C70" s="145" t="s">
        <v>204</v>
      </c>
      <c r="D70" s="121" t="s">
        <v>161</v>
      </c>
      <c r="E70" s="126" t="s">
        <v>223</v>
      </c>
      <c r="F70" s="148"/>
      <c r="G70" s="149"/>
      <c r="H70" s="131" t="s">
        <v>15</v>
      </c>
      <c r="I70" s="150"/>
      <c r="J70" s="151"/>
      <c r="K70" s="133">
        <f t="shared" si="7"/>
        <v>0</v>
      </c>
      <c r="L70" s="152"/>
      <c r="M70" s="146">
        <f t="shared" si="5"/>
        <v>0</v>
      </c>
      <c r="N70" s="28">
        <v>150</v>
      </c>
      <c r="O70" s="29" t="str">
        <f t="shared" si="1"/>
        <v>Information(s) manquante(s) colonnes G-I-J-L</v>
      </c>
    </row>
    <row r="71" spans="1:15" s="147" customFormat="1" ht="30" customHeight="1" x14ac:dyDescent="0.25">
      <c r="A71" s="143"/>
      <c r="B71" s="144">
        <v>1</v>
      </c>
      <c r="C71" s="145" t="s">
        <v>205</v>
      </c>
      <c r="D71" s="121" t="s">
        <v>162</v>
      </c>
      <c r="E71" s="126" t="s">
        <v>223</v>
      </c>
      <c r="F71" s="148"/>
      <c r="G71" s="149"/>
      <c r="H71" s="131" t="s">
        <v>15</v>
      </c>
      <c r="I71" s="150"/>
      <c r="J71" s="151"/>
      <c r="K71" s="133">
        <f t="shared" si="7"/>
        <v>0</v>
      </c>
      <c r="L71" s="152"/>
      <c r="M71" s="146">
        <f t="shared" si="5"/>
        <v>0</v>
      </c>
      <c r="N71" s="28">
        <v>50</v>
      </c>
      <c r="O71" s="29" t="str">
        <f t="shared" si="1"/>
        <v>Information(s) manquante(s) colonnes G-I-J-L</v>
      </c>
    </row>
    <row r="72" spans="1:15" s="147" customFormat="1" ht="30" customHeight="1" x14ac:dyDescent="0.25">
      <c r="A72" s="143"/>
      <c r="B72" s="34"/>
      <c r="C72" s="35"/>
      <c r="D72" s="124" t="s">
        <v>159</v>
      </c>
      <c r="E72" s="124"/>
      <c r="F72" s="32"/>
      <c r="G72" s="33"/>
      <c r="H72" s="132"/>
      <c r="I72" s="63"/>
      <c r="J72" s="71"/>
      <c r="K72" s="134"/>
      <c r="L72" s="64"/>
      <c r="M72" s="65"/>
      <c r="N72" s="135"/>
      <c r="O72" s="66"/>
    </row>
    <row r="73" spans="1:15" s="147" customFormat="1" ht="30" customHeight="1" x14ac:dyDescent="0.25">
      <c r="A73" s="143"/>
      <c r="B73" s="144">
        <v>1</v>
      </c>
      <c r="C73" s="145" t="s">
        <v>206</v>
      </c>
      <c r="D73" s="121" t="s">
        <v>171</v>
      </c>
      <c r="E73" s="121" t="s">
        <v>165</v>
      </c>
      <c r="F73" s="148"/>
      <c r="G73" s="149"/>
      <c r="H73" s="131" t="s">
        <v>15</v>
      </c>
      <c r="I73" s="150"/>
      <c r="J73" s="151"/>
      <c r="K73" s="133">
        <f t="shared" ref="K73:K78" si="8">I73+J73</f>
        <v>0</v>
      </c>
      <c r="L73" s="152"/>
      <c r="M73" s="146">
        <f t="shared" si="5"/>
        <v>0</v>
      </c>
      <c r="N73" s="28">
        <v>640</v>
      </c>
      <c r="O73" s="29" t="str">
        <f t="shared" si="1"/>
        <v>Information(s) manquante(s) colonnes G-I-J-L</v>
      </c>
    </row>
    <row r="74" spans="1:15" s="147" customFormat="1" ht="30" customHeight="1" x14ac:dyDescent="0.25">
      <c r="A74" s="143"/>
      <c r="B74" s="144">
        <v>1</v>
      </c>
      <c r="C74" s="145" t="s">
        <v>207</v>
      </c>
      <c r="D74" s="121" t="s">
        <v>172</v>
      </c>
      <c r="E74" s="121" t="s">
        <v>165</v>
      </c>
      <c r="F74" s="148"/>
      <c r="G74" s="149"/>
      <c r="H74" s="131" t="s">
        <v>15</v>
      </c>
      <c r="I74" s="150"/>
      <c r="J74" s="151"/>
      <c r="K74" s="133">
        <f t="shared" si="8"/>
        <v>0</v>
      </c>
      <c r="L74" s="152"/>
      <c r="M74" s="146">
        <f t="shared" si="5"/>
        <v>0</v>
      </c>
      <c r="N74" s="28">
        <v>480</v>
      </c>
      <c r="O74" s="29" t="str">
        <f t="shared" si="1"/>
        <v>Information(s) manquante(s) colonnes G-I-J-L</v>
      </c>
    </row>
    <row r="75" spans="1:15" s="147" customFormat="1" ht="30" customHeight="1" x14ac:dyDescent="0.25">
      <c r="A75" s="143"/>
      <c r="B75" s="144">
        <v>1</v>
      </c>
      <c r="C75" s="145" t="s">
        <v>208</v>
      </c>
      <c r="D75" s="121" t="s">
        <v>184</v>
      </c>
      <c r="E75" s="121" t="s">
        <v>165</v>
      </c>
      <c r="F75" s="148"/>
      <c r="G75" s="149"/>
      <c r="H75" s="131" t="s">
        <v>15</v>
      </c>
      <c r="I75" s="150"/>
      <c r="J75" s="151"/>
      <c r="K75" s="133">
        <f t="shared" si="8"/>
        <v>0</v>
      </c>
      <c r="L75" s="152"/>
      <c r="M75" s="146">
        <f t="shared" si="5"/>
        <v>0</v>
      </c>
      <c r="N75" s="28">
        <v>90</v>
      </c>
      <c r="O75" s="29" t="str">
        <f t="shared" si="1"/>
        <v>Information(s) manquante(s) colonnes G-I-J-L</v>
      </c>
    </row>
    <row r="76" spans="1:15" s="147" customFormat="1" ht="30" customHeight="1" x14ac:dyDescent="0.25">
      <c r="A76" s="143"/>
      <c r="B76" s="144">
        <v>1</v>
      </c>
      <c r="C76" s="145" t="s">
        <v>209</v>
      </c>
      <c r="D76" s="121" t="s">
        <v>174</v>
      </c>
      <c r="E76" s="121" t="s">
        <v>165</v>
      </c>
      <c r="F76" s="148"/>
      <c r="G76" s="149"/>
      <c r="H76" s="131" t="s">
        <v>15</v>
      </c>
      <c r="I76" s="150"/>
      <c r="J76" s="151"/>
      <c r="K76" s="133">
        <f t="shared" si="8"/>
        <v>0</v>
      </c>
      <c r="L76" s="152"/>
      <c r="M76" s="146">
        <f t="shared" si="5"/>
        <v>0</v>
      </c>
      <c r="N76" s="28">
        <v>625</v>
      </c>
      <c r="O76" s="29" t="str">
        <f t="shared" si="1"/>
        <v>Information(s) manquante(s) colonnes G-I-J-L</v>
      </c>
    </row>
    <row r="77" spans="1:15" s="147" customFormat="1" ht="30" customHeight="1" x14ac:dyDescent="0.25">
      <c r="A77" s="143"/>
      <c r="B77" s="144">
        <v>1</v>
      </c>
      <c r="C77" s="145" t="s">
        <v>133</v>
      </c>
      <c r="D77" s="121" t="s">
        <v>173</v>
      </c>
      <c r="E77" s="121" t="s">
        <v>165</v>
      </c>
      <c r="F77" s="148"/>
      <c r="G77" s="149"/>
      <c r="H77" s="131" t="s">
        <v>15</v>
      </c>
      <c r="I77" s="150"/>
      <c r="J77" s="151"/>
      <c r="K77" s="133">
        <f t="shared" si="8"/>
        <v>0</v>
      </c>
      <c r="L77" s="152"/>
      <c r="M77" s="146">
        <f t="shared" ref="M77:M81" si="9">K77+(K77*L77)</f>
        <v>0</v>
      </c>
      <c r="N77" s="28">
        <v>235</v>
      </c>
      <c r="O77" s="29" t="str">
        <f t="shared" ref="O77:O81" si="10">IF(OR(G77="",I77="",J77="",L77=""),"Information(s) manquante(s) colonnes G-I-J-L",IFERROR(M77*N77,"Erreur de calcul"))</f>
        <v>Information(s) manquante(s) colonnes G-I-J-L</v>
      </c>
    </row>
    <row r="78" spans="1:15" s="147" customFormat="1" ht="30" customHeight="1" x14ac:dyDescent="0.25">
      <c r="A78" s="143"/>
      <c r="B78" s="144">
        <v>1</v>
      </c>
      <c r="C78" s="145" t="s">
        <v>134</v>
      </c>
      <c r="D78" s="121" t="s">
        <v>175</v>
      </c>
      <c r="E78" s="121" t="s">
        <v>165</v>
      </c>
      <c r="F78" s="148"/>
      <c r="G78" s="149"/>
      <c r="H78" s="131" t="s">
        <v>15</v>
      </c>
      <c r="I78" s="150"/>
      <c r="J78" s="151"/>
      <c r="K78" s="133">
        <f t="shared" si="8"/>
        <v>0</v>
      </c>
      <c r="L78" s="152"/>
      <c r="M78" s="146">
        <f t="shared" si="9"/>
        <v>0</v>
      </c>
      <c r="N78" s="28">
        <v>35</v>
      </c>
      <c r="O78" s="29" t="str">
        <f t="shared" si="10"/>
        <v>Information(s) manquante(s) colonnes G-I-J-L</v>
      </c>
    </row>
    <row r="79" spans="1:15" s="147" customFormat="1" ht="30" customHeight="1" x14ac:dyDescent="0.25">
      <c r="A79" s="143"/>
      <c r="B79" s="34"/>
      <c r="C79" s="35"/>
      <c r="D79" s="124" t="s">
        <v>152</v>
      </c>
      <c r="E79" s="124"/>
      <c r="F79" s="32"/>
      <c r="G79" s="33"/>
      <c r="H79" s="132"/>
      <c r="I79" s="63"/>
      <c r="J79" s="71"/>
      <c r="K79" s="134"/>
      <c r="L79" s="64"/>
      <c r="M79" s="65"/>
      <c r="N79" s="135"/>
      <c r="O79" s="66"/>
    </row>
    <row r="80" spans="1:15" s="147" customFormat="1" ht="30" customHeight="1" x14ac:dyDescent="0.25">
      <c r="A80" s="143"/>
      <c r="B80" s="144">
        <v>1</v>
      </c>
      <c r="C80" s="145" t="s">
        <v>135</v>
      </c>
      <c r="D80" s="121" t="s">
        <v>225</v>
      </c>
      <c r="E80" s="121" t="s">
        <v>176</v>
      </c>
      <c r="F80" s="148"/>
      <c r="G80" s="149"/>
      <c r="H80" s="131" t="s">
        <v>15</v>
      </c>
      <c r="I80" s="150"/>
      <c r="J80" s="151"/>
      <c r="K80" s="133">
        <f>I80+J80</f>
        <v>0</v>
      </c>
      <c r="L80" s="152"/>
      <c r="M80" s="146">
        <f t="shared" si="9"/>
        <v>0</v>
      </c>
      <c r="N80" s="28">
        <v>300</v>
      </c>
      <c r="O80" s="29" t="str">
        <f t="shared" si="10"/>
        <v>Information(s) manquante(s) colonnes G-I-J-L</v>
      </c>
    </row>
    <row r="81" spans="1:15" s="147" customFormat="1" ht="30" customHeight="1" x14ac:dyDescent="0.25">
      <c r="A81" s="143"/>
      <c r="B81" s="144">
        <v>1</v>
      </c>
      <c r="C81" s="145" t="s">
        <v>136</v>
      </c>
      <c r="D81" s="121" t="s">
        <v>154</v>
      </c>
      <c r="E81" s="121" t="s">
        <v>176</v>
      </c>
      <c r="F81" s="148"/>
      <c r="G81" s="149"/>
      <c r="H81" s="131" t="s">
        <v>15</v>
      </c>
      <c r="I81" s="150"/>
      <c r="J81" s="151"/>
      <c r="K81" s="133">
        <f>I81+J81</f>
        <v>0</v>
      </c>
      <c r="L81" s="152"/>
      <c r="M81" s="146">
        <f t="shared" si="9"/>
        <v>0</v>
      </c>
      <c r="N81" s="28">
        <v>75</v>
      </c>
      <c r="O81" s="29" t="str">
        <f t="shared" si="10"/>
        <v>Information(s) manquante(s) colonnes G-I-J-L</v>
      </c>
    </row>
    <row r="82" spans="1:15" s="147" customFormat="1" ht="30" customHeight="1" x14ac:dyDescent="0.25">
      <c r="A82" s="143"/>
      <c r="B82" s="144">
        <v>1</v>
      </c>
      <c r="C82" s="145" t="s">
        <v>137</v>
      </c>
      <c r="D82" s="121" t="s">
        <v>153</v>
      </c>
      <c r="E82" s="121" t="s">
        <v>176</v>
      </c>
      <c r="F82" s="148"/>
      <c r="G82" s="149"/>
      <c r="H82" s="131" t="s">
        <v>15</v>
      </c>
      <c r="I82" s="150"/>
      <c r="J82" s="151"/>
      <c r="K82" s="133">
        <f>I82+J82</f>
        <v>0</v>
      </c>
      <c r="L82" s="152"/>
      <c r="M82" s="146">
        <f t="shared" ref="M82" si="11">K82+(K82*L82)</f>
        <v>0</v>
      </c>
      <c r="N82" s="28">
        <v>75</v>
      </c>
      <c r="O82" s="29" t="str">
        <f t="shared" ref="O82" si="12">IF(OR(G82="",I82="",J82="",L82=""),"Information(s) manquante(s) colonnes G-I-J-L",IFERROR(M82*N82,"Erreur de calcul"))</f>
        <v>Information(s) manquante(s) colonnes G-I-J-L</v>
      </c>
    </row>
    <row r="83" spans="1:15" s="147" customFormat="1" ht="60.75" customHeight="1" thickBot="1" x14ac:dyDescent="0.3">
      <c r="A83" s="143"/>
      <c r="B83" s="87"/>
      <c r="C83" s="85"/>
      <c r="D83" s="36" t="s">
        <v>229</v>
      </c>
      <c r="E83" s="91"/>
      <c r="F83" s="92"/>
      <c r="G83" s="94"/>
      <c r="H83" s="94"/>
      <c r="I83" s="96"/>
      <c r="J83" s="98"/>
      <c r="K83" s="99"/>
      <c r="L83" s="100"/>
      <c r="M83" s="101"/>
      <c r="N83" s="102"/>
      <c r="O83" s="103"/>
    </row>
    <row r="84" spans="1:15" s="147" customFormat="1" ht="63.95" customHeight="1" x14ac:dyDescent="0.25">
      <c r="A84" s="143"/>
      <c r="B84" s="88"/>
      <c r="C84" s="89"/>
      <c r="D84" s="90" t="s">
        <v>76</v>
      </c>
      <c r="E84" s="129"/>
      <c r="F84" s="93"/>
      <c r="G84" s="69" t="s">
        <v>10</v>
      </c>
      <c r="H84" s="69" t="s">
        <v>14</v>
      </c>
      <c r="I84" s="95" t="s">
        <v>212</v>
      </c>
      <c r="J84" s="97"/>
      <c r="K84" s="97"/>
      <c r="L84" s="69" t="s">
        <v>3</v>
      </c>
      <c r="M84" s="136" t="s">
        <v>213</v>
      </c>
      <c r="N84" s="137" t="s">
        <v>7</v>
      </c>
      <c r="O84" s="138" t="s">
        <v>215</v>
      </c>
    </row>
    <row r="85" spans="1:15" s="147" customFormat="1" ht="54.75" customHeight="1" x14ac:dyDescent="0.25">
      <c r="A85" s="143"/>
      <c r="B85" s="144">
        <v>1</v>
      </c>
      <c r="C85" s="61" t="s">
        <v>138</v>
      </c>
      <c r="D85" s="127" t="s">
        <v>117</v>
      </c>
      <c r="E85" s="130"/>
      <c r="F85" s="113"/>
      <c r="G85" s="149"/>
      <c r="H85" s="131" t="s">
        <v>131</v>
      </c>
      <c r="I85" s="150"/>
      <c r="J85" s="113"/>
      <c r="K85" s="113"/>
      <c r="L85" s="152"/>
      <c r="M85" s="146">
        <f>I85+(I85*L85)</f>
        <v>0</v>
      </c>
      <c r="N85" s="28">
        <v>25</v>
      </c>
      <c r="O85" s="29" t="str">
        <f>IF(OR(G85="",I85="",L85=""),"Information(s) manquante(s) colonnes G-I-L",IFERROR(M85*N85,"Erreur de calcul"))</f>
        <v>Information(s) manquante(s) colonnes G-I-L</v>
      </c>
    </row>
    <row r="86" spans="1:15" s="147" customFormat="1" ht="54.75" customHeight="1" x14ac:dyDescent="0.25">
      <c r="A86" s="143"/>
      <c r="B86" s="144">
        <v>1</v>
      </c>
      <c r="C86" s="61" t="s">
        <v>139</v>
      </c>
      <c r="D86" s="121" t="s">
        <v>118</v>
      </c>
      <c r="E86" s="130"/>
      <c r="F86" s="114"/>
      <c r="G86" s="149"/>
      <c r="H86" s="131" t="s">
        <v>16</v>
      </c>
      <c r="I86" s="150"/>
      <c r="J86" s="114"/>
      <c r="K86" s="114"/>
      <c r="L86" s="152"/>
      <c r="M86" s="146">
        <f t="shared" ref="M86:M96" si="13">I86+(I86*L86)</f>
        <v>0</v>
      </c>
      <c r="N86" s="28">
        <v>100</v>
      </c>
      <c r="O86" s="29" t="str">
        <f t="shared" ref="O86:O96" si="14">IF(OR(G86="",I86="",L86=""),"Information(s) manquante(s) colonnes G-I-L",IFERROR(M86*N86,"Erreur de calcul"))</f>
        <v>Information(s) manquante(s) colonnes G-I-L</v>
      </c>
    </row>
    <row r="87" spans="1:15" s="147" customFormat="1" ht="54.75" customHeight="1" x14ac:dyDescent="0.25">
      <c r="A87" s="143"/>
      <c r="B87" s="144">
        <v>1</v>
      </c>
      <c r="C87" s="61" t="s">
        <v>140</v>
      </c>
      <c r="D87" s="121" t="s">
        <v>119</v>
      </c>
      <c r="E87" s="130"/>
      <c r="F87" s="115"/>
      <c r="G87" s="149"/>
      <c r="H87" s="131" t="s">
        <v>16</v>
      </c>
      <c r="I87" s="150"/>
      <c r="J87" s="115"/>
      <c r="K87" s="115"/>
      <c r="L87" s="152"/>
      <c r="M87" s="146">
        <f t="shared" si="13"/>
        <v>0</v>
      </c>
      <c r="N87" s="28">
        <v>10</v>
      </c>
      <c r="O87" s="29" t="str">
        <f t="shared" si="14"/>
        <v>Information(s) manquante(s) colonnes G-I-L</v>
      </c>
    </row>
    <row r="88" spans="1:15" s="147" customFormat="1" ht="30" customHeight="1" x14ac:dyDescent="0.25">
      <c r="A88" s="143"/>
      <c r="B88" s="34"/>
      <c r="C88" s="60"/>
      <c r="D88" s="36" t="s">
        <v>77</v>
      </c>
      <c r="E88" s="124"/>
      <c r="F88" s="32"/>
      <c r="G88" s="33"/>
      <c r="H88" s="140"/>
      <c r="I88" s="49"/>
      <c r="J88" s="75"/>
      <c r="K88" s="76"/>
      <c r="L88" s="77"/>
      <c r="M88" s="139"/>
      <c r="N88" s="135"/>
      <c r="O88" s="66"/>
    </row>
    <row r="89" spans="1:15" s="147" customFormat="1" ht="30" customHeight="1" x14ac:dyDescent="0.25">
      <c r="A89" s="143"/>
      <c r="B89" s="144">
        <v>1</v>
      </c>
      <c r="C89" s="61" t="s">
        <v>141</v>
      </c>
      <c r="D89" s="57" t="s">
        <v>69</v>
      </c>
      <c r="E89" s="130"/>
      <c r="F89" s="113"/>
      <c r="G89" s="149"/>
      <c r="H89" s="131" t="s">
        <v>70</v>
      </c>
      <c r="I89" s="150"/>
      <c r="J89" s="113"/>
      <c r="K89" s="113"/>
      <c r="L89" s="152"/>
      <c r="M89" s="146">
        <f t="shared" si="13"/>
        <v>0</v>
      </c>
      <c r="N89" s="28">
        <v>100</v>
      </c>
      <c r="O89" s="29" t="str">
        <f t="shared" si="14"/>
        <v>Information(s) manquante(s) colonnes G-I-L</v>
      </c>
    </row>
    <row r="90" spans="1:15" s="147" customFormat="1" ht="30" customHeight="1" x14ac:dyDescent="0.25">
      <c r="A90" s="143"/>
      <c r="B90" s="144">
        <v>1</v>
      </c>
      <c r="C90" s="61" t="s">
        <v>210</v>
      </c>
      <c r="D90" s="57" t="s">
        <v>68</v>
      </c>
      <c r="E90" s="130"/>
      <c r="F90" s="114"/>
      <c r="G90" s="149"/>
      <c r="H90" s="131" t="s">
        <v>17</v>
      </c>
      <c r="I90" s="150"/>
      <c r="J90" s="114"/>
      <c r="K90" s="114"/>
      <c r="L90" s="152"/>
      <c r="M90" s="146">
        <f t="shared" si="13"/>
        <v>0</v>
      </c>
      <c r="N90" s="28">
        <v>100</v>
      </c>
      <c r="O90" s="29" t="str">
        <f t="shared" si="14"/>
        <v>Information(s) manquante(s) colonnes G-I-L</v>
      </c>
    </row>
    <row r="91" spans="1:15" s="147" customFormat="1" ht="30" customHeight="1" x14ac:dyDescent="0.25">
      <c r="A91" s="143"/>
      <c r="B91" s="144">
        <v>1</v>
      </c>
      <c r="C91" s="61" t="s">
        <v>142</v>
      </c>
      <c r="D91" s="57" t="s">
        <v>74</v>
      </c>
      <c r="E91" s="130"/>
      <c r="F91" s="115"/>
      <c r="G91" s="149"/>
      <c r="H91" s="131" t="s">
        <v>18</v>
      </c>
      <c r="I91" s="150"/>
      <c r="J91" s="115"/>
      <c r="K91" s="115"/>
      <c r="L91" s="152"/>
      <c r="M91" s="146">
        <f t="shared" si="13"/>
        <v>0</v>
      </c>
      <c r="N91" s="28">
        <v>25</v>
      </c>
      <c r="O91" s="29" t="str">
        <f t="shared" si="14"/>
        <v>Information(s) manquante(s) colonnes G-I-L</v>
      </c>
    </row>
    <row r="92" spans="1:15" s="147" customFormat="1" ht="30" customHeight="1" x14ac:dyDescent="0.25">
      <c r="A92" s="143"/>
      <c r="B92" s="144">
        <v>1</v>
      </c>
      <c r="C92" s="61" t="s">
        <v>143</v>
      </c>
      <c r="D92" s="128" t="s">
        <v>197</v>
      </c>
      <c r="E92" s="130"/>
      <c r="F92" s="115"/>
      <c r="G92" s="72"/>
      <c r="H92" s="131" t="s">
        <v>131</v>
      </c>
      <c r="I92" s="150"/>
      <c r="J92" s="115"/>
      <c r="K92" s="115"/>
      <c r="L92" s="152"/>
      <c r="M92" s="146">
        <f t="shared" si="13"/>
        <v>0</v>
      </c>
      <c r="N92" s="62">
        <v>150</v>
      </c>
      <c r="O92" s="29" t="str">
        <f t="shared" si="14"/>
        <v>Information(s) manquante(s) colonnes G-I-L</v>
      </c>
    </row>
    <row r="93" spans="1:15" s="147" customFormat="1" ht="30" customHeight="1" x14ac:dyDescent="0.25">
      <c r="A93" s="143"/>
      <c r="B93" s="34"/>
      <c r="C93" s="60"/>
      <c r="D93" s="36" t="s">
        <v>78</v>
      </c>
      <c r="E93" s="124"/>
      <c r="F93" s="32"/>
      <c r="G93" s="33"/>
      <c r="H93" s="140"/>
      <c r="I93" s="49"/>
      <c r="J93" s="75"/>
      <c r="K93" s="76"/>
      <c r="L93" s="77"/>
      <c r="M93" s="139"/>
      <c r="N93" s="135"/>
      <c r="O93" s="66"/>
    </row>
    <row r="94" spans="1:15" s="143" customFormat="1" ht="30" customHeight="1" x14ac:dyDescent="0.25">
      <c r="B94" s="144">
        <v>1</v>
      </c>
      <c r="C94" s="61" t="s">
        <v>226</v>
      </c>
      <c r="D94" s="55" t="s">
        <v>71</v>
      </c>
      <c r="E94" s="130"/>
      <c r="F94" s="113"/>
      <c r="G94" s="72"/>
      <c r="H94" s="131" t="s">
        <v>70</v>
      </c>
      <c r="I94" s="150"/>
      <c r="J94" s="113"/>
      <c r="K94" s="113"/>
      <c r="L94" s="152"/>
      <c r="M94" s="146">
        <f t="shared" si="13"/>
        <v>0</v>
      </c>
      <c r="N94" s="62">
        <v>100</v>
      </c>
      <c r="O94" s="29" t="str">
        <f t="shared" si="14"/>
        <v>Information(s) manquante(s) colonnes G-I-L</v>
      </c>
    </row>
    <row r="95" spans="1:15" s="143" customFormat="1" ht="30" customHeight="1" x14ac:dyDescent="0.25">
      <c r="B95" s="144">
        <v>1</v>
      </c>
      <c r="C95" s="61" t="s">
        <v>245</v>
      </c>
      <c r="D95" s="55" t="s">
        <v>72</v>
      </c>
      <c r="E95" s="130"/>
      <c r="F95" s="114"/>
      <c r="G95" s="72"/>
      <c r="H95" s="141" t="s">
        <v>17</v>
      </c>
      <c r="I95" s="150"/>
      <c r="J95" s="114"/>
      <c r="K95" s="114"/>
      <c r="L95" s="152"/>
      <c r="M95" s="146">
        <f t="shared" si="13"/>
        <v>0</v>
      </c>
      <c r="N95" s="62">
        <v>100</v>
      </c>
      <c r="O95" s="29" t="str">
        <f t="shared" si="14"/>
        <v>Information(s) manquante(s) colonnes G-I-L</v>
      </c>
    </row>
    <row r="96" spans="1:15" s="143" customFormat="1" ht="30" customHeight="1" thickBot="1" x14ac:dyDescent="0.3">
      <c r="B96" s="144">
        <v>1</v>
      </c>
      <c r="C96" s="61" t="s">
        <v>246</v>
      </c>
      <c r="D96" s="55" t="s">
        <v>73</v>
      </c>
      <c r="E96" s="130"/>
      <c r="F96" s="115"/>
      <c r="G96" s="72"/>
      <c r="H96" s="141" t="s">
        <v>18</v>
      </c>
      <c r="I96" s="150"/>
      <c r="J96" s="115"/>
      <c r="K96" s="115"/>
      <c r="L96" s="152"/>
      <c r="M96" s="146">
        <f t="shared" si="13"/>
        <v>0</v>
      </c>
      <c r="N96" s="62">
        <v>10</v>
      </c>
      <c r="O96" s="29" t="str">
        <f t="shared" si="14"/>
        <v>Information(s) manquante(s) colonnes G-I-L</v>
      </c>
    </row>
    <row r="97" spans="1:15" ht="30" customHeight="1" thickBot="1" x14ac:dyDescent="0.3">
      <c r="A97" s="2"/>
      <c r="B97" s="156" t="s">
        <v>24</v>
      </c>
      <c r="C97" s="156"/>
      <c r="D97" s="156"/>
      <c r="E97" s="156"/>
      <c r="F97" s="156"/>
      <c r="G97" s="156"/>
      <c r="H97" s="156"/>
      <c r="I97" s="156"/>
      <c r="J97" s="156"/>
      <c r="K97" s="156"/>
      <c r="L97" s="156"/>
      <c r="M97" s="156"/>
      <c r="N97" s="157"/>
      <c r="O97" s="142">
        <f>SUM(O10:O96)</f>
        <v>0</v>
      </c>
    </row>
    <row r="98" spans="1:15" ht="63.95" customHeight="1" x14ac:dyDescent="0.25">
      <c r="A98" s="2"/>
      <c r="B98" s="70"/>
      <c r="C98" s="70"/>
      <c r="D98" s="116" t="s">
        <v>211</v>
      </c>
      <c r="E98" s="117"/>
      <c r="F98" s="69"/>
      <c r="G98" s="38" t="s">
        <v>10</v>
      </c>
      <c r="H98" s="38" t="s">
        <v>14</v>
      </c>
      <c r="I98" s="68" t="s">
        <v>22</v>
      </c>
      <c r="J98" s="40"/>
      <c r="K98" s="39" t="s">
        <v>21</v>
      </c>
      <c r="L98" s="38"/>
      <c r="M98" s="68"/>
      <c r="N98" s="67" t="s">
        <v>23</v>
      </c>
      <c r="O98" s="18" t="s">
        <v>214</v>
      </c>
    </row>
    <row r="99" spans="1:15" s="41" customFormat="1" ht="30" customHeight="1" thickBot="1" x14ac:dyDescent="0.3">
      <c r="B99" s="154">
        <v>1</v>
      </c>
      <c r="C99" s="145" t="s">
        <v>247</v>
      </c>
      <c r="D99" s="155" t="s">
        <v>185</v>
      </c>
      <c r="E99" s="130"/>
      <c r="F99" s="118"/>
      <c r="G99" s="73"/>
      <c r="H99" s="153" t="s">
        <v>19</v>
      </c>
      <c r="I99" s="74"/>
      <c r="J99" s="115"/>
      <c r="K99" s="115"/>
      <c r="L99" s="115"/>
      <c r="M99" s="115"/>
      <c r="N99" s="28">
        <v>750000</v>
      </c>
      <c r="O99" s="86" t="str">
        <f>IF(OR(I99="",ISBLANK(I99)),"Information(s) manquante(s) colonnes I",IFERROR(N99*I99,"Erreur de calcul"))</f>
        <v>Information(s) manquante(s) colonnes I</v>
      </c>
    </row>
    <row r="100" spans="1:15" ht="30" customHeight="1" thickBot="1" x14ac:dyDescent="0.3">
      <c r="A100" s="2"/>
      <c r="B100" s="156" t="s">
        <v>249</v>
      </c>
      <c r="C100" s="156"/>
      <c r="D100" s="156"/>
      <c r="E100" s="156"/>
      <c r="F100" s="156"/>
      <c r="G100" s="156"/>
      <c r="H100" s="156"/>
      <c r="I100" s="156"/>
      <c r="J100" s="156"/>
      <c r="K100" s="156"/>
      <c r="L100" s="156"/>
      <c r="M100" s="156"/>
      <c r="N100" s="157"/>
      <c r="O100" s="177" t="e">
        <f>O97-O99</f>
        <v>#VALUE!</v>
      </c>
    </row>
  </sheetData>
  <mergeCells count="5">
    <mergeCell ref="B100:N100"/>
    <mergeCell ref="B97:N97"/>
    <mergeCell ref="B5:O5"/>
    <mergeCell ref="B1:O1"/>
    <mergeCell ref="B3:O3"/>
  </mergeCells>
  <pageMargins left="0.25" right="0.25" top="0.75" bottom="0.75" header="0.3" footer="0.3"/>
  <pageSetup paperSize="8" scale="3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AC36FB-D056-436D-93A4-F55AD87D6F30}">
  <sheetPr>
    <tabColor rgb="FF1B93A1"/>
    <pageSetUpPr fitToPage="1"/>
  </sheetPr>
  <dimension ref="A1:F40"/>
  <sheetViews>
    <sheetView zoomScale="95" zoomScaleNormal="95" zoomScaleSheetLayoutView="68" workbookViewId="0">
      <selection activeCell="B32" sqref="B32:F32"/>
    </sheetView>
  </sheetViews>
  <sheetFormatPr baseColWidth="10" defaultColWidth="11.42578125" defaultRowHeight="15.75" x14ac:dyDescent="0.25"/>
  <cols>
    <col min="1" max="1" width="1.7109375" style="1" customWidth="1"/>
    <col min="2" max="3" width="12.7109375" style="2" customWidth="1"/>
    <col min="4" max="4" width="41.140625" style="2" customWidth="1"/>
    <col min="5" max="5" width="12.7109375" style="2" customWidth="1"/>
    <col min="6" max="8" width="16.7109375" style="2" customWidth="1"/>
    <col min="9" max="16384" width="11.42578125" style="2"/>
  </cols>
  <sheetData>
    <row r="1" spans="1:6" ht="30" customHeight="1" thickBot="1" x14ac:dyDescent="0.3">
      <c r="B1" s="161" t="s">
        <v>5</v>
      </c>
      <c r="C1" s="162"/>
      <c r="D1" s="162"/>
      <c r="E1" s="162"/>
      <c r="F1" s="162"/>
    </row>
    <row r="2" spans="1:6" s="1" customFormat="1" ht="9" customHeight="1" thickBot="1" x14ac:dyDescent="0.3">
      <c r="B2" s="54"/>
      <c r="C2" s="53"/>
      <c r="D2" s="53"/>
      <c r="E2" s="53"/>
      <c r="F2" s="53"/>
    </row>
    <row r="3" spans="1:6" ht="30" customHeight="1" thickBot="1" x14ac:dyDescent="0.3">
      <c r="B3" s="163" t="s">
        <v>195</v>
      </c>
      <c r="C3" s="164"/>
      <c r="D3" s="164"/>
      <c r="E3" s="164"/>
      <c r="F3" s="164"/>
    </row>
    <row r="4" spans="1:6" s="1" customFormat="1" ht="9" customHeight="1" thickBot="1" x14ac:dyDescent="0.3">
      <c r="B4" s="9"/>
      <c r="C4" s="9"/>
      <c r="D4" s="9"/>
      <c r="E4" s="9"/>
      <c r="F4" s="9"/>
    </row>
    <row r="5" spans="1:6" ht="59.25" customHeight="1" thickBot="1" x14ac:dyDescent="0.3">
      <c r="B5" s="158" t="s">
        <v>1</v>
      </c>
      <c r="C5" s="159"/>
      <c r="D5" s="159"/>
      <c r="E5" s="159"/>
      <c r="F5" s="160"/>
    </row>
    <row r="6" spans="1:6" s="1" customFormat="1" ht="9" customHeight="1" thickBot="1" x14ac:dyDescent="0.3">
      <c r="D6" s="10"/>
      <c r="E6" s="10"/>
      <c r="F6" s="11"/>
    </row>
    <row r="7" spans="1:6" s="8" customFormat="1" ht="95.1" customHeight="1" thickBot="1" x14ac:dyDescent="0.3">
      <c r="A7" s="12"/>
      <c r="B7" s="13" t="s">
        <v>4</v>
      </c>
      <c r="C7" s="14" t="s">
        <v>0</v>
      </c>
      <c r="D7" s="15" t="s">
        <v>196</v>
      </c>
      <c r="E7" s="49" t="s">
        <v>14</v>
      </c>
      <c r="F7" s="18" t="s">
        <v>216</v>
      </c>
    </row>
    <row r="8" spans="1:6" s="30" customFormat="1" ht="20.25" customHeight="1" x14ac:dyDescent="0.25">
      <c r="A8" s="25"/>
      <c r="B8" s="26">
        <v>1</v>
      </c>
      <c r="C8" s="27" t="s">
        <v>101</v>
      </c>
      <c r="D8" s="51" t="s">
        <v>21</v>
      </c>
      <c r="E8" s="50" t="s">
        <v>120</v>
      </c>
      <c r="F8" s="52"/>
    </row>
    <row r="9" spans="1:6" s="30" customFormat="1" ht="20.100000000000001" customHeight="1" x14ac:dyDescent="0.25">
      <c r="A9" s="25"/>
      <c r="B9" s="26">
        <v>1</v>
      </c>
      <c r="C9" s="27" t="s">
        <v>102</v>
      </c>
      <c r="D9" s="51"/>
      <c r="E9" s="50" t="s">
        <v>120</v>
      </c>
      <c r="F9" s="52"/>
    </row>
    <row r="10" spans="1:6" s="30" customFormat="1" ht="20.100000000000001" customHeight="1" x14ac:dyDescent="0.25">
      <c r="A10" s="25"/>
      <c r="B10" s="26">
        <v>1</v>
      </c>
      <c r="C10" s="27" t="s">
        <v>103</v>
      </c>
      <c r="D10" s="51"/>
      <c r="E10" s="50" t="s">
        <v>120</v>
      </c>
      <c r="F10" s="52"/>
    </row>
    <row r="11" spans="1:6" s="30" customFormat="1" ht="20.100000000000001" customHeight="1" x14ac:dyDescent="0.25">
      <c r="A11" s="25"/>
      <c r="B11" s="26">
        <v>1</v>
      </c>
      <c r="C11" s="27" t="s">
        <v>104</v>
      </c>
      <c r="D11" s="51"/>
      <c r="E11" s="50" t="s">
        <v>120</v>
      </c>
      <c r="F11" s="52"/>
    </row>
    <row r="12" spans="1:6" s="30" customFormat="1" ht="20.100000000000001" customHeight="1" x14ac:dyDescent="0.25">
      <c r="A12" s="25"/>
      <c r="B12" s="26">
        <v>1</v>
      </c>
      <c r="C12" s="27" t="s">
        <v>105</v>
      </c>
      <c r="D12" s="51"/>
      <c r="E12" s="50" t="s">
        <v>120</v>
      </c>
      <c r="F12" s="52"/>
    </row>
    <row r="13" spans="1:6" s="30" customFormat="1" ht="20.100000000000001" customHeight="1" x14ac:dyDescent="0.25">
      <c r="A13" s="25"/>
      <c r="B13" s="26">
        <v>1</v>
      </c>
      <c r="C13" s="27" t="s">
        <v>106</v>
      </c>
      <c r="D13" s="51"/>
      <c r="E13" s="50" t="s">
        <v>120</v>
      </c>
      <c r="F13" s="52"/>
    </row>
    <row r="14" spans="1:6" s="30" customFormat="1" ht="20.100000000000001" customHeight="1" x14ac:dyDescent="0.25">
      <c r="A14" s="25"/>
      <c r="B14" s="26">
        <v>1</v>
      </c>
      <c r="C14" s="27" t="s">
        <v>107</v>
      </c>
      <c r="D14" s="51"/>
      <c r="E14" s="50" t="s">
        <v>120</v>
      </c>
      <c r="F14" s="52"/>
    </row>
    <row r="15" spans="1:6" s="30" customFormat="1" ht="20.100000000000001" customHeight="1" x14ac:dyDescent="0.25">
      <c r="A15" s="25"/>
      <c r="B15" s="26">
        <v>1</v>
      </c>
      <c r="C15" s="27" t="s">
        <v>108</v>
      </c>
      <c r="D15" s="51"/>
      <c r="E15" s="50" t="s">
        <v>120</v>
      </c>
      <c r="F15" s="52"/>
    </row>
    <row r="16" spans="1:6" s="30" customFormat="1" ht="20.100000000000001" customHeight="1" x14ac:dyDescent="0.25">
      <c r="A16" s="25"/>
      <c r="B16" s="26">
        <v>1</v>
      </c>
      <c r="C16" s="27" t="s">
        <v>109</v>
      </c>
      <c r="D16" s="51"/>
      <c r="E16" s="50" t="s">
        <v>120</v>
      </c>
      <c r="F16" s="52"/>
    </row>
    <row r="17" spans="1:6" s="30" customFormat="1" ht="20.100000000000001" customHeight="1" x14ac:dyDescent="0.25">
      <c r="A17" s="25"/>
      <c r="B17" s="26">
        <v>1</v>
      </c>
      <c r="C17" s="27" t="s">
        <v>110</v>
      </c>
      <c r="D17" s="51"/>
      <c r="E17" s="50" t="s">
        <v>120</v>
      </c>
      <c r="F17" s="52"/>
    </row>
    <row r="18" spans="1:6" s="30" customFormat="1" ht="20.100000000000001" customHeight="1" x14ac:dyDescent="0.25">
      <c r="A18" s="25"/>
      <c r="B18" s="26">
        <v>1</v>
      </c>
      <c r="C18" s="27" t="s">
        <v>121</v>
      </c>
      <c r="D18" s="51"/>
      <c r="E18" s="50" t="s">
        <v>120</v>
      </c>
      <c r="F18" s="52"/>
    </row>
    <row r="19" spans="1:6" s="30" customFormat="1" ht="20.100000000000001" customHeight="1" x14ac:dyDescent="0.25">
      <c r="A19" s="25"/>
      <c r="B19" s="26">
        <v>1</v>
      </c>
      <c r="C19" s="27" t="s">
        <v>122</v>
      </c>
      <c r="D19" s="51"/>
      <c r="E19" s="50" t="s">
        <v>120</v>
      </c>
      <c r="F19" s="52"/>
    </row>
    <row r="20" spans="1:6" s="30" customFormat="1" ht="20.100000000000001" customHeight="1" x14ac:dyDescent="0.25">
      <c r="A20" s="25"/>
      <c r="B20" s="26">
        <v>1</v>
      </c>
      <c r="C20" s="27" t="s">
        <v>123</v>
      </c>
      <c r="D20" s="51"/>
      <c r="E20" s="50" t="s">
        <v>120</v>
      </c>
      <c r="F20" s="52"/>
    </row>
    <row r="21" spans="1:6" s="30" customFormat="1" ht="20.100000000000001" customHeight="1" x14ac:dyDescent="0.25">
      <c r="A21" s="25"/>
      <c r="B21" s="26">
        <v>1</v>
      </c>
      <c r="C21" s="27" t="s">
        <v>124</v>
      </c>
      <c r="D21" s="51"/>
      <c r="E21" s="50" t="s">
        <v>120</v>
      </c>
      <c r="F21" s="52"/>
    </row>
    <row r="22" spans="1:6" s="30" customFormat="1" ht="20.100000000000001" customHeight="1" x14ac:dyDescent="0.25">
      <c r="A22" s="25"/>
      <c r="B22" s="26">
        <v>1</v>
      </c>
      <c r="C22" s="27" t="s">
        <v>125</v>
      </c>
      <c r="D22" s="51"/>
      <c r="E22" s="50" t="s">
        <v>120</v>
      </c>
      <c r="F22" s="52"/>
    </row>
    <row r="23" spans="1:6" s="30" customFormat="1" ht="20.100000000000001" customHeight="1" x14ac:dyDescent="0.25">
      <c r="A23" s="25"/>
      <c r="B23" s="26">
        <v>1</v>
      </c>
      <c r="C23" s="27" t="s">
        <v>126</v>
      </c>
      <c r="D23" s="51"/>
      <c r="E23" s="50" t="s">
        <v>120</v>
      </c>
      <c r="F23" s="52"/>
    </row>
    <row r="24" spans="1:6" s="30" customFormat="1" ht="20.100000000000001" customHeight="1" x14ac:dyDescent="0.25">
      <c r="A24" s="25"/>
      <c r="B24" s="26">
        <v>1</v>
      </c>
      <c r="C24" s="27" t="s">
        <v>127</v>
      </c>
      <c r="D24" s="51"/>
      <c r="E24" s="50" t="s">
        <v>120</v>
      </c>
      <c r="F24" s="52"/>
    </row>
    <row r="25" spans="1:6" s="30" customFormat="1" ht="20.100000000000001" customHeight="1" x14ac:dyDescent="0.25">
      <c r="A25" s="25"/>
      <c r="B25" s="26">
        <v>1</v>
      </c>
      <c r="C25" s="27" t="s">
        <v>128</v>
      </c>
      <c r="D25" s="51"/>
      <c r="E25" s="50" t="s">
        <v>120</v>
      </c>
      <c r="F25" s="52"/>
    </row>
    <row r="26" spans="1:6" s="30" customFormat="1" ht="20.100000000000001" customHeight="1" x14ac:dyDescent="0.25">
      <c r="A26" s="25"/>
      <c r="B26" s="26">
        <v>1</v>
      </c>
      <c r="C26" s="27" t="s">
        <v>129</v>
      </c>
      <c r="D26" s="51"/>
      <c r="E26" s="50" t="s">
        <v>120</v>
      </c>
      <c r="F26" s="52"/>
    </row>
    <row r="27" spans="1:6" s="30" customFormat="1" ht="20.100000000000001" customHeight="1" x14ac:dyDescent="0.25">
      <c r="A27" s="25"/>
      <c r="B27" s="26">
        <v>1</v>
      </c>
      <c r="C27" s="27" t="s">
        <v>130</v>
      </c>
      <c r="D27" s="51"/>
      <c r="E27" s="50" t="s">
        <v>120</v>
      </c>
      <c r="F27" s="52"/>
    </row>
    <row r="28" spans="1:6" s="46" customFormat="1" ht="9" customHeight="1" x14ac:dyDescent="0.25">
      <c r="B28" s="44"/>
      <c r="C28" s="45"/>
      <c r="D28" s="47"/>
      <c r="E28" s="47"/>
      <c r="F28" s="48"/>
    </row>
    <row r="29" spans="1:6" s="46" customFormat="1" ht="25.5" customHeight="1" x14ac:dyDescent="0.25">
      <c r="B29" s="81">
        <v>1</v>
      </c>
      <c r="C29" s="82"/>
      <c r="D29" s="83" t="s">
        <v>228</v>
      </c>
      <c r="E29" s="83"/>
      <c r="F29" s="84" t="e">
        <f>AVERAGE(F8:F27)</f>
        <v>#DIV/0!</v>
      </c>
    </row>
    <row r="30" spans="1:6" s="46" customFormat="1" ht="9" customHeight="1" thickBot="1" x14ac:dyDescent="0.3">
      <c r="B30" s="44"/>
      <c r="C30" s="45"/>
      <c r="D30" s="47"/>
      <c r="E30" s="47"/>
      <c r="F30" s="48"/>
    </row>
    <row r="31" spans="1:6" x14ac:dyDescent="0.25">
      <c r="B31" s="171"/>
      <c r="C31" s="172"/>
      <c r="D31" s="172"/>
      <c r="E31" s="172"/>
      <c r="F31" s="173"/>
    </row>
    <row r="32" spans="1:6" x14ac:dyDescent="0.25">
      <c r="B32" s="174" t="s">
        <v>112</v>
      </c>
      <c r="C32" s="175"/>
      <c r="D32" s="175"/>
      <c r="E32" s="175"/>
      <c r="F32" s="176"/>
    </row>
    <row r="33" spans="2:6" x14ac:dyDescent="0.25">
      <c r="B33" s="174" t="s">
        <v>111</v>
      </c>
      <c r="C33" s="166"/>
      <c r="D33" s="166"/>
      <c r="E33" s="166"/>
      <c r="F33" s="167"/>
    </row>
    <row r="34" spans="2:6" x14ac:dyDescent="0.25">
      <c r="B34" s="174" t="s">
        <v>75</v>
      </c>
      <c r="C34" s="166"/>
      <c r="D34" s="166"/>
      <c r="E34" s="166"/>
      <c r="F34" s="167"/>
    </row>
    <row r="35" spans="2:6" x14ac:dyDescent="0.25">
      <c r="B35" s="165"/>
      <c r="C35" s="166"/>
      <c r="D35" s="166"/>
      <c r="E35" s="166"/>
      <c r="F35" s="167"/>
    </row>
    <row r="36" spans="2:6" x14ac:dyDescent="0.25">
      <c r="B36" s="165"/>
      <c r="C36" s="166"/>
      <c r="D36" s="166"/>
      <c r="E36" s="166"/>
      <c r="F36" s="167"/>
    </row>
    <row r="37" spans="2:6" x14ac:dyDescent="0.25">
      <c r="B37" s="165"/>
      <c r="C37" s="166"/>
      <c r="D37" s="166"/>
      <c r="E37" s="166"/>
      <c r="F37" s="167"/>
    </row>
    <row r="38" spans="2:6" x14ac:dyDescent="0.25">
      <c r="B38" s="165"/>
      <c r="C38" s="166"/>
      <c r="D38" s="166"/>
      <c r="E38" s="166"/>
      <c r="F38" s="167"/>
    </row>
    <row r="39" spans="2:6" x14ac:dyDescent="0.25">
      <c r="B39" s="165"/>
      <c r="C39" s="166"/>
      <c r="D39" s="166"/>
      <c r="E39" s="166"/>
      <c r="F39" s="167"/>
    </row>
    <row r="40" spans="2:6" ht="15.75" customHeight="1" thickBot="1" x14ac:dyDescent="0.3">
      <c r="B40" s="168"/>
      <c r="C40" s="169"/>
      <c r="D40" s="169"/>
      <c r="E40" s="169"/>
      <c r="F40" s="170"/>
    </row>
  </sheetData>
  <mergeCells count="13">
    <mergeCell ref="B1:F1"/>
    <mergeCell ref="B39:F39"/>
    <mergeCell ref="B40:F40"/>
    <mergeCell ref="B5:F5"/>
    <mergeCell ref="B3:F3"/>
    <mergeCell ref="B31:F31"/>
    <mergeCell ref="B32:F32"/>
    <mergeCell ref="B33:F33"/>
    <mergeCell ref="B34:F34"/>
    <mergeCell ref="B35:F35"/>
    <mergeCell ref="B36:F36"/>
    <mergeCell ref="B37:F37"/>
    <mergeCell ref="B38:F38"/>
  </mergeCells>
  <pageMargins left="0.25" right="0.25" top="0.75" bottom="0.75" header="0.3" footer="0.3"/>
  <pageSetup paperSize="8"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62919D-7654-4424-99D6-F663DEE68BA3}">
  <dimension ref="A1:A3"/>
  <sheetViews>
    <sheetView workbookViewId="0">
      <selection activeCell="A2" sqref="A2:A3"/>
    </sheetView>
  </sheetViews>
  <sheetFormatPr baseColWidth="10" defaultRowHeight="15" x14ac:dyDescent="0.25"/>
  <sheetData>
    <row r="1" spans="1:1" x14ac:dyDescent="0.25">
      <c r="A1" s="42" t="s">
        <v>26</v>
      </c>
    </row>
    <row r="2" spans="1:1" x14ac:dyDescent="0.25">
      <c r="A2" s="43" t="s">
        <v>27</v>
      </c>
    </row>
    <row r="3" spans="1:1" x14ac:dyDescent="0.25">
      <c r="A3" s="43" t="s">
        <v>28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925eb808-0b9c-4efa-b3d7-3acb6f34768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244412B0FA2634D9166219541ACBFA1" ma:contentTypeVersion="15" ma:contentTypeDescription="Crée un document." ma:contentTypeScope="" ma:versionID="047e0b5a3576c4d2bf1ee241ce0d3eb9">
  <xsd:schema xmlns:xsd="http://www.w3.org/2001/XMLSchema" xmlns:xs="http://www.w3.org/2001/XMLSchema" xmlns:p="http://schemas.microsoft.com/office/2006/metadata/properties" xmlns:ns3="925eb808-0b9c-4efa-b3d7-3acb6f347680" xmlns:ns4="06b6fab8-204a-4946-b096-e3c901d5f045" targetNamespace="http://schemas.microsoft.com/office/2006/metadata/properties" ma:root="true" ma:fieldsID="3813f44bb887eb347059dfa28ff2c664" ns3:_="" ns4:_="">
    <xsd:import namespace="925eb808-0b9c-4efa-b3d7-3acb6f347680"/>
    <xsd:import namespace="06b6fab8-204a-4946-b096-e3c901d5f045"/>
    <xsd:element name="properties">
      <xsd:complexType>
        <xsd:sequence>
          <xsd:element name="documentManagement">
            <xsd:complexType>
              <xsd:all>
                <xsd:element ref="ns3:MediaServiceMetadata" minOccurs="0"/>
                <xsd:element ref="ns3:MediaServiceFastMetadata" minOccurs="0"/>
                <xsd:element ref="ns3:MediaServiceObjectDetectorVersions" minOccurs="0"/>
                <xsd:element ref="ns3:MediaServiceSearchProperties" minOccurs="0"/>
                <xsd:element ref="ns3:MediaServiceDateTaken" minOccurs="0"/>
                <xsd:element ref="ns3:MediaServiceSystemTags" minOccurs="0"/>
                <xsd:element ref="ns3:MediaServiceGenerationTime" minOccurs="0"/>
                <xsd:element ref="ns3:MediaServiceEventHashCode" minOccurs="0"/>
                <xsd:element ref="ns3:MediaLengthInSeconds" minOccurs="0"/>
                <xsd:element ref="ns3:_activity" minOccurs="0"/>
                <xsd:element ref="ns4:SharedWithUsers" minOccurs="0"/>
                <xsd:element ref="ns4:SharedWithDetails" minOccurs="0"/>
                <xsd:element ref="ns4:SharingHintHash"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5eb808-0b9c-4efa-b3d7-3acb6f34768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SystemTags" ma:index="13" nillable="true" ma:displayName="MediaServiceSystemTags" ma:hidden="true" ma:internalName="MediaServiceSystemTags" ma:readOnly="true">
      <xsd:simpleType>
        <xsd:restriction base="dms:Note"/>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_activity" ma:index="17" nillable="true" ma:displayName="_activity" ma:hidden="true" ma:internalName="_activity">
      <xsd:simpleType>
        <xsd:restriction base="dms:Note"/>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6b6fab8-204a-4946-b096-e3c901d5f045"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element name="SharingHintHash" ma:index="20"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5D216FA-6BCC-48E3-B222-E918530D689E}">
  <ds:schemaRefs>
    <ds:schemaRef ds:uri="http://schemas.microsoft.com/sharepoint/v3/contenttype/forms"/>
  </ds:schemaRefs>
</ds:datastoreItem>
</file>

<file path=customXml/itemProps2.xml><?xml version="1.0" encoding="utf-8"?>
<ds:datastoreItem xmlns:ds="http://schemas.openxmlformats.org/officeDocument/2006/customXml" ds:itemID="{92C94B8F-5A55-40EE-AF5D-E6C93F01A537}">
  <ds:schemaRefs>
    <ds:schemaRef ds:uri="925eb808-0b9c-4efa-b3d7-3acb6f347680"/>
    <ds:schemaRef ds:uri="http://schemas.microsoft.com/office/2006/documentManagement/types"/>
    <ds:schemaRef ds:uri="http://purl.org/dc/dcmitype/"/>
    <ds:schemaRef ds:uri="http://www.w3.org/XML/1998/namespace"/>
    <ds:schemaRef ds:uri="http://schemas.microsoft.com/office/2006/metadata/properties"/>
    <ds:schemaRef ds:uri="http://purl.org/dc/terms/"/>
    <ds:schemaRef ds:uri="06b6fab8-204a-4946-b096-e3c901d5f045"/>
    <ds:schemaRef ds:uri="http://schemas.microsoft.com/office/infopath/2007/PartnerControls"/>
    <ds:schemaRef ds:uri="http://schemas.openxmlformats.org/package/2006/metadata/core-properties"/>
    <ds:schemaRef ds:uri="http://purl.org/dc/elements/1.1/"/>
  </ds:schemaRefs>
</ds:datastoreItem>
</file>

<file path=customXml/itemProps3.xml><?xml version="1.0" encoding="utf-8"?>
<ds:datastoreItem xmlns:ds="http://schemas.openxmlformats.org/officeDocument/2006/customXml" ds:itemID="{E486D96A-92FF-44B4-A723-66FE54CCE0C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25eb808-0b9c-4efa-b3d7-3acb6f347680"/>
    <ds:schemaRef ds:uri="06b6fab8-204a-4946-b096-e3c901d5f0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CONSIGNES</vt:lpstr>
      <vt:lpstr>OFFRE</vt:lpstr>
      <vt:lpstr>REMISIER CATALOGUE</vt:lpstr>
      <vt:lpstr>Feuil1</vt:lpstr>
      <vt:lpstr>CONSIGNES!Zone_d_impression</vt:lpstr>
      <vt:lpstr>OFFRE!Zone_d_impression</vt:lpstr>
      <vt:lpstr>'REMISIER CATALOGUE'!Zone_d_impression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RHARTAG Imane</dc:creator>
  <cp:lastModifiedBy>Pierre HUBERT</cp:lastModifiedBy>
  <cp:lastPrinted>2024-05-31T14:41:52Z</cp:lastPrinted>
  <dcterms:created xsi:type="dcterms:W3CDTF">2018-05-15T14:39:18Z</dcterms:created>
  <dcterms:modified xsi:type="dcterms:W3CDTF">2024-12-18T09:36:59Z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0x0101006244412B0FA2634D9166219541ACBFA1</vt:lpwstr>
  </property>
</Properties>
</file>