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Password="81A9" lockStructure="1"/>
  <bookViews>
    <workbookView xWindow="0" yWindow="0" windowWidth="22260" windowHeight="12645" activeTab="2"/>
  </bookViews>
  <sheets>
    <sheet name="DQE lot 2" sheetId="1" r:id="rId1"/>
    <sheet name="BPU lot 2" sheetId="2" r:id="rId2"/>
    <sheet name="BPU par batiment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G7" i="1"/>
  <c r="E5" i="1" l="1"/>
  <c r="E19" i="1"/>
  <c r="E20" i="1"/>
  <c r="E21" i="1"/>
  <c r="G21" i="1" s="1"/>
  <c r="E22" i="1"/>
  <c r="E23" i="1"/>
  <c r="G20" i="1"/>
  <c r="G22" i="1"/>
  <c r="G19" i="1"/>
  <c r="G24" i="1" l="1"/>
  <c r="G25" i="1" s="1"/>
  <c r="G26" i="1" s="1"/>
  <c r="C55" i="3"/>
  <c r="E8" i="2" s="1"/>
  <c r="G5" i="1"/>
  <c r="E55" i="3" l="1"/>
  <c r="E10" i="2" s="1"/>
  <c r="E9" i="1" s="1"/>
  <c r="G9" i="1" s="1"/>
  <c r="F55" i="3"/>
  <c r="E11" i="2" s="1"/>
  <c r="E10" i="1" s="1"/>
  <c r="G10" i="1" s="1"/>
  <c r="G55" i="3"/>
  <c r="E12" i="2" s="1"/>
  <c r="E11" i="1" s="1"/>
  <c r="G11" i="1" s="1"/>
  <c r="H55" i="3"/>
  <c r="E13" i="2" s="1"/>
  <c r="E12" i="1" s="1"/>
  <c r="G12" i="1" s="1"/>
  <c r="I55" i="3"/>
  <c r="E14" i="2" s="1"/>
  <c r="E13" i="1" s="1"/>
  <c r="G13" i="1" s="1"/>
  <c r="J55" i="3"/>
  <c r="E15" i="2" s="1"/>
  <c r="E14" i="1" s="1"/>
  <c r="G14" i="1" s="1"/>
  <c r="K55" i="3"/>
  <c r="E16" i="2" s="1"/>
  <c r="E15" i="1" s="1"/>
  <c r="G15" i="1" s="1"/>
  <c r="L55" i="3"/>
  <c r="E17" i="2" s="1"/>
  <c r="E16" i="1" s="1"/>
  <c r="G16" i="1" s="1"/>
  <c r="M55" i="3"/>
  <c r="E18" i="2" s="1"/>
  <c r="E17" i="1" s="1"/>
  <c r="G17" i="1" s="1"/>
  <c r="D55" i="3"/>
  <c r="E9" i="2" s="1"/>
  <c r="E8" i="1" s="1"/>
  <c r="G8" i="1" l="1"/>
  <c r="E25" i="2"/>
  <c r="E26" i="2" s="1"/>
  <c r="E27" i="2" s="1"/>
</calcChain>
</file>

<file path=xl/sharedStrings.xml><?xml version="1.0" encoding="utf-8"?>
<sst xmlns="http://schemas.openxmlformats.org/spreadsheetml/2006/main" count="205" uniqueCount="124">
  <si>
    <t>Unité</t>
  </si>
  <si>
    <t>Total</t>
  </si>
  <si>
    <t>0001</t>
  </si>
  <si>
    <t>0004</t>
  </si>
  <si>
    <t>0005</t>
  </si>
  <si>
    <t>0007</t>
  </si>
  <si>
    <t>0008</t>
  </si>
  <si>
    <t>0009</t>
  </si>
  <si>
    <t>0011</t>
  </si>
  <si>
    <t>0012</t>
  </si>
  <si>
    <t>0013</t>
  </si>
  <si>
    <t>0015</t>
  </si>
  <si>
    <t>0016</t>
  </si>
  <si>
    <t>0017</t>
  </si>
  <si>
    <t>0023</t>
  </si>
  <si>
    <t>0024</t>
  </si>
  <si>
    <t>0027</t>
  </si>
  <si>
    <t>0028</t>
  </si>
  <si>
    <t>0029</t>
  </si>
  <si>
    <t>0030</t>
  </si>
  <si>
    <t>0033</t>
  </si>
  <si>
    <t>0035</t>
  </si>
  <si>
    <t>0038</t>
  </si>
  <si>
    <t>0040</t>
  </si>
  <si>
    <t>0041</t>
  </si>
  <si>
    <t>0044</t>
  </si>
  <si>
    <t>0046</t>
  </si>
  <si>
    <t>0047</t>
  </si>
  <si>
    <t>0048</t>
  </si>
  <si>
    <t>0049</t>
  </si>
  <si>
    <t>0050</t>
  </si>
  <si>
    <t>0066</t>
  </si>
  <si>
    <t>0068</t>
  </si>
  <si>
    <t>0074</t>
  </si>
  <si>
    <t>0081</t>
  </si>
  <si>
    <t>0087</t>
  </si>
  <si>
    <t>0097</t>
  </si>
  <si>
    <t>0111</t>
  </si>
  <si>
    <t>0115</t>
  </si>
  <si>
    <t>0116 à 0123</t>
  </si>
  <si>
    <t>0126</t>
  </si>
  <si>
    <t>0134 à 0135</t>
  </si>
  <si>
    <t>0136</t>
  </si>
  <si>
    <t>0140</t>
  </si>
  <si>
    <t>0141</t>
  </si>
  <si>
    <t>Installations extérieures</t>
  </si>
  <si>
    <t>DMD 36</t>
  </si>
  <si>
    <t>N° Prix</t>
  </si>
  <si>
    <t>N° batiment</t>
  </si>
  <si>
    <t>Systèmes de sécurité incendie</t>
  </si>
  <si>
    <t>Portes, portails et barrières automatiques</t>
  </si>
  <si>
    <t>Moyens de levage fixes</t>
  </si>
  <si>
    <t>Groupes électrogénes</t>
  </si>
  <si>
    <t>Les prix renseignés dans ce document ont vocation durant l'analyse des offres, d'une part à pouvoir juger de la cohérence de l'offre globale du candidat</t>
  </si>
  <si>
    <t>Et d'autre part, dans le cadre de l'execution du marché, de pouvoir permettre à l'administration en cas de travaux lourds ou d'inexploitation d'un batiment particulier de ne pas commander au titulaire la maintenance de ce batiment.</t>
  </si>
  <si>
    <t>à remplir par entreprise</t>
  </si>
  <si>
    <t>Détail quantitatif estimatif</t>
  </si>
  <si>
    <t>N° de prix</t>
  </si>
  <si>
    <t>quantité</t>
  </si>
  <si>
    <t>ensemble</t>
  </si>
  <si>
    <t>heure</t>
  </si>
  <si>
    <t>jour</t>
  </si>
  <si>
    <t>coef.</t>
  </si>
  <si>
    <t>TVA 20%</t>
  </si>
  <si>
    <t xml:space="preserve">N° CCTP et § </t>
  </si>
  <si>
    <t>Dispositions communes</t>
  </si>
  <si>
    <t>Prestations de soutien infrastructure multi-technique - LOT 2 : 12ème BSMAT Neuvy Pailloux</t>
  </si>
  <si>
    <t>Dispositions spécifiques</t>
  </si>
  <si>
    <t>TOTAL HT</t>
  </si>
  <si>
    <t>TOTAL TTC</t>
  </si>
  <si>
    <r>
      <t xml:space="preserve">Exploitation-maintenance annuel des installations de </t>
    </r>
    <r>
      <rPr>
        <b/>
        <u/>
        <sz val="12"/>
        <color theme="1"/>
        <rFont val="Calibri"/>
        <family val="2"/>
        <scheme val="minor"/>
      </rPr>
      <t>Systèmes de sécurité incendie</t>
    </r>
  </si>
  <si>
    <r>
      <t xml:space="preserve">Exploitation-maintenance annuel des installations de </t>
    </r>
    <r>
      <rPr>
        <b/>
        <u/>
        <sz val="12"/>
        <color theme="1"/>
        <rFont val="Calibri"/>
        <family val="2"/>
        <scheme val="minor"/>
      </rPr>
      <t>Portes, portails et barrières automatiques</t>
    </r>
  </si>
  <si>
    <r>
      <t xml:space="preserve">Exploitation-maintenance annuel des installations de </t>
    </r>
    <r>
      <rPr>
        <b/>
        <u/>
        <sz val="12"/>
        <color theme="1"/>
        <rFont val="Calibri"/>
        <family val="2"/>
        <scheme val="minor"/>
      </rPr>
      <t>Moyens de levage fixes</t>
    </r>
  </si>
  <si>
    <r>
      <t xml:space="preserve">Exploitation-maintenance annuel des installations des </t>
    </r>
    <r>
      <rPr>
        <b/>
        <u/>
        <sz val="12"/>
        <color theme="1"/>
        <rFont val="Calibri"/>
        <family val="2"/>
        <scheme val="minor"/>
      </rPr>
      <t>Groupes électrogènes</t>
    </r>
  </si>
  <si>
    <t>Bordereau de prix unitaires</t>
  </si>
  <si>
    <r>
      <t xml:space="preserve">Exploitation-maintenance annuel des installations de </t>
    </r>
    <r>
      <rPr>
        <b/>
        <u/>
        <sz val="12"/>
        <color theme="1"/>
        <rFont val="Calibri"/>
        <family val="2"/>
        <scheme val="minor"/>
      </rPr>
      <t>CVC plomberie sanitaire ECS Hors gaz</t>
    </r>
  </si>
  <si>
    <t>Chauffage gaz</t>
  </si>
  <si>
    <t>CVC plomberie sanitaire ECS (hors chauffage gaz)</t>
  </si>
  <si>
    <t xml:space="preserve">G 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</si>
  <si>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</si>
  <si>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</si>
  <si>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</si>
  <si>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</si>
  <si>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</si>
  <si>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</si>
  <si>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</si>
  <si>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</si>
  <si>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</si>
  <si>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</si>
  <si>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prix unitaire € HT</t>
  </si>
  <si>
    <t>TOTAL</t>
  </si>
  <si>
    <t>G 11</t>
  </si>
  <si>
    <r>
      <t xml:space="preserve">Exploitation-maintenance annuel des installations </t>
    </r>
    <r>
      <rPr>
        <b/>
        <u/>
        <sz val="12"/>
        <color theme="1"/>
        <rFont val="Calibri"/>
        <family val="2"/>
        <scheme val="minor"/>
      </rPr>
      <t>AEP-EU-EP</t>
    </r>
  </si>
  <si>
    <t>AEP-EU-EP</t>
  </si>
  <si>
    <t>Divers pour commandes hors seuil de pièces</t>
  </si>
  <si>
    <t xml:space="preserve">Forfait exploitation maintenance annuelle </t>
  </si>
  <si>
    <t>Lagune de BEAUMONT</t>
  </si>
  <si>
    <t>Electricité haute et basse tension - Courants faibles</t>
  </si>
  <si>
    <t>ST01</t>
  </si>
  <si>
    <t>ST02</t>
  </si>
  <si>
    <t>ST03</t>
  </si>
  <si>
    <t>ST04</t>
  </si>
  <si>
    <t>ST05</t>
  </si>
  <si>
    <t>ST06</t>
  </si>
  <si>
    <t>ST07</t>
  </si>
  <si>
    <t>ST08</t>
  </si>
  <si>
    <t>ST09</t>
  </si>
  <si>
    <t>ST10</t>
  </si>
  <si>
    <t>Second œuvre, métallerie, serrurerie</t>
  </si>
  <si>
    <t>Gros Œuvre VRD</t>
  </si>
  <si>
    <t>Couvertures, toitures terrasses</t>
  </si>
  <si>
    <t>Dispositions générales (forfait annuel)</t>
  </si>
  <si>
    <r>
      <t xml:space="preserve">Exploitation-maintenance annuel des installations de </t>
    </r>
    <r>
      <rPr>
        <b/>
        <u/>
        <sz val="12"/>
        <color theme="1"/>
        <rFont val="Calibri"/>
        <family val="2"/>
        <scheme val="minor"/>
      </rPr>
      <t>Chauffage gaz (Montant P2)</t>
    </r>
  </si>
  <si>
    <r>
      <t>Exploitation-maintenance annuel des installations d</t>
    </r>
    <r>
      <rPr>
        <sz val="12"/>
        <color theme="1"/>
        <rFont val="Calibri"/>
        <family val="2"/>
        <scheme val="minor"/>
      </rPr>
      <t>'</t>
    </r>
    <r>
      <rPr>
        <b/>
        <u/>
        <sz val="12"/>
        <color theme="1"/>
        <rFont val="Calibri"/>
        <family val="2"/>
        <scheme val="minor"/>
      </rPr>
      <t>Electricité haute et basse tension - Courants faibles</t>
    </r>
  </si>
  <si>
    <r>
      <t xml:space="preserve">Exploitation-maintenance annuel des installations de </t>
    </r>
    <r>
      <rPr>
        <b/>
        <u/>
        <sz val="12"/>
        <color theme="1"/>
        <rFont val="Calibri"/>
        <family val="2"/>
        <scheme val="minor"/>
      </rPr>
      <t>Second œuvre, métallerie, serrurerie</t>
    </r>
  </si>
  <si>
    <r>
      <t>Exploitation-maintenance annuel des installations de</t>
    </r>
    <r>
      <rPr>
        <b/>
        <u/>
        <sz val="12"/>
        <color theme="1"/>
        <rFont val="Calibri"/>
        <family val="2"/>
        <scheme val="minor"/>
      </rPr>
      <t xml:space="preserve"> Gros Œuvre VRD</t>
    </r>
  </si>
  <si>
    <r>
      <t xml:space="preserve">Exploitation-maintenance annuel des installations de </t>
    </r>
    <r>
      <rPr>
        <b/>
        <u/>
        <sz val="12"/>
        <color theme="1"/>
        <rFont val="Calibri"/>
        <family val="2"/>
        <scheme val="minor"/>
      </rPr>
      <t>Couvertures, toitures terrasses</t>
    </r>
  </si>
  <si>
    <r>
      <t xml:space="preserve">Main d'œuvre </t>
    </r>
    <r>
      <rPr>
        <b/>
        <sz val="12"/>
        <color theme="1"/>
        <rFont val="Calibri"/>
        <family val="2"/>
        <scheme val="minor"/>
      </rPr>
      <t>sur devis</t>
    </r>
    <r>
      <rPr>
        <sz val="11"/>
        <color theme="1"/>
        <rFont val="Calibri"/>
        <family val="2"/>
        <scheme val="minor"/>
      </rPr>
      <t xml:space="preserve"> en heures ouvrées</t>
    </r>
  </si>
  <si>
    <r>
      <t xml:space="preserve">Main d'œuvre </t>
    </r>
    <r>
      <rPr>
        <b/>
        <sz val="12"/>
        <color theme="1"/>
        <rFont val="Calibri"/>
        <family val="2"/>
        <scheme val="minor"/>
      </rPr>
      <t xml:space="preserve">sur devis </t>
    </r>
    <r>
      <rPr>
        <sz val="11"/>
        <color theme="1"/>
        <rFont val="Calibri"/>
        <family val="2"/>
        <scheme val="minor"/>
      </rPr>
      <t>hors heures ouvrées</t>
    </r>
  </si>
  <si>
    <r>
      <t xml:space="preserve">Déplacement aller/retour </t>
    </r>
    <r>
      <rPr>
        <b/>
        <sz val="12"/>
        <color theme="1"/>
        <rFont val="Calibri"/>
        <family val="2"/>
        <scheme val="minor"/>
      </rPr>
      <t>sur devis</t>
    </r>
  </si>
  <si>
    <r>
      <t xml:space="preserve">Location nacelle 12m pour intervention </t>
    </r>
    <r>
      <rPr>
        <b/>
        <sz val="12"/>
        <color theme="1"/>
        <rFont val="Calibri"/>
        <family val="2"/>
        <scheme val="minor"/>
      </rPr>
      <t>sur devis</t>
    </r>
  </si>
  <si>
    <t>Futur EM</t>
  </si>
  <si>
    <r>
      <rPr>
        <b/>
        <sz val="11"/>
        <color theme="1"/>
        <rFont val="Calibri"/>
        <family val="2"/>
        <scheme val="minor"/>
      </rPr>
      <t>Coefficient pour "peines et soins" : coef K</t>
    </r>
    <r>
      <rPr>
        <sz val="11"/>
        <color theme="1"/>
        <rFont val="Calibri"/>
        <family val="2"/>
        <scheme val="minor"/>
      </rPr>
      <t xml:space="preserve"> pour pièces sur devis (hors seuil de pièces du CCTP-G §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)</t>
    </r>
  </si>
  <si>
    <r>
      <t>Coefficient pour "peines et soins" : coef K pour pièces sur devis (hors seuil de pièces du CCTP-G §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9</t>
    </r>
    <r>
      <rPr>
        <b/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</si>
</sst>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4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/>
    </xf>
    <xf numFmtId="49" fontId="1" fillId="0" borderId="2" xfId="0" quotePrefix="1" applyNumberFormat="1" applyFont="1" applyBorder="1" applyAlignment="1" applyProtection="1">
      <alignment horizontal="center" vertical="center"/>
    </xf>
    <xf numFmtId="49" fontId="1" fillId="0" borderId="2" xfId="0" quotePrefix="1" applyNumberFormat="1" applyFont="1" applyBorder="1" applyAlignment="1" applyProtection="1">
      <alignment horizontal="center" vertical="center" wrapText="1"/>
    </xf>
    <xf numFmtId="0" fontId="1" fillId="0" borderId="2" xfId="0" quotePrefix="1" applyFont="1" applyBorder="1" applyAlignment="1" applyProtection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1" xfId="0" quotePrefix="1" applyFont="1" applyBorder="1" applyAlignment="1" applyProtection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44" fontId="0" fillId="0" borderId="2" xfId="0" applyNumberFormat="1" applyBorder="1"/>
    <xf numFmtId="44" fontId="0" fillId="0" borderId="1" xfId="0" applyNumberFormat="1" applyBorder="1"/>
    <xf numFmtId="0" fontId="3" fillId="0" borderId="0" xfId="0" applyFont="1" applyAlignment="1"/>
    <xf numFmtId="0" fontId="0" fillId="3" borderId="0" xfId="0" applyFill="1"/>
    <xf numFmtId="0" fontId="0" fillId="0" borderId="2" xfId="0" applyBorder="1"/>
    <xf numFmtId="0" fontId="7" fillId="0" borderId="0" xfId="2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5" fillId="2" borderId="2" xfId="0" applyFont="1" applyFill="1" applyBorder="1"/>
    <xf numFmtId="44" fontId="0" fillId="5" borderId="2" xfId="0" applyNumberFormat="1" applyFill="1" applyBorder="1"/>
    <xf numFmtId="0" fontId="0" fillId="0" borderId="2" xfId="0" applyFont="1" applyBorder="1"/>
    <xf numFmtId="0" fontId="0" fillId="0" borderId="7" xfId="0" applyBorder="1" applyAlignment="1">
      <alignment horizontal="center" vertical="center"/>
    </xf>
    <xf numFmtId="0" fontId="0" fillId="0" borderId="7" xfId="0" applyBorder="1"/>
    <xf numFmtId="0" fontId="0" fillId="0" borderId="2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44" fontId="0" fillId="0" borderId="8" xfId="0" applyNumberFormat="1" applyBorder="1"/>
    <xf numFmtId="0" fontId="0" fillId="4" borderId="2" xfId="0" applyFill="1" applyBorder="1" applyAlignment="1">
      <alignment horizontal="center" vertical="center"/>
    </xf>
    <xf numFmtId="44" fontId="0" fillId="4" borderId="2" xfId="0" applyNumberFormat="1" applyFill="1" applyBorder="1" applyAlignment="1">
      <alignment horizontal="center" vertical="center"/>
    </xf>
    <xf numFmtId="44" fontId="0" fillId="4" borderId="8" xfId="0" applyNumberFormat="1" applyFill="1" applyBorder="1"/>
    <xf numFmtId="44" fontId="0" fillId="0" borderId="2" xfId="0" applyNumberFormat="1" applyFill="1" applyBorder="1"/>
    <xf numFmtId="2" fontId="0" fillId="0" borderId="2" xfId="0" applyNumberFormat="1" applyFill="1" applyBorder="1"/>
    <xf numFmtId="44" fontId="0" fillId="3" borderId="2" xfId="1" applyFont="1" applyFill="1" applyBorder="1" applyProtection="1">
      <protection locked="0"/>
    </xf>
    <xf numFmtId="44" fontId="0" fillId="3" borderId="1" xfId="1" applyFont="1" applyFill="1" applyBorder="1" applyProtection="1">
      <protection locked="0"/>
    </xf>
    <xf numFmtId="44" fontId="0" fillId="3" borderId="2" xfId="1" applyNumberFormat="1" applyFont="1" applyFill="1" applyBorder="1" applyProtection="1">
      <protection locked="0"/>
    </xf>
    <xf numFmtId="44" fontId="0" fillId="3" borderId="2" xfId="0" applyNumberFormat="1" applyFill="1" applyBorder="1" applyProtection="1">
      <protection locked="0"/>
    </xf>
    <xf numFmtId="2" fontId="0" fillId="3" borderId="2" xfId="0" applyNumberFormat="1" applyFill="1" applyBorder="1" applyProtection="1">
      <protection locked="0"/>
    </xf>
    <xf numFmtId="0" fontId="2" fillId="2" borderId="14" xfId="0" applyFont="1" applyFill="1" applyBorder="1" applyAlignment="1">
      <alignment horizontal="center" vertical="center" wrapText="1"/>
    </xf>
    <xf numFmtId="44" fontId="0" fillId="5" borderId="1" xfId="0" applyNumberFormat="1" applyFill="1" applyBorder="1"/>
    <xf numFmtId="0" fontId="0" fillId="5" borderId="1" xfId="0" applyFill="1" applyBorder="1" applyAlignment="1">
      <alignment horizontal="center" vertical="center"/>
    </xf>
    <xf numFmtId="0" fontId="1" fillId="0" borderId="2" xfId="0" applyFont="1" applyBorder="1"/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/>
  </cellStyles>
  <dxfs count="29">
    <dxf>
      <numFmt numFmtId="34" formatCode="_-* #,##0.00\ &quot;€&quot;_-;\-* #,##0.00\ &quot;€&quot;_-;_-* &quot;-&quot;??\ &quot;€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€&quot;_-;\-* #,##0.00\ &quot;€&quot;_-;_-* &quot;-&quot;??\ &quot;€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€&quot;_-;\-* #,##0.00\ &quot;€&quot;_-;_-* &quot;-&quot;??\ &quot;€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€&quot;_-;\-* #,##0.00\ &quot;€&quot;_-;_-* &quot;-&quot;??\ &quot;€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€&quot;_-;\-* #,##0.00\ &quot;€&quot;_-;_-* &quot;-&quot;??\ &quot;€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€&quot;_-;\-* #,##0.00\ &quot;€&quot;_-;_-* &quot;-&quot;??\ &quot;€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€&quot;_-;\-* #,##0.00\ &quot;€&quot;_-;_-* &quot;-&quot;??\ &quot;€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€&quot;_-;\-* #,##0.00\ &quot;€&quot;_-;_-* &quot;-&quot;??\ &quot;€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€&quot;_-;\-* #,##0.00\ &quot;€&quot;_-;_-* &quot;-&quot;??\ &quot;€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€&quot;_-;\-* #,##0.00\ &quot;€&quot;_-;_-* &quot;-&quot;??\ &quot;€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numFmt numFmtId="34" formatCode="_-* #,##0.00\ &quot;€&quot;_-;\-* #,##0.00\ &quot;€&quot;_-;_-* &quot;-&quot;??\ &quot;€&quot;_-;_-@_-"/>
      <fill>
        <patternFill patternType="solid">
          <fgColor indexed="64"/>
          <bgColor theme="9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34" formatCode="_-* #,##0.00\ &quot;€&quot;_-;\-* #,##0.00\ &quot;€&quot;_-;_-* &quot;-&quot;??\ &quot;€&quot;_-;_-@_-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€&quot;_-;\-* #,##0.00\ &quot;€&quot;_-;_-* &quot;-&quot;??\ &quot;€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€&quot;_-;\-* #,##0.00\ &quot;€&quot;_-;_-* &quot;-&quot;??\ &quot;€&quot;_-;_-@_-"/>
      <fill>
        <patternFill patternType="solid">
          <fgColor indexed="64"/>
          <bgColor theme="1" tint="0.49998474074526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1" tint="0.49998474074526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Tableau3" displayName="Tableau3" ref="A4:G26" totalsRowShown="0" headerRowDxfId="28">
  <autoFilter ref="A4:G26"/>
  <tableColumns count="7">
    <tableColumn id="1" name="N° de prix" dataDxfId="27"/>
    <tableColumn id="2" name="N° CCTP et § " dataDxfId="26"/>
    <tableColumn id="3" name="Dispositions communes" dataDxfId="25"/>
    <tableColumn id="4" name="Unité" dataDxfId="24"/>
    <tableColumn id="6" name="prix unitaire € HT" dataDxfId="23"/>
    <tableColumn id="5" name="quantité" dataDxfId="22"/>
    <tableColumn id="7" name="Total" dataDxfId="21">
      <calculatedColumnFormula>Tableau3[[#This Row],[prix unitaire € HT]]*Tableau3[[#This Row],[quantité]]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1" name="Tableau32" displayName="Tableau32" ref="A5:E6" totalsRowShown="0" headerRowDxfId="20">
  <autoFilter ref="A5:E6"/>
  <tableColumns count="5">
    <tableColumn id="1" name="N° de prix" dataDxfId="19"/>
    <tableColumn id="2" name="N° CCTP et § " dataDxfId="18"/>
    <tableColumn id="3" name="Dispositions communes" dataDxfId="17"/>
    <tableColumn id="4" name="Unité" dataDxfId="16"/>
    <tableColumn id="6" name="prix unitaire € HT" dataDxfId="1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4" name="Tableau4" displayName="Tableau4" ref="A7:M55" totalsRowShown="0" headerRowDxfId="14" tableBorderDxfId="13">
  <autoFilter ref="A7:M55"/>
  <tableColumns count="13">
    <tableColumn id="1" name="N° Prix" dataDxfId="12"/>
    <tableColumn id="2" name="N° batiment" dataDxfId="11"/>
    <tableColumn id="13" name="Chauffage gaz" dataDxfId="10"/>
    <tableColumn id="3" name="CVC plomberie sanitaire ECS (hors chauffage gaz)" dataDxfId="9"/>
    <tableColumn id="4" name="Electricité haute et basse tension - Courants faibles" dataDxfId="8"/>
    <tableColumn id="5" name="Systèmes de sécurité incendie" dataDxfId="7"/>
    <tableColumn id="6" name="Second œuvre, métallerie, serrurerie" dataDxfId="6"/>
    <tableColumn id="7" name="Portes, portails et barrières automatiques" dataDxfId="5"/>
    <tableColumn id="8" name="Moyens de levage fixes" dataDxfId="4"/>
    <tableColumn id="9" name="Gros Œuvre VRD" dataDxfId="3"/>
    <tableColumn id="10" name="Couvertures, toitures terrasses" dataDxfId="2"/>
    <tableColumn id="11" name="Groupes électrogénes" dataDxfId="1"/>
    <tableColumn id="12" name="AEP-EU-EP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C28" sqref="C28"/>
    </sheetView>
  </sheetViews>
  <sheetFormatPr baseColWidth="10" defaultColWidth="9.140625" defaultRowHeight="15" x14ac:dyDescent="0.25"/>
  <cols>
    <col min="1" max="1" width="15.5703125" customWidth="1"/>
    <col min="2" max="2" width="16" customWidth="1"/>
    <col min="3" max="3" width="111.42578125" bestFit="1" customWidth="1"/>
    <col min="4" max="4" width="19.140625" bestFit="1" customWidth="1"/>
    <col min="5" max="5" width="34" bestFit="1" customWidth="1"/>
    <col min="6" max="6" width="10.85546875" bestFit="1" customWidth="1"/>
    <col min="7" max="7" width="34.42578125" bestFit="1" customWidth="1"/>
    <col min="8" max="8" width="35.7109375" customWidth="1"/>
  </cols>
  <sheetData>
    <row r="1" spans="1:8" ht="15.75" thickBot="1" x14ac:dyDescent="0.3"/>
    <row r="2" spans="1:8" ht="16.5" customHeight="1" thickBot="1" x14ac:dyDescent="0.3">
      <c r="A2" s="43" t="s">
        <v>66</v>
      </c>
      <c r="B2" s="44"/>
      <c r="C2" s="44"/>
      <c r="D2" s="44"/>
      <c r="E2" s="44"/>
      <c r="F2" s="44"/>
      <c r="G2" s="45"/>
      <c r="H2" s="16"/>
    </row>
    <row r="3" spans="1:8" ht="46.5" customHeight="1" x14ac:dyDescent="0.25">
      <c r="A3" s="46" t="s">
        <v>56</v>
      </c>
      <c r="B3" s="47"/>
      <c r="C3" s="47"/>
      <c r="D3" s="47"/>
      <c r="E3" s="47"/>
      <c r="F3" s="47"/>
      <c r="G3" s="48"/>
      <c r="H3" s="17"/>
    </row>
    <row r="4" spans="1:8" x14ac:dyDescent="0.25">
      <c r="A4" s="24" t="s">
        <v>57</v>
      </c>
      <c r="B4" s="25" t="s">
        <v>64</v>
      </c>
      <c r="C4" s="25" t="s">
        <v>65</v>
      </c>
      <c r="D4" s="24" t="s">
        <v>0</v>
      </c>
      <c r="E4" s="24" t="s">
        <v>89</v>
      </c>
      <c r="F4" s="15" t="s">
        <v>58</v>
      </c>
      <c r="G4" s="18" t="s">
        <v>1</v>
      </c>
    </row>
    <row r="5" spans="1:8" x14ac:dyDescent="0.25">
      <c r="A5" s="29"/>
      <c r="B5" s="18" t="s">
        <v>78</v>
      </c>
      <c r="C5" s="15" t="s">
        <v>111</v>
      </c>
      <c r="D5" s="18" t="s">
        <v>59</v>
      </c>
      <c r="E5" s="32">
        <f>Tableau32[prix unitaire € HT]</f>
        <v>0</v>
      </c>
      <c r="F5" s="20">
        <v>4</v>
      </c>
      <c r="G5" s="11">
        <f>Tableau3[[#This Row],[prix unitaire € HT]]*Tableau3[[#This Row],[quantité]]</f>
        <v>0</v>
      </c>
    </row>
    <row r="6" spans="1:8" x14ac:dyDescent="0.25">
      <c r="A6" s="19"/>
      <c r="B6" s="19"/>
      <c r="C6" s="21" t="s">
        <v>67</v>
      </c>
      <c r="D6" s="19"/>
      <c r="E6" s="22"/>
      <c r="F6" s="22"/>
      <c r="G6" s="22"/>
    </row>
    <row r="7" spans="1:8" ht="15.75" x14ac:dyDescent="0.25">
      <c r="A7" s="19"/>
      <c r="B7" s="18" t="s">
        <v>79</v>
      </c>
      <c r="C7" s="23" t="s">
        <v>112</v>
      </c>
      <c r="D7" s="18" t="s">
        <v>59</v>
      </c>
      <c r="E7" s="32">
        <f>'BPU lot 2'!E8</f>
        <v>0</v>
      </c>
      <c r="F7" s="20">
        <v>4</v>
      </c>
      <c r="G7" s="11">
        <f>Tableau3[[#This Row],[prix unitaire € HT]]*Tableau3[[#This Row],[quantité]]</f>
        <v>0</v>
      </c>
    </row>
    <row r="8" spans="1:8" ht="15.75" x14ac:dyDescent="0.25">
      <c r="A8" s="19"/>
      <c r="B8" s="18" t="s">
        <v>79</v>
      </c>
      <c r="C8" s="23" t="s">
        <v>75</v>
      </c>
      <c r="D8" s="18" t="s">
        <v>59</v>
      </c>
      <c r="E8" s="32">
        <f>'BPU lot 2'!E9</f>
        <v>0</v>
      </c>
      <c r="F8" s="20">
        <v>4</v>
      </c>
      <c r="G8" s="11">
        <f>Tableau3[[#This Row],[prix unitaire € HT]]*Tableau3[[#This Row],[quantité]]</f>
        <v>0</v>
      </c>
    </row>
    <row r="9" spans="1:8" ht="15.75" x14ac:dyDescent="0.25">
      <c r="A9" s="19"/>
      <c r="B9" s="18" t="s">
        <v>80</v>
      </c>
      <c r="C9" s="23" t="s">
        <v>113</v>
      </c>
      <c r="D9" s="18" t="s">
        <v>59</v>
      </c>
      <c r="E9" s="32">
        <f>'BPU lot 2'!E10</f>
        <v>0</v>
      </c>
      <c r="F9" s="20">
        <v>4</v>
      </c>
      <c r="G9" s="11">
        <f>Tableau3[[#This Row],[prix unitaire € HT]]*Tableau3[[#This Row],[quantité]]</f>
        <v>0</v>
      </c>
    </row>
    <row r="10" spans="1:8" ht="15.75" x14ac:dyDescent="0.25">
      <c r="A10" s="19"/>
      <c r="B10" s="18" t="s">
        <v>81</v>
      </c>
      <c r="C10" s="15" t="s">
        <v>70</v>
      </c>
      <c r="D10" s="18" t="s">
        <v>59</v>
      </c>
      <c r="E10" s="32">
        <f>'BPU lot 2'!E11</f>
        <v>0</v>
      </c>
      <c r="F10" s="20">
        <v>4</v>
      </c>
      <c r="G10" s="11">
        <f>Tableau3[[#This Row],[prix unitaire € HT]]*Tableau3[[#This Row],[quantité]]</f>
        <v>0</v>
      </c>
    </row>
    <row r="11" spans="1:8" ht="15.75" x14ac:dyDescent="0.25">
      <c r="A11" s="19"/>
      <c r="B11" s="18" t="s">
        <v>82</v>
      </c>
      <c r="C11" s="15" t="s">
        <v>114</v>
      </c>
      <c r="D11" s="18" t="s">
        <v>59</v>
      </c>
      <c r="E11" s="32">
        <f>'BPU lot 2'!E12</f>
        <v>0</v>
      </c>
      <c r="F11" s="20">
        <v>4</v>
      </c>
      <c r="G11" s="11">
        <f>Tableau3[[#This Row],[prix unitaire € HT]]*Tableau3[[#This Row],[quantité]]</f>
        <v>0</v>
      </c>
    </row>
    <row r="12" spans="1:8" ht="15.75" x14ac:dyDescent="0.25">
      <c r="A12" s="19"/>
      <c r="B12" s="18" t="s">
        <v>83</v>
      </c>
      <c r="C12" s="15" t="s">
        <v>71</v>
      </c>
      <c r="D12" s="18" t="s">
        <v>59</v>
      </c>
      <c r="E12" s="32">
        <f>'BPU lot 2'!E13</f>
        <v>0</v>
      </c>
      <c r="F12" s="20">
        <v>4</v>
      </c>
      <c r="G12" s="11">
        <f>Tableau3[[#This Row],[prix unitaire € HT]]*Tableau3[[#This Row],[quantité]]</f>
        <v>0</v>
      </c>
    </row>
    <row r="13" spans="1:8" ht="15.75" x14ac:dyDescent="0.25">
      <c r="A13" s="19"/>
      <c r="B13" s="18" t="s">
        <v>84</v>
      </c>
      <c r="C13" s="15" t="s">
        <v>72</v>
      </c>
      <c r="D13" s="18" t="s">
        <v>59</v>
      </c>
      <c r="E13" s="32">
        <f>'BPU lot 2'!E14</f>
        <v>0</v>
      </c>
      <c r="F13" s="20">
        <v>4</v>
      </c>
      <c r="G13" s="11">
        <f>Tableau3[[#This Row],[prix unitaire € HT]]*Tableau3[[#This Row],[quantité]]</f>
        <v>0</v>
      </c>
    </row>
    <row r="14" spans="1:8" ht="15.75" x14ac:dyDescent="0.25">
      <c r="A14" s="19"/>
      <c r="B14" s="18" t="s">
        <v>85</v>
      </c>
      <c r="C14" s="15" t="s">
        <v>115</v>
      </c>
      <c r="D14" s="18" t="s">
        <v>59</v>
      </c>
      <c r="E14" s="32">
        <f>'BPU lot 2'!E15</f>
        <v>0</v>
      </c>
      <c r="F14" s="20">
        <v>4</v>
      </c>
      <c r="G14" s="11">
        <f>Tableau3[[#This Row],[prix unitaire € HT]]*Tableau3[[#This Row],[quantité]]</f>
        <v>0</v>
      </c>
    </row>
    <row r="15" spans="1:8" ht="15.75" x14ac:dyDescent="0.25">
      <c r="A15" s="19"/>
      <c r="B15" s="18" t="s">
        <v>86</v>
      </c>
      <c r="C15" s="15" t="s">
        <v>116</v>
      </c>
      <c r="D15" s="18" t="s">
        <v>59</v>
      </c>
      <c r="E15" s="32">
        <f>'BPU lot 2'!E16</f>
        <v>0</v>
      </c>
      <c r="F15" s="20">
        <v>4</v>
      </c>
      <c r="G15" s="11">
        <f>Tableau3[[#This Row],[prix unitaire € HT]]*Tableau3[[#This Row],[quantité]]</f>
        <v>0</v>
      </c>
    </row>
    <row r="16" spans="1:8" ht="15.75" x14ac:dyDescent="0.25">
      <c r="A16" s="19"/>
      <c r="B16" s="18" t="s">
        <v>87</v>
      </c>
      <c r="C16" s="15" t="s">
        <v>73</v>
      </c>
      <c r="D16" s="18" t="s">
        <v>59</v>
      </c>
      <c r="E16" s="32">
        <f>'BPU lot 2'!E17</f>
        <v>0</v>
      </c>
      <c r="F16" s="20">
        <v>4</v>
      </c>
      <c r="G16" s="11">
        <f>Tableau3[[#This Row],[prix unitaire € HT]]*Tableau3[[#This Row],[quantité]]</f>
        <v>0</v>
      </c>
    </row>
    <row r="17" spans="1:7" ht="15.75" x14ac:dyDescent="0.25">
      <c r="A17" s="19"/>
      <c r="B17" s="18" t="s">
        <v>88</v>
      </c>
      <c r="C17" s="15" t="s">
        <v>92</v>
      </c>
      <c r="D17" s="18" t="s">
        <v>59</v>
      </c>
      <c r="E17" s="32">
        <f>'BPU lot 2'!E18</f>
        <v>0</v>
      </c>
      <c r="F17" s="20">
        <v>4</v>
      </c>
      <c r="G17" s="11">
        <f>Tableau3[[#This Row],[prix unitaire € HT]]*Tableau3[[#This Row],[quantité]]</f>
        <v>0</v>
      </c>
    </row>
    <row r="18" spans="1:7" x14ac:dyDescent="0.25">
      <c r="A18" s="19"/>
      <c r="B18" s="19"/>
      <c r="C18" s="21" t="s">
        <v>94</v>
      </c>
      <c r="D18" s="19"/>
      <c r="E18" s="22"/>
      <c r="F18" s="22"/>
      <c r="G18" s="22"/>
    </row>
    <row r="19" spans="1:7" ht="15.75" x14ac:dyDescent="0.25">
      <c r="A19" s="29"/>
      <c r="B19" s="18" t="s">
        <v>91</v>
      </c>
      <c r="C19" s="15" t="s">
        <v>117</v>
      </c>
      <c r="D19" s="18" t="s">
        <v>60</v>
      </c>
      <c r="E19" s="32">
        <f>'BPU lot 2'!E20</f>
        <v>0</v>
      </c>
      <c r="F19" s="20">
        <v>100</v>
      </c>
      <c r="G19" s="28">
        <f>Tableau3[[#This Row],[prix unitaire € HT]]*Tableau3[[#This Row],[quantité]]</f>
        <v>0</v>
      </c>
    </row>
    <row r="20" spans="1:7" ht="15.75" x14ac:dyDescent="0.25">
      <c r="A20" s="29"/>
      <c r="B20" s="18" t="s">
        <v>91</v>
      </c>
      <c r="C20" s="15" t="s">
        <v>118</v>
      </c>
      <c r="D20" s="18" t="s">
        <v>60</v>
      </c>
      <c r="E20" s="32">
        <f>'BPU lot 2'!E21</f>
        <v>0</v>
      </c>
      <c r="F20" s="20">
        <v>1</v>
      </c>
      <c r="G20" s="28">
        <f>Tableau3[[#This Row],[prix unitaire € HT]]*Tableau3[[#This Row],[quantité]]</f>
        <v>0</v>
      </c>
    </row>
    <row r="21" spans="1:7" ht="15.75" x14ac:dyDescent="0.25">
      <c r="A21" s="29"/>
      <c r="B21" s="18" t="s">
        <v>91</v>
      </c>
      <c r="C21" s="15" t="s">
        <v>119</v>
      </c>
      <c r="D21" s="18" t="s">
        <v>59</v>
      </c>
      <c r="E21" s="32">
        <f>'BPU lot 2'!E22</f>
        <v>0</v>
      </c>
      <c r="F21" s="20">
        <v>30</v>
      </c>
      <c r="G21" s="28">
        <f>Tableau3[[#This Row],[prix unitaire € HT]]*Tableau3[[#This Row],[quantité]]</f>
        <v>0</v>
      </c>
    </row>
    <row r="22" spans="1:7" ht="15.75" x14ac:dyDescent="0.25">
      <c r="A22" s="29"/>
      <c r="B22" s="18" t="s">
        <v>91</v>
      </c>
      <c r="C22" s="15" t="s">
        <v>120</v>
      </c>
      <c r="D22" s="18" t="s">
        <v>61</v>
      </c>
      <c r="E22" s="32">
        <f>'BPU lot 2'!E23</f>
        <v>0</v>
      </c>
      <c r="F22" s="20">
        <v>1</v>
      </c>
      <c r="G22" s="28">
        <f>Tableau3[[#This Row],[prix unitaire € HT]]*Tableau3[[#This Row],[quantité]]</f>
        <v>0</v>
      </c>
    </row>
    <row r="23" spans="1:7" x14ac:dyDescent="0.25">
      <c r="A23" s="29"/>
      <c r="B23" s="18" t="s">
        <v>91</v>
      </c>
      <c r="C23" s="15" t="s">
        <v>122</v>
      </c>
      <c r="D23" s="18" t="s">
        <v>62</v>
      </c>
      <c r="E23" s="33">
        <f>'BPU lot 2'!E24</f>
        <v>0</v>
      </c>
      <c r="F23" s="30"/>
      <c r="G23" s="31"/>
    </row>
    <row r="24" spans="1:7" x14ac:dyDescent="0.25">
      <c r="B24" s="2"/>
      <c r="D24" s="19"/>
      <c r="E24" s="22"/>
      <c r="F24" s="18" t="s">
        <v>68</v>
      </c>
      <c r="G24" s="11">
        <f>SUM(G5:G22)</f>
        <v>0</v>
      </c>
    </row>
    <row r="25" spans="1:7" x14ac:dyDescent="0.25">
      <c r="B25" s="2"/>
      <c r="D25" s="19"/>
      <c r="E25" s="22"/>
      <c r="F25" s="18" t="s">
        <v>63</v>
      </c>
      <c r="G25" s="11">
        <f>G24*0.2</f>
        <v>0</v>
      </c>
    </row>
    <row r="26" spans="1:7" x14ac:dyDescent="0.25">
      <c r="B26" s="2"/>
      <c r="D26" s="41"/>
      <c r="E26" s="40"/>
      <c r="F26" s="18" t="s">
        <v>69</v>
      </c>
      <c r="G26" s="11">
        <f>G25+G24</f>
        <v>0</v>
      </c>
    </row>
  </sheetData>
  <sheetProtection algorithmName="SHA-512" hashValue="7eWTU4h641Mhw6niiy86VRrwZ/aI5tBJWMu4ehQSJk0fV5FLG+urbysFy1di+fDXixAuT659AwkXtVBbFbEPAg==" saltValue="TAw2cfnAOGx58d6eikBlpA==" spinCount="100000" sheet="1" objects="1" scenarios="1"/>
  <mergeCells count="2">
    <mergeCell ref="A2:G2"/>
    <mergeCell ref="A3:G3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C29" sqref="C29"/>
    </sheetView>
  </sheetViews>
  <sheetFormatPr baseColWidth="10" defaultRowHeight="15" x14ac:dyDescent="0.25"/>
  <cols>
    <col min="1" max="1" width="13.28515625" customWidth="1"/>
    <col min="2" max="2" width="13.7109375" customWidth="1"/>
    <col min="3" max="3" width="111.42578125" bestFit="1" customWidth="1"/>
    <col min="4" max="4" width="14.85546875" customWidth="1"/>
    <col min="5" max="5" width="25.28515625" customWidth="1"/>
  </cols>
  <sheetData>
    <row r="1" spans="1:5" x14ac:dyDescent="0.25">
      <c r="A1" s="14"/>
      <c r="B1" t="s">
        <v>55</v>
      </c>
    </row>
    <row r="2" spans="1:5" ht="15.75" thickBot="1" x14ac:dyDescent="0.3"/>
    <row r="3" spans="1:5" ht="16.5" thickBot="1" x14ac:dyDescent="0.3">
      <c r="A3" s="43" t="s">
        <v>66</v>
      </c>
      <c r="B3" s="44"/>
      <c r="C3" s="44"/>
      <c r="D3" s="44"/>
      <c r="E3" s="45"/>
    </row>
    <row r="4" spans="1:5" ht="45.75" customHeight="1" thickBot="1" x14ac:dyDescent="0.3">
      <c r="A4" s="49" t="s">
        <v>74</v>
      </c>
      <c r="B4" s="50"/>
      <c r="C4" s="50"/>
      <c r="D4" s="50"/>
      <c r="E4" s="51"/>
    </row>
    <row r="5" spans="1:5" x14ac:dyDescent="0.25">
      <c r="A5" s="24" t="s">
        <v>57</v>
      </c>
      <c r="B5" s="25" t="s">
        <v>64</v>
      </c>
      <c r="C5" s="25" t="s">
        <v>65</v>
      </c>
      <c r="D5" s="24" t="s">
        <v>0</v>
      </c>
      <c r="E5" s="24" t="s">
        <v>89</v>
      </c>
    </row>
    <row r="6" spans="1:5" x14ac:dyDescent="0.25">
      <c r="A6" s="26">
        <v>1</v>
      </c>
      <c r="B6" s="18" t="s">
        <v>78</v>
      </c>
      <c r="C6" s="15" t="s">
        <v>111</v>
      </c>
      <c r="D6" s="18" t="s">
        <v>59</v>
      </c>
      <c r="E6" s="37">
        <v>0</v>
      </c>
    </row>
    <row r="7" spans="1:5" x14ac:dyDescent="0.25">
      <c r="A7" s="19"/>
      <c r="B7" s="19"/>
      <c r="C7" s="21" t="s">
        <v>67</v>
      </c>
      <c r="D7" s="19"/>
      <c r="E7" s="22"/>
    </row>
    <row r="8" spans="1:5" ht="15.75" x14ac:dyDescent="0.25">
      <c r="A8" s="19"/>
      <c r="B8" s="18" t="s">
        <v>79</v>
      </c>
      <c r="C8" s="23" t="s">
        <v>112</v>
      </c>
      <c r="D8" s="18" t="s">
        <v>59</v>
      </c>
      <c r="E8" s="32">
        <f>'BPU par batiment'!C55</f>
        <v>0</v>
      </c>
    </row>
    <row r="9" spans="1:5" ht="15.75" x14ac:dyDescent="0.25">
      <c r="A9" s="19"/>
      <c r="B9" s="18" t="s">
        <v>79</v>
      </c>
      <c r="C9" s="23" t="s">
        <v>75</v>
      </c>
      <c r="D9" s="18" t="s">
        <v>59</v>
      </c>
      <c r="E9" s="32">
        <f>'BPU par batiment'!D55</f>
        <v>0</v>
      </c>
    </row>
    <row r="10" spans="1:5" ht="15.75" x14ac:dyDescent="0.25">
      <c r="A10" s="19"/>
      <c r="B10" s="18" t="s">
        <v>80</v>
      </c>
      <c r="C10" s="23" t="s">
        <v>113</v>
      </c>
      <c r="D10" s="18" t="s">
        <v>59</v>
      </c>
      <c r="E10" s="32">
        <f>'BPU par batiment'!E55</f>
        <v>0</v>
      </c>
    </row>
    <row r="11" spans="1:5" ht="15.75" x14ac:dyDescent="0.25">
      <c r="A11" s="19"/>
      <c r="B11" s="18" t="s">
        <v>81</v>
      </c>
      <c r="C11" s="15" t="s">
        <v>70</v>
      </c>
      <c r="D11" s="18" t="s">
        <v>59</v>
      </c>
      <c r="E11" s="32">
        <f>'BPU par batiment'!F55</f>
        <v>0</v>
      </c>
    </row>
    <row r="12" spans="1:5" ht="15.75" x14ac:dyDescent="0.25">
      <c r="A12" s="19"/>
      <c r="B12" s="18" t="s">
        <v>82</v>
      </c>
      <c r="C12" s="15" t="s">
        <v>114</v>
      </c>
      <c r="D12" s="18" t="s">
        <v>59</v>
      </c>
      <c r="E12" s="32">
        <f>'BPU par batiment'!G55</f>
        <v>0</v>
      </c>
    </row>
    <row r="13" spans="1:5" ht="15.75" x14ac:dyDescent="0.25">
      <c r="A13" s="19"/>
      <c r="B13" s="18" t="s">
        <v>83</v>
      </c>
      <c r="C13" s="15" t="s">
        <v>71</v>
      </c>
      <c r="D13" s="18" t="s">
        <v>59</v>
      </c>
      <c r="E13" s="32">
        <f>'BPU par batiment'!H55</f>
        <v>0</v>
      </c>
    </row>
    <row r="14" spans="1:5" ht="15.75" x14ac:dyDescent="0.25">
      <c r="A14" s="19"/>
      <c r="B14" s="18" t="s">
        <v>84</v>
      </c>
      <c r="C14" s="15" t="s">
        <v>72</v>
      </c>
      <c r="D14" s="18" t="s">
        <v>59</v>
      </c>
      <c r="E14" s="32">
        <f>'BPU par batiment'!I55</f>
        <v>0</v>
      </c>
    </row>
    <row r="15" spans="1:5" ht="15.75" x14ac:dyDescent="0.25">
      <c r="A15" s="19"/>
      <c r="B15" s="18" t="s">
        <v>85</v>
      </c>
      <c r="C15" s="15" t="s">
        <v>115</v>
      </c>
      <c r="D15" s="18" t="s">
        <v>59</v>
      </c>
      <c r="E15" s="32">
        <f>'BPU par batiment'!J55</f>
        <v>0</v>
      </c>
    </row>
    <row r="16" spans="1:5" ht="15.75" x14ac:dyDescent="0.25">
      <c r="A16" s="19"/>
      <c r="B16" s="18" t="s">
        <v>86</v>
      </c>
      <c r="C16" s="15" t="s">
        <v>116</v>
      </c>
      <c r="D16" s="18" t="s">
        <v>59</v>
      </c>
      <c r="E16" s="32">
        <f>'BPU par batiment'!K55</f>
        <v>0</v>
      </c>
    </row>
    <row r="17" spans="1:5" ht="15.75" x14ac:dyDescent="0.25">
      <c r="A17" s="19"/>
      <c r="B17" s="18" t="s">
        <v>87</v>
      </c>
      <c r="C17" s="15" t="s">
        <v>73</v>
      </c>
      <c r="D17" s="18" t="s">
        <v>59</v>
      </c>
      <c r="E17" s="32">
        <f>'BPU par batiment'!L55</f>
        <v>0</v>
      </c>
    </row>
    <row r="18" spans="1:5" ht="15.75" x14ac:dyDescent="0.25">
      <c r="A18" s="19"/>
      <c r="B18" s="18" t="s">
        <v>88</v>
      </c>
      <c r="C18" s="15" t="s">
        <v>92</v>
      </c>
      <c r="D18" s="18" t="s">
        <v>59</v>
      </c>
      <c r="E18" s="32">
        <f>'BPU par batiment'!M55</f>
        <v>0</v>
      </c>
    </row>
    <row r="19" spans="1:5" x14ac:dyDescent="0.25">
      <c r="A19" s="19"/>
      <c r="B19" s="19"/>
      <c r="C19" s="21" t="s">
        <v>94</v>
      </c>
      <c r="D19" s="19"/>
      <c r="E19" s="22"/>
    </row>
    <row r="20" spans="1:5" ht="15.75" x14ac:dyDescent="0.25">
      <c r="A20" s="26">
        <v>2</v>
      </c>
      <c r="B20" s="18" t="s">
        <v>91</v>
      </c>
      <c r="C20" s="15" t="s">
        <v>117</v>
      </c>
      <c r="D20" s="18" t="s">
        <v>60</v>
      </c>
      <c r="E20" s="36"/>
    </row>
    <row r="21" spans="1:5" ht="15.75" x14ac:dyDescent="0.25">
      <c r="A21" s="26">
        <v>3</v>
      </c>
      <c r="B21" s="18" t="s">
        <v>91</v>
      </c>
      <c r="C21" s="15" t="s">
        <v>118</v>
      </c>
      <c r="D21" s="18" t="s">
        <v>60</v>
      </c>
      <c r="E21" s="36"/>
    </row>
    <row r="22" spans="1:5" ht="15.75" x14ac:dyDescent="0.25">
      <c r="A22" s="26">
        <v>4</v>
      </c>
      <c r="B22" s="18" t="s">
        <v>91</v>
      </c>
      <c r="C22" s="15" t="s">
        <v>119</v>
      </c>
      <c r="D22" s="18" t="s">
        <v>59</v>
      </c>
      <c r="E22" s="36"/>
    </row>
    <row r="23" spans="1:5" ht="15.75" x14ac:dyDescent="0.25">
      <c r="A23" s="26">
        <v>5</v>
      </c>
      <c r="B23" s="18" t="s">
        <v>91</v>
      </c>
      <c r="C23" s="15" t="s">
        <v>120</v>
      </c>
      <c r="D23" s="18" t="s">
        <v>61</v>
      </c>
      <c r="E23" s="36"/>
    </row>
    <row r="24" spans="1:5" x14ac:dyDescent="0.25">
      <c r="A24" s="26">
        <v>6</v>
      </c>
      <c r="B24" s="18" t="s">
        <v>91</v>
      </c>
      <c r="C24" s="42" t="s">
        <v>123</v>
      </c>
      <c r="D24" s="18" t="s">
        <v>62</v>
      </c>
      <c r="E24" s="38"/>
    </row>
    <row r="25" spans="1:5" x14ac:dyDescent="0.25">
      <c r="B25" s="2"/>
      <c r="D25" s="18" t="s">
        <v>68</v>
      </c>
      <c r="E25" s="11">
        <f>SUM(E6:E23)</f>
        <v>0</v>
      </c>
    </row>
    <row r="26" spans="1:5" x14ac:dyDescent="0.25">
      <c r="B26" s="2"/>
      <c r="D26" s="18" t="s">
        <v>63</v>
      </c>
      <c r="E26" s="11">
        <f>E25*0.2</f>
        <v>0</v>
      </c>
    </row>
    <row r="27" spans="1:5" x14ac:dyDescent="0.25">
      <c r="B27" s="2"/>
      <c r="D27" s="18" t="s">
        <v>69</v>
      </c>
      <c r="E27" s="11">
        <f>E26+E25</f>
        <v>0</v>
      </c>
    </row>
  </sheetData>
  <sheetProtection algorithmName="SHA-512" hashValue="CZM3JdJ9tIoPBaD1PM+pSYo6hbLmnXCKQ1Ivl46Q3SSQk3kiKwLXwpanS9BUP3D00W9iQD2dHGHgmMU4VxpVSA==" saltValue="0EZE09g7hWziBcG6INhlxg==" spinCount="100000" sheet="1" objects="1" scenarios="1"/>
  <mergeCells count="2">
    <mergeCell ref="A3:E3"/>
    <mergeCell ref="A4:E4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abSelected="1" workbookViewId="0">
      <selection activeCell="E47" sqref="E47"/>
    </sheetView>
  </sheetViews>
  <sheetFormatPr baseColWidth="10" defaultRowHeight="15" x14ac:dyDescent="0.25"/>
  <cols>
    <col min="1" max="1" width="11.42578125" style="1"/>
    <col min="2" max="2" width="15" customWidth="1"/>
    <col min="3" max="3" width="17" customWidth="1"/>
    <col min="4" max="13" width="20.7109375" customWidth="1"/>
  </cols>
  <sheetData>
    <row r="1" spans="1:13" x14ac:dyDescent="0.25">
      <c r="A1" s="14"/>
      <c r="B1" s="14"/>
      <c r="C1" s="14"/>
      <c r="D1" t="s">
        <v>55</v>
      </c>
    </row>
    <row r="2" spans="1:13" ht="15.75" x14ac:dyDescent="0.25">
      <c r="A2" s="13" t="s">
        <v>53</v>
      </c>
    </row>
    <row r="3" spans="1:13" ht="15.75" x14ac:dyDescent="0.25">
      <c r="A3" s="13" t="s">
        <v>54</v>
      </c>
    </row>
    <row r="4" spans="1:13" ht="15.75" thickBot="1" x14ac:dyDescent="0.3"/>
    <row r="5" spans="1:13" ht="15.75" customHeight="1" thickBot="1" x14ac:dyDescent="0.3">
      <c r="C5" s="52" t="s">
        <v>95</v>
      </c>
      <c r="D5" s="53"/>
      <c r="E5" s="53"/>
      <c r="F5" s="53"/>
      <c r="G5" s="53"/>
      <c r="H5" s="53"/>
      <c r="I5" s="53"/>
      <c r="J5" s="53"/>
      <c r="K5" s="53"/>
      <c r="L5" s="53"/>
      <c r="M5" s="54"/>
    </row>
    <row r="6" spans="1:13" ht="15.75" customHeight="1" x14ac:dyDescent="0.25">
      <c r="C6" s="39" t="s">
        <v>98</v>
      </c>
      <c r="D6" s="39" t="s">
        <v>98</v>
      </c>
      <c r="E6" s="39" t="s">
        <v>99</v>
      </c>
      <c r="F6" s="39" t="s">
        <v>100</v>
      </c>
      <c r="G6" s="39" t="s">
        <v>101</v>
      </c>
      <c r="H6" s="39" t="s">
        <v>102</v>
      </c>
      <c r="I6" s="39" t="s">
        <v>103</v>
      </c>
      <c r="J6" s="39" t="s">
        <v>104</v>
      </c>
      <c r="K6" s="39" t="s">
        <v>105</v>
      </c>
      <c r="L6" s="39" t="s">
        <v>106</v>
      </c>
      <c r="M6" s="39" t="s">
        <v>107</v>
      </c>
    </row>
    <row r="7" spans="1:13" ht="47.25" x14ac:dyDescent="0.25">
      <c r="A7" s="7" t="s">
        <v>47</v>
      </c>
      <c r="B7" s="7" t="s">
        <v>48</v>
      </c>
      <c r="C7" s="7" t="s">
        <v>76</v>
      </c>
      <c r="D7" s="7" t="s">
        <v>77</v>
      </c>
      <c r="E7" s="7" t="s">
        <v>97</v>
      </c>
      <c r="F7" s="7" t="s">
        <v>49</v>
      </c>
      <c r="G7" s="7" t="s">
        <v>108</v>
      </c>
      <c r="H7" s="7" t="s">
        <v>50</v>
      </c>
      <c r="I7" s="7" t="s">
        <v>51</v>
      </c>
      <c r="J7" s="7" t="s">
        <v>109</v>
      </c>
      <c r="K7" s="7" t="s">
        <v>110</v>
      </c>
      <c r="L7" s="7" t="s">
        <v>52</v>
      </c>
      <c r="M7" s="7" t="s">
        <v>93</v>
      </c>
    </row>
    <row r="8" spans="1:13" x14ac:dyDescent="0.25">
      <c r="A8" s="3">
        <v>7</v>
      </c>
      <c r="B8" s="4" t="s">
        <v>2</v>
      </c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x14ac:dyDescent="0.25">
      <c r="A9" s="3">
        <v>8</v>
      </c>
      <c r="B9" s="4" t="s">
        <v>3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</row>
    <row r="10" spans="1:13" x14ac:dyDescent="0.25">
      <c r="A10" s="3">
        <v>9</v>
      </c>
      <c r="B10" s="4" t="s">
        <v>4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</row>
    <row r="11" spans="1:13" x14ac:dyDescent="0.25">
      <c r="A11" s="3">
        <v>10</v>
      </c>
      <c r="B11" s="4" t="s">
        <v>5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</row>
    <row r="12" spans="1:13" x14ac:dyDescent="0.25">
      <c r="A12" s="3">
        <v>11</v>
      </c>
      <c r="B12" s="4" t="s">
        <v>6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13" x14ac:dyDescent="0.25">
      <c r="A13" s="3">
        <v>12</v>
      </c>
      <c r="B13" s="4" t="s">
        <v>7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</row>
    <row r="14" spans="1:13" x14ac:dyDescent="0.25">
      <c r="A14" s="3">
        <v>13</v>
      </c>
      <c r="B14" s="4" t="s">
        <v>8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</row>
    <row r="15" spans="1:13" x14ac:dyDescent="0.25">
      <c r="A15" s="3">
        <v>14</v>
      </c>
      <c r="B15" s="4" t="s">
        <v>9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</row>
    <row r="16" spans="1:13" x14ac:dyDescent="0.25">
      <c r="A16" s="3">
        <v>15</v>
      </c>
      <c r="B16" s="4" t="s">
        <v>10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</row>
    <row r="17" spans="1:13" x14ac:dyDescent="0.25">
      <c r="A17" s="3">
        <v>16</v>
      </c>
      <c r="B17" s="4" t="s">
        <v>11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</row>
    <row r="18" spans="1:13" x14ac:dyDescent="0.25">
      <c r="A18" s="3">
        <v>17</v>
      </c>
      <c r="B18" s="4" t="s">
        <v>12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x14ac:dyDescent="0.25">
      <c r="A19" s="3">
        <v>18</v>
      </c>
      <c r="B19" s="4" t="s">
        <v>13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x14ac:dyDescent="0.25">
      <c r="A20" s="3">
        <v>19</v>
      </c>
      <c r="B20" s="4" t="s">
        <v>14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x14ac:dyDescent="0.25">
      <c r="A21" s="3">
        <v>20</v>
      </c>
      <c r="B21" s="4" t="s">
        <v>15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</row>
    <row r="22" spans="1:13" x14ac:dyDescent="0.25">
      <c r="A22" s="3">
        <v>21</v>
      </c>
      <c r="B22" s="4" t="s">
        <v>16</v>
      </c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</row>
    <row r="23" spans="1:13" x14ac:dyDescent="0.25">
      <c r="A23" s="3">
        <v>22</v>
      </c>
      <c r="B23" s="4" t="s">
        <v>17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</row>
    <row r="24" spans="1:13" x14ac:dyDescent="0.25">
      <c r="A24" s="3">
        <v>23</v>
      </c>
      <c r="B24" s="4" t="s">
        <v>18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1:13" x14ac:dyDescent="0.25">
      <c r="A25" s="3">
        <v>24</v>
      </c>
      <c r="B25" s="4" t="s">
        <v>19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</row>
    <row r="26" spans="1:13" x14ac:dyDescent="0.25">
      <c r="A26" s="3">
        <v>25</v>
      </c>
      <c r="B26" s="4" t="s">
        <v>20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</row>
    <row r="27" spans="1:13" x14ac:dyDescent="0.25">
      <c r="A27" s="3">
        <v>26</v>
      </c>
      <c r="B27" s="4" t="s">
        <v>21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</row>
    <row r="28" spans="1:13" x14ac:dyDescent="0.25">
      <c r="A28" s="3">
        <v>27</v>
      </c>
      <c r="B28" s="4" t="s">
        <v>22</v>
      </c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</row>
    <row r="29" spans="1:13" x14ac:dyDescent="0.25">
      <c r="A29" s="3">
        <v>28</v>
      </c>
      <c r="B29" s="4" t="s">
        <v>23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</row>
    <row r="30" spans="1:13" x14ac:dyDescent="0.25">
      <c r="A30" s="3">
        <v>29</v>
      </c>
      <c r="B30" s="4" t="s">
        <v>24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</row>
    <row r="31" spans="1:13" x14ac:dyDescent="0.25">
      <c r="A31" s="3">
        <v>30</v>
      </c>
      <c r="B31" s="4" t="s">
        <v>25</v>
      </c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</row>
    <row r="32" spans="1:13" x14ac:dyDescent="0.25">
      <c r="A32" s="3">
        <v>31</v>
      </c>
      <c r="B32" s="4" t="s">
        <v>26</v>
      </c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</row>
    <row r="33" spans="1:13" x14ac:dyDescent="0.25">
      <c r="A33" s="3">
        <v>32</v>
      </c>
      <c r="B33" s="4" t="s">
        <v>27</v>
      </c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</row>
    <row r="34" spans="1:13" x14ac:dyDescent="0.25">
      <c r="A34" s="3">
        <v>33</v>
      </c>
      <c r="B34" s="4" t="s">
        <v>28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</row>
    <row r="35" spans="1:13" x14ac:dyDescent="0.25">
      <c r="A35" s="3">
        <v>34</v>
      </c>
      <c r="B35" s="4" t="s">
        <v>29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</row>
    <row r="36" spans="1:13" x14ac:dyDescent="0.25">
      <c r="A36" s="3">
        <v>35</v>
      </c>
      <c r="B36" s="4" t="s">
        <v>30</v>
      </c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</row>
    <row r="37" spans="1:13" x14ac:dyDescent="0.25">
      <c r="A37" s="3">
        <v>36</v>
      </c>
      <c r="B37" s="4" t="s">
        <v>31</v>
      </c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</row>
    <row r="38" spans="1:13" x14ac:dyDescent="0.25">
      <c r="A38" s="3">
        <v>37</v>
      </c>
      <c r="B38" s="4" t="s">
        <v>32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</row>
    <row r="39" spans="1:13" x14ac:dyDescent="0.25">
      <c r="A39" s="3">
        <v>38</v>
      </c>
      <c r="B39" s="4" t="s">
        <v>33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</row>
    <row r="40" spans="1:13" x14ac:dyDescent="0.25">
      <c r="A40" s="3">
        <v>39</v>
      </c>
      <c r="B40" s="4" t="s">
        <v>34</v>
      </c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</row>
    <row r="41" spans="1:13" x14ac:dyDescent="0.25">
      <c r="A41" s="3">
        <v>40</v>
      </c>
      <c r="B41" s="4" t="s">
        <v>35</v>
      </c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</row>
    <row r="42" spans="1:13" x14ac:dyDescent="0.25">
      <c r="A42" s="3">
        <v>41</v>
      </c>
      <c r="B42" s="4" t="s">
        <v>36</v>
      </c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</row>
    <row r="43" spans="1:13" x14ac:dyDescent="0.25">
      <c r="A43" s="3">
        <v>42</v>
      </c>
      <c r="B43" s="4" t="s">
        <v>37</v>
      </c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</row>
    <row r="44" spans="1:13" x14ac:dyDescent="0.25">
      <c r="A44" s="3">
        <v>43</v>
      </c>
      <c r="B44" s="4" t="s">
        <v>38</v>
      </c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</row>
    <row r="45" spans="1:13" x14ac:dyDescent="0.25">
      <c r="A45" s="3">
        <v>44</v>
      </c>
      <c r="B45" s="5" t="s">
        <v>39</v>
      </c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</row>
    <row r="46" spans="1:13" x14ac:dyDescent="0.25">
      <c r="A46" s="3">
        <v>45</v>
      </c>
      <c r="B46" s="4" t="s">
        <v>40</v>
      </c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</row>
    <row r="47" spans="1:13" x14ac:dyDescent="0.25">
      <c r="A47" s="3">
        <v>46</v>
      </c>
      <c r="B47" s="5" t="s">
        <v>41</v>
      </c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</row>
    <row r="48" spans="1:13" x14ac:dyDescent="0.25">
      <c r="A48" s="3">
        <v>47</v>
      </c>
      <c r="B48" s="4" t="s">
        <v>42</v>
      </c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</row>
    <row r="49" spans="1:13" x14ac:dyDescent="0.25">
      <c r="A49" s="3">
        <v>48</v>
      </c>
      <c r="B49" s="4" t="s">
        <v>43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</row>
    <row r="50" spans="1:13" x14ac:dyDescent="0.25">
      <c r="A50" s="3">
        <v>49</v>
      </c>
      <c r="B50" s="4" t="s">
        <v>44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</row>
    <row r="51" spans="1:13" x14ac:dyDescent="0.25">
      <c r="A51" s="3">
        <v>50</v>
      </c>
      <c r="B51" s="4" t="s">
        <v>121</v>
      </c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</row>
    <row r="52" spans="1:13" ht="30" x14ac:dyDescent="0.25">
      <c r="A52" s="3">
        <v>51</v>
      </c>
      <c r="B52" s="6" t="s">
        <v>45</v>
      </c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</row>
    <row r="53" spans="1:13" ht="30" x14ac:dyDescent="0.25">
      <c r="A53" s="3">
        <v>52</v>
      </c>
      <c r="B53" s="6" t="s">
        <v>96</v>
      </c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</row>
    <row r="54" spans="1:13" x14ac:dyDescent="0.25">
      <c r="A54" s="3">
        <v>53</v>
      </c>
      <c r="B54" s="8" t="s">
        <v>46</v>
      </c>
      <c r="C54" s="34"/>
      <c r="D54" s="35"/>
      <c r="E54" s="35"/>
      <c r="F54" s="35"/>
      <c r="G54" s="35"/>
      <c r="H54" s="35"/>
      <c r="I54" s="35"/>
      <c r="J54" s="35"/>
      <c r="K54" s="35"/>
      <c r="L54" s="35"/>
      <c r="M54" s="35"/>
    </row>
    <row r="55" spans="1:13" x14ac:dyDescent="0.25">
      <c r="A55" s="27"/>
      <c r="B55" s="27" t="s">
        <v>90</v>
      </c>
      <c r="C55" s="11">
        <f>SUBTOTAL(109,C8:C54)</f>
        <v>0</v>
      </c>
      <c r="D55" s="11">
        <f>SUBTOTAL(109,D8:D54)</f>
        <v>0</v>
      </c>
      <c r="E55" s="12">
        <f t="shared" ref="E55:M55" si="0">SUBTOTAL(109,E8:E54)</f>
        <v>0</v>
      </c>
      <c r="F55" s="12">
        <f t="shared" si="0"/>
        <v>0</v>
      </c>
      <c r="G55" s="12">
        <f t="shared" si="0"/>
        <v>0</v>
      </c>
      <c r="H55" s="12">
        <f t="shared" si="0"/>
        <v>0</v>
      </c>
      <c r="I55" s="12">
        <f t="shared" si="0"/>
        <v>0</v>
      </c>
      <c r="J55" s="12">
        <f t="shared" si="0"/>
        <v>0</v>
      </c>
      <c r="K55" s="12">
        <f t="shared" si="0"/>
        <v>0</v>
      </c>
      <c r="L55" s="12">
        <f t="shared" si="0"/>
        <v>0</v>
      </c>
      <c r="M55" s="12">
        <f t="shared" si="0"/>
        <v>0</v>
      </c>
    </row>
    <row r="56" spans="1:13" x14ac:dyDescent="0.25">
      <c r="A56" s="9"/>
      <c r="B56" s="10"/>
      <c r="C56" s="10"/>
    </row>
  </sheetData>
  <sheetProtection algorithmName="SHA-512" hashValue="F84gtmFmI4RYnOZvcGhDMdNYCkA1vL0yzdr8zuh62S0G/ZpjJVdEu1GP5oG0GDslBrDXPzYdEXKpy+Yem2kbYw==" saltValue="oESB55Fu6U4aH51dp31d2w==" spinCount="100000" sheet="1" objects="1" scenarios="1"/>
  <mergeCells count="1">
    <mergeCell ref="C5:M5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DQE lot 2</vt:lpstr>
      <vt:lpstr>BPU lot 2</vt:lpstr>
      <vt:lpstr>BPU par batiment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2024-11-21T09:30:09Z</dcterms:modified>
</cp:coreProperties>
</file>