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Password="BE29" lockStructure="1"/>
  <bookViews>
    <workbookView xWindow="0" yWindow="0" windowWidth="22260" windowHeight="12645" activeTab="2"/>
  </bookViews>
  <sheets>
    <sheet name="DQE lot 1" sheetId="1" r:id="rId1"/>
    <sheet name="BPU lot 1" sheetId="2" r:id="rId2"/>
    <sheet name="BPU par batimen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G7" i="1"/>
  <c r="E8" i="2"/>
  <c r="C29" i="3"/>
  <c r="E9" i="2" l="1"/>
  <c r="E19" i="1"/>
  <c r="G19" i="1" s="1"/>
  <c r="E20" i="1"/>
  <c r="G20" i="1" s="1"/>
  <c r="E21" i="1"/>
  <c r="E22" i="1"/>
  <c r="E18" i="1"/>
  <c r="E16" i="1" l="1"/>
  <c r="E15" i="1"/>
  <c r="E14" i="1"/>
  <c r="E13" i="1"/>
  <c r="E12" i="1"/>
  <c r="E11" i="1"/>
  <c r="E10" i="1"/>
  <c r="E9" i="1"/>
  <c r="E8" i="1"/>
  <c r="G21" i="1" l="1"/>
  <c r="D29" i="3" l="1"/>
  <c r="G5" i="1"/>
  <c r="G8" i="1" l="1"/>
  <c r="F29" i="3"/>
  <c r="E11" i="2" s="1"/>
  <c r="G10" i="1" s="1"/>
  <c r="G29" i="3"/>
  <c r="E12" i="2" s="1"/>
  <c r="G11" i="1" s="1"/>
  <c r="H29" i="3"/>
  <c r="E13" i="2" s="1"/>
  <c r="G12" i="1" s="1"/>
  <c r="I29" i="3"/>
  <c r="E14" i="2" s="1"/>
  <c r="G13" i="1" s="1"/>
  <c r="J29" i="3"/>
  <c r="E15" i="2" s="1"/>
  <c r="G14" i="1" s="1"/>
  <c r="K29" i="3"/>
  <c r="L29" i="3"/>
  <c r="E17" i="2" s="1"/>
  <c r="G16" i="1" s="1"/>
  <c r="G18" i="1"/>
  <c r="E29" i="3"/>
  <c r="E10" i="2" s="1"/>
  <c r="G15" i="1" l="1"/>
  <c r="E16" i="2"/>
  <c r="E24" i="2" s="1"/>
  <c r="E25" i="2" s="1"/>
  <c r="E26" i="2" s="1"/>
  <c r="G9" i="1"/>
  <c r="G23" i="1" l="1"/>
  <c r="G24" i="1" s="1"/>
  <c r="G25" i="1" s="1"/>
</calcChain>
</file>

<file path=xl/sharedStrings.xml><?xml version="1.0" encoding="utf-8"?>
<sst xmlns="http://schemas.openxmlformats.org/spreadsheetml/2006/main" count="172" uniqueCount="97">
  <si>
    <t>Unité</t>
  </si>
  <si>
    <t>Total</t>
  </si>
  <si>
    <t>Installations extérieures</t>
  </si>
  <si>
    <t>N° Prix</t>
  </si>
  <si>
    <t>N° batiment</t>
  </si>
  <si>
    <t xml:space="preserve">exploitation maintenance annuelle </t>
  </si>
  <si>
    <t>Systèmes de sécurité incendie</t>
  </si>
  <si>
    <t>Portes, portails et barrières automatiques</t>
  </si>
  <si>
    <t>Moyens de levage fixes</t>
  </si>
  <si>
    <t>Les prix renseignés dans ce document ont vocation durant l'analyse des offres, d'une part à pouvoir juger de la cohérence de l'offre globale du candidat</t>
  </si>
  <si>
    <t>Et d'autre part, dans le cadre de l'execution du marché, de pouvoir permettre à l'administration en cas de travaux lourds ou d'inexploitation d'un batiment particulier de ne pas commander au titulaire la maintenance de ce batiment.</t>
  </si>
  <si>
    <t>à remplir par entreprise</t>
  </si>
  <si>
    <t>Détail quantitatif estimatif</t>
  </si>
  <si>
    <t>N° de prix</t>
  </si>
  <si>
    <t>quantité</t>
  </si>
  <si>
    <t>ensemble</t>
  </si>
  <si>
    <t>heure</t>
  </si>
  <si>
    <t>jour</t>
  </si>
  <si>
    <t>coef.</t>
  </si>
  <si>
    <t>TVA 20%</t>
  </si>
  <si>
    <t xml:space="preserve">N° CCTP et § </t>
  </si>
  <si>
    <t>Dispositions communes</t>
  </si>
  <si>
    <t>Dispositions spécifiques</t>
  </si>
  <si>
    <t>TOTAL HT</t>
  </si>
  <si>
    <t>TOTAL TTC</t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</si>
  <si>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Systèmes de sécurité incendie</t>
    </r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</si>
  <si>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Portes, portails et barrières automatiques</t>
    </r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</si>
  <si>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Moyens de levage fixes</t>
    </r>
  </si>
  <si>
    <t>Bordereau de prix unitaires</t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</si>
  <si>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CVC plomberie sanitaire ECS Hors gaz</t>
    </r>
  </si>
  <si>
    <t>Chauffage gaz</t>
  </si>
  <si>
    <t>CVC plomberie sanitaire ECS (hors chauffage gaz)</t>
  </si>
  <si>
    <t xml:space="preserve">G </t>
  </si>
  <si>
    <t>S01</t>
  </si>
  <si>
    <t>S02</t>
  </si>
  <si>
    <t>S03</t>
  </si>
  <si>
    <t>S04</t>
  </si>
  <si>
    <t>S05</t>
  </si>
  <si>
    <t>S06</t>
  </si>
  <si>
    <t>S07</t>
  </si>
  <si>
    <t>S08</t>
  </si>
  <si>
    <t>prix unitaire € HT</t>
  </si>
  <si>
    <t>TOTAL</t>
  </si>
  <si>
    <t>G 11</t>
  </si>
  <si>
    <t>Prestations de soutien infrastructure multi-technique - LOT 1 : CFD</t>
  </si>
  <si>
    <t>0004 / 604</t>
  </si>
  <si>
    <t>0001 / 605</t>
  </si>
  <si>
    <t>0005 / 607</t>
  </si>
  <si>
    <t>0006 / 608</t>
  </si>
  <si>
    <t>0011 / 653</t>
  </si>
  <si>
    <t>0011 / 654</t>
  </si>
  <si>
    <t>0012 / 655</t>
  </si>
  <si>
    <t>0013 / 656</t>
  </si>
  <si>
    <t>0014 / 657</t>
  </si>
  <si>
    <t>0015 / 659</t>
  </si>
  <si>
    <t>0016 / 661</t>
  </si>
  <si>
    <t>0017 / 662</t>
  </si>
  <si>
    <t>0019 / 665</t>
  </si>
  <si>
    <t>0020 / 680</t>
  </si>
  <si>
    <t>0021 / 681</t>
  </si>
  <si>
    <t>0022 / 683</t>
  </si>
  <si>
    <t>0023 / 684</t>
  </si>
  <si>
    <t>0024 / 685</t>
  </si>
  <si>
    <t>0025 / 687</t>
  </si>
  <si>
    <t>0026 / 688</t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</si>
  <si>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Entretien gros œuvre, second œuvre, métallerie, serrurerie</t>
    </r>
  </si>
  <si>
    <t>Divers pour commandes hors seuil de pièces</t>
  </si>
  <si>
    <t>Dispositions générales (forfait annuel)</t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</si>
  <si>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Chauffage gaz (Montant P2)</t>
    </r>
  </si>
  <si>
    <r>
      <t>Exploitation-maintenance annuel des installations d</t>
    </r>
    <r>
      <rPr>
        <sz val="12"/>
        <color theme="1"/>
        <rFont val="Calibri"/>
        <family val="2"/>
        <scheme val="minor"/>
      </rPr>
      <t>'</t>
    </r>
    <r>
      <rPr>
        <b/>
        <u/>
        <sz val="12"/>
        <color theme="1"/>
        <rFont val="Calibri"/>
        <family val="2"/>
        <scheme val="minor"/>
      </rPr>
      <t>Electricité haute et basse tension - Courants faibles</t>
    </r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</si>
  <si>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VRD</t>
    </r>
  </si>
  <si>
    <r>
      <t xml:space="preserve">Exploitation-maintenance annuel des installations de </t>
    </r>
    <r>
      <rPr>
        <b/>
        <u/>
        <sz val="12"/>
        <color theme="1"/>
        <rFont val="Calibri"/>
        <family val="2"/>
        <scheme val="minor"/>
      </rPr>
      <t>Couvertures, toitures terrasses</t>
    </r>
  </si>
  <si>
    <r>
      <t xml:space="preserve">Déplacement aller/retour par intervention </t>
    </r>
    <r>
      <rPr>
        <b/>
        <sz val="12"/>
        <color theme="1"/>
        <rFont val="Calibri"/>
        <family val="2"/>
        <scheme val="minor"/>
      </rPr>
      <t>sur devis</t>
    </r>
  </si>
  <si>
    <r>
      <t xml:space="preserve">Main d'œuvre </t>
    </r>
    <r>
      <rPr>
        <b/>
        <sz val="12"/>
        <color theme="1"/>
        <rFont val="Calibri"/>
        <family val="2"/>
        <scheme val="minor"/>
      </rPr>
      <t>sur devis</t>
    </r>
    <r>
      <rPr>
        <sz val="11"/>
        <color theme="1"/>
        <rFont val="Calibri"/>
        <family val="2"/>
        <scheme val="minor"/>
      </rPr>
      <t xml:space="preserve"> en heures ouvrées</t>
    </r>
  </si>
  <si>
    <r>
      <t xml:space="preserve">Main d'œuvre </t>
    </r>
    <r>
      <rPr>
        <b/>
        <sz val="12"/>
        <color theme="1"/>
        <rFont val="Calibri"/>
        <family val="2"/>
        <scheme val="minor"/>
      </rPr>
      <t xml:space="preserve">sur devis </t>
    </r>
    <r>
      <rPr>
        <sz val="11"/>
        <color theme="1"/>
        <rFont val="Calibri"/>
        <family val="2"/>
        <scheme val="minor"/>
      </rPr>
      <t>hors heures ouvrées</t>
    </r>
  </si>
  <si>
    <r>
      <t xml:space="preserve">Déplacement aller/retour </t>
    </r>
    <r>
      <rPr>
        <b/>
        <sz val="12"/>
        <color theme="1"/>
        <rFont val="Calibri"/>
        <family val="2"/>
        <scheme val="minor"/>
      </rPr>
      <t>sur devis</t>
    </r>
  </si>
  <si>
    <r>
      <t xml:space="preserve">Location nacelle 12 m pour intervention </t>
    </r>
    <r>
      <rPr>
        <b/>
        <sz val="12"/>
        <color theme="1"/>
        <rFont val="Calibri"/>
        <family val="2"/>
        <scheme val="minor"/>
      </rPr>
      <t>sur devis</t>
    </r>
  </si>
  <si>
    <r>
      <t xml:space="preserve">Exploitation-maintenance annuel des installations de </t>
    </r>
    <r>
      <rPr>
        <b/>
        <u/>
        <sz val="11"/>
        <color theme="1"/>
        <rFont val="Calibri"/>
        <family val="2"/>
        <scheme val="minor"/>
      </rPr>
      <t>G</t>
    </r>
    <r>
      <rPr>
        <b/>
        <u/>
        <sz val="12"/>
        <color theme="1"/>
        <rFont val="Calibri"/>
        <family val="2"/>
        <scheme val="minor"/>
      </rPr>
      <t>ros œuvre, second œuvre, métallerie, serrurerie</t>
    </r>
  </si>
  <si>
    <t>ST01</t>
  </si>
  <si>
    <t>ST02</t>
  </si>
  <si>
    <t>ST03</t>
  </si>
  <si>
    <t>ST04</t>
  </si>
  <si>
    <t>ST05</t>
  </si>
  <si>
    <t>ST06</t>
  </si>
  <si>
    <t>ST07</t>
  </si>
  <si>
    <t>ST08</t>
  </si>
  <si>
    <t>Electricité haute et basse tension - Courants faibles</t>
  </si>
  <si>
    <t>Gros œuvre, second œuvre, métallerie, serrurerie</t>
  </si>
  <si>
    <t>VRD</t>
  </si>
  <si>
    <t>Couvertures, toitures terrasses</t>
  </si>
  <si>
    <t>Prise en charge</t>
  </si>
  <si>
    <t>ST00</t>
  </si>
  <si>
    <t>Première année</t>
  </si>
  <si>
    <t>S00</t>
  </si>
  <si>
    <r>
      <t xml:space="preserve">Mise en place - </t>
    </r>
    <r>
      <rPr>
        <b/>
        <u/>
        <sz val="11"/>
        <color theme="1"/>
        <rFont val="Calibri"/>
        <family val="2"/>
        <scheme val="minor"/>
      </rPr>
      <t>Prise en charge des installations</t>
    </r>
  </si>
  <si>
    <r>
      <rPr>
        <b/>
        <sz val="11"/>
        <color theme="1"/>
        <rFont val="Calibri"/>
        <family val="2"/>
        <scheme val="minor"/>
      </rPr>
      <t>coefficient pour "peines et soins" : coef K</t>
    </r>
    <r>
      <rPr>
        <sz val="11"/>
        <color theme="1"/>
        <rFont val="Calibri"/>
        <family val="2"/>
        <scheme val="minor"/>
      </rPr>
      <t xml:space="preserve"> pour pièces sur devis (hors seuil de pièces du CCTP-G §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)</t>
    </r>
  </si>
  <si>
    <r>
      <t>coefficient pour "peines et soins": coef K pour pièces sur devis (hors seuil de pièces du CCTP-G §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9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</si>
</sst>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4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quotePrefix="1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44" fontId="0" fillId="0" borderId="2" xfId="0" applyNumberFormat="1" applyBorder="1"/>
    <xf numFmtId="44" fontId="0" fillId="0" borderId="1" xfId="0" applyNumberFormat="1" applyBorder="1"/>
    <xf numFmtId="0" fontId="3" fillId="0" borderId="0" xfId="0" applyFont="1" applyAlignment="1"/>
    <xf numFmtId="0" fontId="0" fillId="3" borderId="0" xfId="0" applyFill="1"/>
    <xf numFmtId="0" fontId="0" fillId="0" borderId="2" xfId="0" applyBorder="1"/>
    <xf numFmtId="0" fontId="7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5" fillId="2" borderId="2" xfId="0" applyFont="1" applyFill="1" applyBorder="1"/>
    <xf numFmtId="44" fontId="0" fillId="5" borderId="2" xfId="0" applyNumberFormat="1" applyFill="1" applyBorder="1"/>
    <xf numFmtId="0" fontId="0" fillId="0" borderId="2" xfId="0" applyFont="1" applyBorder="1"/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2" xfId="0" applyFill="1" applyBorder="1" applyAlignment="1">
      <alignment horizontal="center" vertical="center"/>
    </xf>
    <xf numFmtId="44" fontId="0" fillId="0" borderId="2" xfId="0" applyNumberFormat="1" applyFill="1" applyBorder="1"/>
    <xf numFmtId="44" fontId="0" fillId="7" borderId="2" xfId="0" applyNumberFormat="1" applyFill="1" applyBorder="1"/>
    <xf numFmtId="0" fontId="2" fillId="2" borderId="1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1" fillId="0" borderId="2" xfId="0" quotePrefix="1" applyFont="1" applyBorder="1" applyAlignment="1" applyProtection="1">
      <alignment horizontal="center" vertical="center"/>
    </xf>
    <xf numFmtId="0" fontId="0" fillId="6" borderId="1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4" fontId="0" fillId="0" borderId="6" xfId="0" applyNumberFormat="1" applyBorder="1"/>
    <xf numFmtId="0" fontId="0" fillId="0" borderId="16" xfId="0" applyBorder="1" applyAlignment="1">
      <alignment horizontal="center" vertical="center"/>
    </xf>
    <xf numFmtId="0" fontId="0" fillId="0" borderId="17" xfId="0" applyBorder="1"/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4" fontId="0" fillId="0" borderId="20" xfId="0" applyNumberFormat="1" applyBorder="1"/>
    <xf numFmtId="0" fontId="0" fillId="5" borderId="19" xfId="0" applyFill="1" applyBorder="1" applyAlignment="1">
      <alignment horizontal="center" vertical="center"/>
    </xf>
    <xf numFmtId="44" fontId="0" fillId="5" borderId="20" xfId="0" applyNumberFormat="1" applyFill="1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1" fontId="0" fillId="4" borderId="12" xfId="0" applyNumberFormat="1" applyFill="1" applyBorder="1" applyAlignment="1">
      <alignment horizontal="center" vertical="center"/>
    </xf>
    <xf numFmtId="44" fontId="0" fillId="4" borderId="22" xfId="0" applyNumberFormat="1" applyFill="1" applyBorder="1"/>
    <xf numFmtId="0" fontId="0" fillId="4" borderId="19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44" fontId="0" fillId="3" borderId="2" xfId="0" applyNumberFormat="1" applyFill="1" applyBorder="1" applyProtection="1">
      <protection locked="0"/>
    </xf>
    <xf numFmtId="44" fontId="0" fillId="3" borderId="2" xfId="1" applyNumberFormat="1" applyFont="1" applyFill="1" applyBorder="1" applyProtection="1">
      <protection locked="0"/>
    </xf>
    <xf numFmtId="44" fontId="0" fillId="3" borderId="2" xfId="1" applyFont="1" applyFill="1" applyBorder="1" applyProtection="1">
      <protection locked="0"/>
    </xf>
    <xf numFmtId="0" fontId="0" fillId="0" borderId="1" xfId="0" applyBorder="1" applyAlignment="1">
      <alignment horizontal="center" vertical="center"/>
    </xf>
    <xf numFmtId="44" fontId="0" fillId="5" borderId="1" xfId="0" applyNumberFormat="1" applyFill="1" applyBorder="1"/>
    <xf numFmtId="2" fontId="0" fillId="0" borderId="2" xfId="0" applyNumberFormat="1" applyFill="1" applyBorder="1"/>
    <xf numFmtId="0" fontId="2" fillId="2" borderId="2" xfId="0" applyFont="1" applyFill="1" applyBorder="1" applyAlignment="1">
      <alignment horizontal="center" vertical="center" wrapText="1"/>
    </xf>
    <xf numFmtId="0" fontId="1" fillId="8" borderId="23" xfId="0" applyFont="1" applyFill="1" applyBorder="1"/>
    <xf numFmtId="0" fontId="1" fillId="0" borderId="2" xfId="0" applyFont="1" applyBorder="1"/>
    <xf numFmtId="2" fontId="0" fillId="3" borderId="2" xfId="0" applyNumberFormat="1" applyFont="1" applyFill="1" applyBorder="1" applyProtection="1">
      <protection locked="0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/>
  </cellStyles>
  <dxfs count="30"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fill>
        <patternFill patternType="solid">
          <fgColor indexed="64"/>
          <bgColor theme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€&quot;_-;\-* #,##0.00\ &quot;€&quot;_-;_-* &quot;-&quot;??\ &quot;€&quot;_-;_-@_-"/>
      <fill>
        <patternFill patternType="solid">
          <fgColor indexed="64"/>
          <bgColor theme="1" tint="0.49998474074526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1" tint="0.49998474074526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au3" displayName="Tableau3" ref="A4:G25" totalsRowShown="0" headerRowDxfId="29">
  <autoFilter ref="A4:G25"/>
  <tableColumns count="7">
    <tableColumn id="1" name="N° de prix" dataDxfId="28"/>
    <tableColumn id="2" name="N° CCTP et § " dataDxfId="27"/>
    <tableColumn id="3" name="Dispositions communes" dataDxfId="26"/>
    <tableColumn id="4" name="Unité" dataDxfId="25"/>
    <tableColumn id="6" name="prix unitaire € HT" dataDxfId="24"/>
    <tableColumn id="5" name="quantité" dataDxfId="23"/>
    <tableColumn id="7" name="Total" dataDxfId="22">
      <calculatedColumnFormula>Tableau3[[#This Row],[prix unitaire € HT]]*Tableau3[[#This Row],[quantité]]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Tableau32" displayName="Tableau32" ref="A5:E6" totalsRowShown="0" headerRowDxfId="21">
  <autoFilter ref="A5:E6"/>
  <tableColumns count="5">
    <tableColumn id="1" name="N° de prix" dataDxfId="20"/>
    <tableColumn id="2" name="N° CCTP et § " dataDxfId="19"/>
    <tableColumn id="3" name="Dispositions communes" dataDxfId="18"/>
    <tableColumn id="4" name="Unité" dataDxfId="17"/>
    <tableColumn id="6" name="prix unitaire € HT" dataDxfId="1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Tableau4" displayName="Tableau4" ref="A7:L29" totalsRowShown="0" headerRowDxfId="15" headerRowBorderDxfId="14" tableBorderDxfId="13" totalsRowBorderDxfId="12">
  <autoFilter ref="A7:L29"/>
  <tableColumns count="12">
    <tableColumn id="1" name="N° Prix" dataDxfId="11"/>
    <tableColumn id="2" name="N° batiment" dataDxfId="10"/>
    <tableColumn id="11" name="Prise en charge" dataDxfId="9"/>
    <tableColumn id="13" name="Chauffage gaz" dataDxfId="8"/>
    <tableColumn id="3" name="CVC plomberie sanitaire ECS (hors chauffage gaz)" dataDxfId="7"/>
    <tableColumn id="4" name="Electricité haute et basse tension - Courants faibles" dataDxfId="6"/>
    <tableColumn id="5" name="Systèmes de sécurité incendie" dataDxfId="5"/>
    <tableColumn id="6" name="Gros œuvre, second œuvre, métallerie, serrurerie" dataDxfId="4"/>
    <tableColumn id="7" name="Portes, portails et barrières automatiques" dataDxfId="3"/>
    <tableColumn id="8" name="Moyens de levage fixes" dataDxfId="2"/>
    <tableColumn id="9" name="VRD" dataDxfId="1"/>
    <tableColumn id="10" name="Couvertures, toitures terrasse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C26" sqref="C26"/>
    </sheetView>
  </sheetViews>
  <sheetFormatPr baseColWidth="10" defaultColWidth="9.140625" defaultRowHeight="15" x14ac:dyDescent="0.25"/>
  <cols>
    <col min="1" max="1" width="15.5703125" customWidth="1"/>
    <col min="2" max="2" width="16" customWidth="1"/>
    <col min="3" max="3" width="108.42578125" bestFit="1" customWidth="1"/>
    <col min="4" max="4" width="19.140625" bestFit="1" customWidth="1"/>
    <col min="5" max="5" width="34" bestFit="1" customWidth="1"/>
    <col min="6" max="6" width="10.85546875" bestFit="1" customWidth="1"/>
    <col min="7" max="7" width="34.42578125" bestFit="1" customWidth="1"/>
    <col min="8" max="8" width="35.7109375" customWidth="1"/>
  </cols>
  <sheetData>
    <row r="1" spans="1:8" ht="15.75" thickBot="1" x14ac:dyDescent="0.3"/>
    <row r="2" spans="1:8" ht="16.5" customHeight="1" thickBot="1" x14ac:dyDescent="0.3">
      <c r="A2" s="54" t="s">
        <v>44</v>
      </c>
      <c r="B2" s="55"/>
      <c r="C2" s="55"/>
      <c r="D2" s="55"/>
      <c r="E2" s="55"/>
      <c r="F2" s="55"/>
      <c r="G2" s="56"/>
      <c r="H2" s="11"/>
    </row>
    <row r="3" spans="1:8" ht="45.75" customHeight="1" thickBot="1" x14ac:dyDescent="0.3">
      <c r="A3" s="57" t="s">
        <v>12</v>
      </c>
      <c r="B3" s="58"/>
      <c r="C3" s="58"/>
      <c r="D3" s="58"/>
      <c r="E3" s="58"/>
      <c r="F3" s="58"/>
      <c r="G3" s="59"/>
      <c r="H3" s="12"/>
    </row>
    <row r="4" spans="1:8" x14ac:dyDescent="0.25">
      <c r="A4" s="31" t="s">
        <v>13</v>
      </c>
      <c r="B4" s="32" t="s">
        <v>20</v>
      </c>
      <c r="C4" s="32" t="s">
        <v>21</v>
      </c>
      <c r="D4" s="33" t="s">
        <v>0</v>
      </c>
      <c r="E4" s="33" t="s">
        <v>41</v>
      </c>
      <c r="F4" s="32" t="s">
        <v>14</v>
      </c>
      <c r="G4" s="34" t="s">
        <v>1</v>
      </c>
    </row>
    <row r="5" spans="1:8" x14ac:dyDescent="0.25">
      <c r="A5" s="42"/>
      <c r="B5" s="13" t="s">
        <v>32</v>
      </c>
      <c r="C5" s="10" t="s">
        <v>67</v>
      </c>
      <c r="D5" s="13" t="s">
        <v>15</v>
      </c>
      <c r="E5" s="23">
        <v>0</v>
      </c>
      <c r="F5" s="15">
        <v>4</v>
      </c>
      <c r="G5" s="35">
        <f>Tableau3[[#This Row],[prix unitaire € HT]]*Tableau3[[#This Row],[quantité]]</f>
        <v>0</v>
      </c>
    </row>
    <row r="6" spans="1:8" x14ac:dyDescent="0.25">
      <c r="A6" s="36"/>
      <c r="B6" s="14"/>
      <c r="C6" s="16" t="s">
        <v>22</v>
      </c>
      <c r="D6" s="14"/>
      <c r="E6" s="17"/>
      <c r="F6" s="17"/>
      <c r="G6" s="37"/>
    </row>
    <row r="7" spans="1:8" x14ac:dyDescent="0.25">
      <c r="A7" s="36"/>
      <c r="B7" s="13" t="s">
        <v>93</v>
      </c>
      <c r="C7" s="18" t="s">
        <v>94</v>
      </c>
      <c r="D7" s="13" t="s">
        <v>15</v>
      </c>
      <c r="E7" s="22">
        <f>'BPU par batiment'!C29</f>
        <v>0</v>
      </c>
      <c r="F7" s="15">
        <v>1</v>
      </c>
      <c r="G7" s="35">
        <f>Tableau3[[#This Row],[prix unitaire € HT]]*Tableau3[[#This Row],[quantité]]</f>
        <v>0</v>
      </c>
    </row>
    <row r="8" spans="1:8" ht="15.75" x14ac:dyDescent="0.25">
      <c r="A8" s="36"/>
      <c r="B8" s="13" t="s">
        <v>33</v>
      </c>
      <c r="C8" s="18" t="s">
        <v>68</v>
      </c>
      <c r="D8" s="13" t="s">
        <v>15</v>
      </c>
      <c r="E8" s="22">
        <f>'BPU par batiment'!D28</f>
        <v>0</v>
      </c>
      <c r="F8" s="15">
        <v>4</v>
      </c>
      <c r="G8" s="35">
        <f>Tableau3[[#This Row],[prix unitaire € HT]]*Tableau3[[#This Row],[quantité]]</f>
        <v>0</v>
      </c>
    </row>
    <row r="9" spans="1:8" ht="15.75" x14ac:dyDescent="0.25">
      <c r="A9" s="36"/>
      <c r="B9" s="13" t="s">
        <v>33</v>
      </c>
      <c r="C9" s="18" t="s">
        <v>29</v>
      </c>
      <c r="D9" s="13" t="s">
        <v>15</v>
      </c>
      <c r="E9" s="22">
        <f>'BPU par batiment'!E28</f>
        <v>0</v>
      </c>
      <c r="F9" s="15">
        <v>4</v>
      </c>
      <c r="G9" s="35">
        <f>Tableau3[[#This Row],[prix unitaire € HT]]*Tableau3[[#This Row],[quantité]]</f>
        <v>0</v>
      </c>
    </row>
    <row r="10" spans="1:8" ht="15.75" x14ac:dyDescent="0.25">
      <c r="A10" s="36"/>
      <c r="B10" s="13" t="s">
        <v>34</v>
      </c>
      <c r="C10" s="18" t="s">
        <v>69</v>
      </c>
      <c r="D10" s="13" t="s">
        <v>15</v>
      </c>
      <c r="E10" s="22">
        <f>'BPU par batiment'!F28</f>
        <v>0</v>
      </c>
      <c r="F10" s="15">
        <v>4</v>
      </c>
      <c r="G10" s="35">
        <f>Tableau3[[#This Row],[prix unitaire € HT]]*Tableau3[[#This Row],[quantité]]</f>
        <v>0</v>
      </c>
    </row>
    <row r="11" spans="1:8" ht="15.75" x14ac:dyDescent="0.25">
      <c r="A11" s="36"/>
      <c r="B11" s="13" t="s">
        <v>35</v>
      </c>
      <c r="C11" s="10" t="s">
        <v>25</v>
      </c>
      <c r="D11" s="13" t="s">
        <v>15</v>
      </c>
      <c r="E11" s="22">
        <f>'BPU par batiment'!G28</f>
        <v>0</v>
      </c>
      <c r="F11" s="15">
        <v>4</v>
      </c>
      <c r="G11" s="35">
        <f>Tableau3[[#This Row],[prix unitaire € HT]]*Tableau3[[#This Row],[quantité]]</f>
        <v>0</v>
      </c>
    </row>
    <row r="12" spans="1:8" ht="15.75" x14ac:dyDescent="0.25">
      <c r="A12" s="36"/>
      <c r="B12" s="13" t="s">
        <v>36</v>
      </c>
      <c r="C12" s="10" t="s">
        <v>65</v>
      </c>
      <c r="D12" s="13" t="s">
        <v>15</v>
      </c>
      <c r="E12" s="22">
        <f>'BPU par batiment'!H28</f>
        <v>0</v>
      </c>
      <c r="F12" s="15">
        <v>4</v>
      </c>
      <c r="G12" s="35">
        <f>Tableau3[[#This Row],[prix unitaire € HT]]*Tableau3[[#This Row],[quantité]]</f>
        <v>0</v>
      </c>
    </row>
    <row r="13" spans="1:8" ht="15.75" x14ac:dyDescent="0.25">
      <c r="A13" s="36"/>
      <c r="B13" s="13" t="s">
        <v>37</v>
      </c>
      <c r="C13" s="10" t="s">
        <v>26</v>
      </c>
      <c r="D13" s="13" t="s">
        <v>15</v>
      </c>
      <c r="E13" s="22">
        <f>'BPU par batiment'!I28</f>
        <v>0</v>
      </c>
      <c r="F13" s="15">
        <v>4</v>
      </c>
      <c r="G13" s="35">
        <f>Tableau3[[#This Row],[prix unitaire € HT]]*Tableau3[[#This Row],[quantité]]</f>
        <v>0</v>
      </c>
    </row>
    <row r="14" spans="1:8" ht="15.75" x14ac:dyDescent="0.25">
      <c r="A14" s="36"/>
      <c r="B14" s="13" t="s">
        <v>38</v>
      </c>
      <c r="C14" s="10" t="s">
        <v>27</v>
      </c>
      <c r="D14" s="13" t="s">
        <v>15</v>
      </c>
      <c r="E14" s="22">
        <f>'BPU par batiment'!J28</f>
        <v>0</v>
      </c>
      <c r="F14" s="15">
        <v>4</v>
      </c>
      <c r="G14" s="35">
        <f>Tableau3[[#This Row],[prix unitaire € HT]]*Tableau3[[#This Row],[quantité]]</f>
        <v>0</v>
      </c>
    </row>
    <row r="15" spans="1:8" ht="15.75" x14ac:dyDescent="0.25">
      <c r="A15" s="36"/>
      <c r="B15" s="13" t="s">
        <v>39</v>
      </c>
      <c r="C15" s="10" t="s">
        <v>70</v>
      </c>
      <c r="D15" s="13" t="s">
        <v>15</v>
      </c>
      <c r="E15" s="22">
        <f>'BPU par batiment'!K28</f>
        <v>0</v>
      </c>
      <c r="F15" s="15">
        <v>4</v>
      </c>
      <c r="G15" s="35">
        <f>Tableau3[[#This Row],[prix unitaire € HT]]*Tableau3[[#This Row],[quantité]]</f>
        <v>0</v>
      </c>
    </row>
    <row r="16" spans="1:8" ht="15.75" x14ac:dyDescent="0.25">
      <c r="A16" s="36"/>
      <c r="B16" s="13" t="s">
        <v>40</v>
      </c>
      <c r="C16" s="10" t="s">
        <v>71</v>
      </c>
      <c r="D16" s="13" t="s">
        <v>15</v>
      </c>
      <c r="E16" s="22">
        <f>'BPU par batiment'!L28</f>
        <v>0</v>
      </c>
      <c r="F16" s="15">
        <v>4</v>
      </c>
      <c r="G16" s="35">
        <f>Tableau3[[#This Row],[prix unitaire € HT]]*Tableau3[[#This Row],[quantité]]</f>
        <v>0</v>
      </c>
    </row>
    <row r="17" spans="1:7" x14ac:dyDescent="0.25">
      <c r="A17" s="36"/>
      <c r="B17" s="14"/>
      <c r="C17" s="16" t="s">
        <v>66</v>
      </c>
      <c r="D17" s="14"/>
      <c r="E17" s="17"/>
      <c r="F17" s="17"/>
      <c r="G17" s="37"/>
    </row>
    <row r="18" spans="1:7" ht="15.75" x14ac:dyDescent="0.25">
      <c r="A18" s="42"/>
      <c r="B18" s="13" t="s">
        <v>43</v>
      </c>
      <c r="C18" s="10" t="s">
        <v>73</v>
      </c>
      <c r="D18" s="13" t="s">
        <v>16</v>
      </c>
      <c r="E18" s="22">
        <f>'BPU lot 1'!E19</f>
        <v>0</v>
      </c>
      <c r="F18" s="15">
        <v>1</v>
      </c>
      <c r="G18" s="35">
        <f>Tableau3[[#This Row],[prix unitaire € HT]]*Tableau3[[#This Row],[quantité]]</f>
        <v>0</v>
      </c>
    </row>
    <row r="19" spans="1:7" ht="15.75" x14ac:dyDescent="0.25">
      <c r="A19" s="42"/>
      <c r="B19" s="13" t="s">
        <v>43</v>
      </c>
      <c r="C19" s="10" t="s">
        <v>74</v>
      </c>
      <c r="D19" s="13" t="s">
        <v>16</v>
      </c>
      <c r="E19" s="22">
        <f>'BPU lot 1'!E20</f>
        <v>0</v>
      </c>
      <c r="F19" s="15">
        <v>1</v>
      </c>
      <c r="G19" s="35">
        <f>Tableau3[[#This Row],[prix unitaire € HT]]*Tableau3[[#This Row],[quantité]]</f>
        <v>0</v>
      </c>
    </row>
    <row r="20" spans="1:7" ht="15.75" x14ac:dyDescent="0.25">
      <c r="A20" s="42"/>
      <c r="B20" s="13" t="s">
        <v>43</v>
      </c>
      <c r="C20" s="10" t="s">
        <v>75</v>
      </c>
      <c r="D20" s="13" t="s">
        <v>15</v>
      </c>
      <c r="E20" s="22">
        <f>'BPU lot 1'!E21</f>
        <v>0</v>
      </c>
      <c r="F20" s="15">
        <v>1</v>
      </c>
      <c r="G20" s="35">
        <f>Tableau3[[#This Row],[prix unitaire € HT]]*Tableau3[[#This Row],[quantité]]</f>
        <v>0</v>
      </c>
    </row>
    <row r="21" spans="1:7" ht="15.75" x14ac:dyDescent="0.25">
      <c r="A21" s="42"/>
      <c r="B21" s="13" t="s">
        <v>43</v>
      </c>
      <c r="C21" s="10" t="s">
        <v>76</v>
      </c>
      <c r="D21" s="13" t="s">
        <v>17</v>
      </c>
      <c r="E21" s="22">
        <f>'BPU lot 1'!E22</f>
        <v>0</v>
      </c>
      <c r="F21" s="15">
        <v>1</v>
      </c>
      <c r="G21" s="35">
        <f>Tableau3[[#This Row],[prix unitaire € HT]]*Tableau3[[#This Row],[quantité]]</f>
        <v>0</v>
      </c>
    </row>
    <row r="22" spans="1:7" ht="15.75" thickBot="1" x14ac:dyDescent="0.3">
      <c r="A22" s="43"/>
      <c r="B22" s="38" t="s">
        <v>43</v>
      </c>
      <c r="C22" s="39" t="s">
        <v>95</v>
      </c>
      <c r="D22" s="38" t="s">
        <v>18</v>
      </c>
      <c r="E22" s="49">
        <f>'BPU lot 1'!E23</f>
        <v>0</v>
      </c>
      <c r="F22" s="40"/>
      <c r="G22" s="41"/>
    </row>
    <row r="23" spans="1:7" x14ac:dyDescent="0.25">
      <c r="B23" s="2"/>
      <c r="D23" s="13"/>
      <c r="E23" s="17"/>
      <c r="F23" s="19" t="s">
        <v>23</v>
      </c>
      <c r="G23" s="30">
        <f>SUM(G5:G22)</f>
        <v>0</v>
      </c>
    </row>
    <row r="24" spans="1:7" x14ac:dyDescent="0.25">
      <c r="B24" s="2"/>
      <c r="D24" s="13"/>
      <c r="E24" s="17"/>
      <c r="F24" s="13" t="s">
        <v>19</v>
      </c>
      <c r="G24" s="6">
        <f>G23*0.2</f>
        <v>0</v>
      </c>
    </row>
    <row r="25" spans="1:7" x14ac:dyDescent="0.25">
      <c r="B25" s="2"/>
      <c r="D25" s="47"/>
      <c r="E25" s="48"/>
      <c r="F25" s="13" t="s">
        <v>24</v>
      </c>
      <c r="G25" s="6">
        <f>G24+G23</f>
        <v>0</v>
      </c>
    </row>
  </sheetData>
  <sheetProtection algorithmName="SHA-512" hashValue="Tc/szrGhOMO0nBubovtT8Brr1B+gif3wDdfUf5u2K3vMfkp4DoaUNwsZUxaG/WiNDwSc3yeJTaHKdkQ3H6OoUg==" saltValue="9y7bkcGWRWflsIYiusi+MQ==" spinCount="100000" sheet="1" objects="1" scenarios="1"/>
  <mergeCells count="2">
    <mergeCell ref="A2:G2"/>
    <mergeCell ref="A3:G3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C26" sqref="C26"/>
    </sheetView>
  </sheetViews>
  <sheetFormatPr baseColWidth="10" defaultRowHeight="15" x14ac:dyDescent="0.25"/>
  <cols>
    <col min="1" max="1" width="13.28515625" customWidth="1"/>
    <col min="2" max="2" width="15" customWidth="1"/>
    <col min="3" max="3" width="108.42578125" bestFit="1" customWidth="1"/>
    <col min="4" max="4" width="14.85546875" customWidth="1"/>
    <col min="5" max="5" width="25.28515625" customWidth="1"/>
  </cols>
  <sheetData>
    <row r="1" spans="1:5" x14ac:dyDescent="0.25">
      <c r="A1" s="9"/>
      <c r="B1" t="s">
        <v>11</v>
      </c>
    </row>
    <row r="2" spans="1:5" ht="15.75" thickBot="1" x14ac:dyDescent="0.3"/>
    <row r="3" spans="1:5" ht="16.5" thickBot="1" x14ac:dyDescent="0.3">
      <c r="A3" s="54" t="s">
        <v>44</v>
      </c>
      <c r="B3" s="55"/>
      <c r="C3" s="55"/>
      <c r="D3" s="55"/>
      <c r="E3" s="56"/>
    </row>
    <row r="4" spans="1:5" ht="47.25" customHeight="1" thickBot="1" x14ac:dyDescent="0.3">
      <c r="A4" s="60" t="s">
        <v>28</v>
      </c>
      <c r="B4" s="61"/>
      <c r="C4" s="61"/>
      <c r="D4" s="61"/>
      <c r="E4" s="62"/>
    </row>
    <row r="5" spans="1:5" x14ac:dyDescent="0.25">
      <c r="A5" s="19" t="s">
        <v>13</v>
      </c>
      <c r="B5" s="20" t="s">
        <v>20</v>
      </c>
      <c r="C5" s="20" t="s">
        <v>21</v>
      </c>
      <c r="D5" s="19" t="s">
        <v>0</v>
      </c>
      <c r="E5" s="19" t="s">
        <v>41</v>
      </c>
    </row>
    <row r="6" spans="1:5" x14ac:dyDescent="0.25">
      <c r="A6" s="21">
        <v>1</v>
      </c>
      <c r="B6" s="13" t="s">
        <v>32</v>
      </c>
      <c r="C6" s="10" t="s">
        <v>67</v>
      </c>
      <c r="D6" s="13" t="s">
        <v>15</v>
      </c>
      <c r="E6" s="44"/>
    </row>
    <row r="7" spans="1:5" x14ac:dyDescent="0.25">
      <c r="A7" s="14"/>
      <c r="B7" s="14"/>
      <c r="C7" s="16" t="s">
        <v>22</v>
      </c>
      <c r="D7" s="14"/>
      <c r="E7" s="17"/>
    </row>
    <row r="8" spans="1:5" x14ac:dyDescent="0.25">
      <c r="A8" s="14"/>
      <c r="B8" s="13" t="s">
        <v>93</v>
      </c>
      <c r="C8" s="18" t="s">
        <v>94</v>
      </c>
      <c r="D8" s="13" t="s">
        <v>15</v>
      </c>
      <c r="E8" s="22">
        <f>'BPU par batiment'!C29</f>
        <v>0</v>
      </c>
    </row>
    <row r="9" spans="1:5" ht="15.75" x14ac:dyDescent="0.25">
      <c r="A9" s="14"/>
      <c r="B9" s="13" t="s">
        <v>33</v>
      </c>
      <c r="C9" s="18" t="s">
        <v>68</v>
      </c>
      <c r="D9" s="13" t="s">
        <v>15</v>
      </c>
      <c r="E9" s="22">
        <f>'BPU par batiment'!D29</f>
        <v>0</v>
      </c>
    </row>
    <row r="10" spans="1:5" ht="15.75" x14ac:dyDescent="0.25">
      <c r="A10" s="14"/>
      <c r="B10" s="13" t="s">
        <v>33</v>
      </c>
      <c r="C10" s="18" t="s">
        <v>29</v>
      </c>
      <c r="D10" s="13" t="s">
        <v>15</v>
      </c>
      <c r="E10" s="22">
        <f>'BPU par batiment'!E29</f>
        <v>0</v>
      </c>
    </row>
    <row r="11" spans="1:5" ht="15.75" x14ac:dyDescent="0.25">
      <c r="A11" s="14"/>
      <c r="B11" s="13" t="s">
        <v>34</v>
      </c>
      <c r="C11" s="18" t="s">
        <v>69</v>
      </c>
      <c r="D11" s="13" t="s">
        <v>15</v>
      </c>
      <c r="E11" s="22">
        <f>'BPU par batiment'!F29</f>
        <v>0</v>
      </c>
    </row>
    <row r="12" spans="1:5" ht="15.75" x14ac:dyDescent="0.25">
      <c r="A12" s="14"/>
      <c r="B12" s="13" t="s">
        <v>35</v>
      </c>
      <c r="C12" s="10" t="s">
        <v>25</v>
      </c>
      <c r="D12" s="13" t="s">
        <v>15</v>
      </c>
      <c r="E12" s="22">
        <f>'BPU par batiment'!G29</f>
        <v>0</v>
      </c>
    </row>
    <row r="13" spans="1:5" ht="15.75" x14ac:dyDescent="0.25">
      <c r="A13" s="14"/>
      <c r="B13" s="13" t="s">
        <v>36</v>
      </c>
      <c r="C13" s="10" t="s">
        <v>77</v>
      </c>
      <c r="D13" s="13" t="s">
        <v>15</v>
      </c>
      <c r="E13" s="22">
        <f>'BPU par batiment'!H29</f>
        <v>0</v>
      </c>
    </row>
    <row r="14" spans="1:5" ht="15.75" x14ac:dyDescent="0.25">
      <c r="A14" s="14"/>
      <c r="B14" s="13" t="s">
        <v>37</v>
      </c>
      <c r="C14" s="10" t="s">
        <v>26</v>
      </c>
      <c r="D14" s="13" t="s">
        <v>15</v>
      </c>
      <c r="E14" s="22">
        <f>'BPU par batiment'!I29</f>
        <v>0</v>
      </c>
    </row>
    <row r="15" spans="1:5" ht="15.75" x14ac:dyDescent="0.25">
      <c r="A15" s="14"/>
      <c r="B15" s="13" t="s">
        <v>38</v>
      </c>
      <c r="C15" s="10" t="s">
        <v>27</v>
      </c>
      <c r="D15" s="13" t="s">
        <v>15</v>
      </c>
      <c r="E15" s="22">
        <f>'BPU par batiment'!J29</f>
        <v>0</v>
      </c>
    </row>
    <row r="16" spans="1:5" ht="15.75" x14ac:dyDescent="0.25">
      <c r="A16" s="14"/>
      <c r="B16" s="13" t="s">
        <v>39</v>
      </c>
      <c r="C16" s="10" t="s">
        <v>70</v>
      </c>
      <c r="D16" s="13" t="s">
        <v>15</v>
      </c>
      <c r="E16" s="22">
        <f>'BPU par batiment'!K29</f>
        <v>0</v>
      </c>
    </row>
    <row r="17" spans="1:5" ht="15.75" x14ac:dyDescent="0.25">
      <c r="A17" s="14"/>
      <c r="B17" s="13" t="s">
        <v>40</v>
      </c>
      <c r="C17" s="10" t="s">
        <v>71</v>
      </c>
      <c r="D17" s="13" t="s">
        <v>15</v>
      </c>
      <c r="E17" s="22">
        <f>'BPU par batiment'!L29</f>
        <v>0</v>
      </c>
    </row>
    <row r="18" spans="1:5" x14ac:dyDescent="0.25">
      <c r="A18" s="14"/>
      <c r="B18" s="14"/>
      <c r="C18" s="16" t="s">
        <v>66</v>
      </c>
      <c r="D18" s="14"/>
      <c r="E18" s="17"/>
    </row>
    <row r="19" spans="1:5" ht="15.75" x14ac:dyDescent="0.25">
      <c r="A19" s="21">
        <v>2</v>
      </c>
      <c r="B19" s="13" t="s">
        <v>43</v>
      </c>
      <c r="C19" s="10" t="s">
        <v>73</v>
      </c>
      <c r="D19" s="13" t="s">
        <v>16</v>
      </c>
      <c r="E19" s="45"/>
    </row>
    <row r="20" spans="1:5" ht="15.75" x14ac:dyDescent="0.25">
      <c r="A20" s="21">
        <v>3</v>
      </c>
      <c r="B20" s="13" t="s">
        <v>43</v>
      </c>
      <c r="C20" s="10" t="s">
        <v>74</v>
      </c>
      <c r="D20" s="13" t="s">
        <v>16</v>
      </c>
      <c r="E20" s="45"/>
    </row>
    <row r="21" spans="1:5" ht="15.75" x14ac:dyDescent="0.25">
      <c r="A21" s="21">
        <v>4</v>
      </c>
      <c r="B21" s="13" t="s">
        <v>43</v>
      </c>
      <c r="C21" s="10" t="s">
        <v>72</v>
      </c>
      <c r="D21" s="13" t="s">
        <v>15</v>
      </c>
      <c r="E21" s="45"/>
    </row>
    <row r="22" spans="1:5" ht="15.75" x14ac:dyDescent="0.25">
      <c r="A22" s="21">
        <v>5</v>
      </c>
      <c r="B22" s="13" t="s">
        <v>43</v>
      </c>
      <c r="C22" s="10" t="s">
        <v>76</v>
      </c>
      <c r="D22" s="13" t="s">
        <v>17</v>
      </c>
      <c r="E22" s="45"/>
    </row>
    <row r="23" spans="1:5" x14ac:dyDescent="0.25">
      <c r="A23" s="21">
        <v>6</v>
      </c>
      <c r="B23" s="13" t="s">
        <v>43</v>
      </c>
      <c r="C23" s="52" t="s">
        <v>96</v>
      </c>
      <c r="D23" s="13" t="s">
        <v>18</v>
      </c>
      <c r="E23" s="53"/>
    </row>
    <row r="24" spans="1:5" x14ac:dyDescent="0.25">
      <c r="B24" s="2"/>
      <c r="D24" s="13" t="s">
        <v>23</v>
      </c>
      <c r="E24" s="6">
        <f>SUM(E6:E22)</f>
        <v>0</v>
      </c>
    </row>
    <row r="25" spans="1:5" x14ac:dyDescent="0.25">
      <c r="B25" s="2"/>
      <c r="D25" s="13" t="s">
        <v>19</v>
      </c>
      <c r="E25" s="6">
        <f>E24*0.2</f>
        <v>0</v>
      </c>
    </row>
    <row r="26" spans="1:5" x14ac:dyDescent="0.25">
      <c r="B26" s="2"/>
      <c r="D26" s="13" t="s">
        <v>24</v>
      </c>
      <c r="E26" s="6">
        <f>E25+E24</f>
        <v>0</v>
      </c>
    </row>
  </sheetData>
  <sheetProtection algorithmName="SHA-512" hashValue="HWOUHL6felPUKF7fkXOkocoG7WOG7pi6CNH7tBVR0FKHGR9Xtvd1G+etGN3XLO+yHvwgsToYNNaV3DrhzRnLuQ==" saltValue="3jVKJibem6wTDIft4rVkdw==" spinCount="100000" sheet="1" objects="1" scenarios="1"/>
  <mergeCells count="2">
    <mergeCell ref="A3:E3"/>
    <mergeCell ref="A4:E4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C29" sqref="C29"/>
    </sheetView>
  </sheetViews>
  <sheetFormatPr baseColWidth="10" defaultRowHeight="15" x14ac:dyDescent="0.25"/>
  <cols>
    <col min="1" max="1" width="11.42578125" style="1"/>
    <col min="2" max="3" width="15" customWidth="1"/>
    <col min="4" max="4" width="17" customWidth="1"/>
    <col min="5" max="12" width="20.7109375" customWidth="1"/>
  </cols>
  <sheetData>
    <row r="1" spans="1:12" x14ac:dyDescent="0.25">
      <c r="A1" s="9"/>
      <c r="B1" s="9"/>
      <c r="C1" s="9"/>
      <c r="D1" s="9"/>
      <c r="E1" t="s">
        <v>11</v>
      </c>
    </row>
    <row r="2" spans="1:12" ht="15.75" x14ac:dyDescent="0.25">
      <c r="A2" s="8" t="s">
        <v>9</v>
      </c>
    </row>
    <row r="3" spans="1:12" ht="15.75" x14ac:dyDescent="0.25">
      <c r="A3" s="8" t="s">
        <v>10</v>
      </c>
    </row>
    <row r="4" spans="1:12" ht="15.75" thickBot="1" x14ac:dyDescent="0.3"/>
    <row r="5" spans="1:12" ht="15.75" customHeight="1" thickBot="1" x14ac:dyDescent="0.3">
      <c r="C5" s="51" t="s">
        <v>92</v>
      </c>
      <c r="D5" s="63" t="s">
        <v>5</v>
      </c>
      <c r="E5" s="64"/>
      <c r="F5" s="64"/>
      <c r="G5" s="64"/>
      <c r="H5" s="64"/>
      <c r="I5" s="64"/>
      <c r="J5" s="64"/>
      <c r="K5" s="64"/>
      <c r="L5" s="65"/>
    </row>
    <row r="6" spans="1:12" ht="15.75" customHeight="1" x14ac:dyDescent="0.25">
      <c r="C6" s="25" t="s">
        <v>91</v>
      </c>
      <c r="D6" s="50" t="s">
        <v>78</v>
      </c>
      <c r="E6" s="50" t="s">
        <v>78</v>
      </c>
      <c r="F6" s="50" t="s">
        <v>79</v>
      </c>
      <c r="G6" s="50" t="s">
        <v>80</v>
      </c>
      <c r="H6" s="50" t="s">
        <v>81</v>
      </c>
      <c r="I6" s="50" t="s">
        <v>82</v>
      </c>
      <c r="J6" s="50" t="s">
        <v>83</v>
      </c>
      <c r="K6" s="50" t="s">
        <v>84</v>
      </c>
      <c r="L6" s="50" t="s">
        <v>85</v>
      </c>
    </row>
    <row r="7" spans="1:12" ht="47.25" x14ac:dyDescent="0.25">
      <c r="A7" s="24" t="s">
        <v>3</v>
      </c>
      <c r="B7" s="25" t="s">
        <v>4</v>
      </c>
      <c r="C7" s="25" t="s">
        <v>90</v>
      </c>
      <c r="D7" s="25" t="s">
        <v>30</v>
      </c>
      <c r="E7" s="25" t="s">
        <v>31</v>
      </c>
      <c r="F7" s="25" t="s">
        <v>86</v>
      </c>
      <c r="G7" s="25" t="s">
        <v>6</v>
      </c>
      <c r="H7" s="25" t="s">
        <v>87</v>
      </c>
      <c r="I7" s="25" t="s">
        <v>7</v>
      </c>
      <c r="J7" s="25" t="s">
        <v>8</v>
      </c>
      <c r="K7" s="25" t="s">
        <v>88</v>
      </c>
      <c r="L7" s="25" t="s">
        <v>89</v>
      </c>
    </row>
    <row r="8" spans="1:12" x14ac:dyDescent="0.25">
      <c r="A8" s="26">
        <v>7</v>
      </c>
      <c r="B8" s="27" t="s">
        <v>45</v>
      </c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x14ac:dyDescent="0.25">
      <c r="A9" s="26">
        <v>8</v>
      </c>
      <c r="B9" s="27" t="s">
        <v>46</v>
      </c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x14ac:dyDescent="0.25">
      <c r="A10" s="26">
        <v>9</v>
      </c>
      <c r="B10" s="27" t="s">
        <v>47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 x14ac:dyDescent="0.25">
      <c r="A11" s="26">
        <v>10</v>
      </c>
      <c r="B11" s="27" t="s">
        <v>48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2" x14ac:dyDescent="0.25">
      <c r="A12" s="26">
        <v>11</v>
      </c>
      <c r="B12" s="27" t="s">
        <v>49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1:12" x14ac:dyDescent="0.25">
      <c r="A13" s="26">
        <v>12</v>
      </c>
      <c r="B13" s="27" t="s">
        <v>50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</row>
    <row r="14" spans="1:12" x14ac:dyDescent="0.25">
      <c r="A14" s="26">
        <v>13</v>
      </c>
      <c r="B14" s="27" t="s">
        <v>51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</row>
    <row r="15" spans="1:12" x14ac:dyDescent="0.25">
      <c r="A15" s="26">
        <v>14</v>
      </c>
      <c r="B15" s="27" t="s">
        <v>52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</row>
    <row r="16" spans="1:12" x14ac:dyDescent="0.25">
      <c r="A16" s="26">
        <v>15</v>
      </c>
      <c r="B16" s="27" t="s">
        <v>53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</row>
    <row r="17" spans="1:12" x14ac:dyDescent="0.25">
      <c r="A17" s="26">
        <v>16</v>
      </c>
      <c r="B17" s="27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5">
      <c r="A18" s="26">
        <v>17</v>
      </c>
      <c r="B18" s="27" t="s">
        <v>55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 s="26">
        <v>18</v>
      </c>
      <c r="B19" s="27" t="s">
        <v>56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1:12" x14ac:dyDescent="0.25">
      <c r="A20" s="26">
        <v>19</v>
      </c>
      <c r="B20" s="27" t="s">
        <v>57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A21" s="26">
        <v>20</v>
      </c>
      <c r="B21" s="27" t="s">
        <v>58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</row>
    <row r="22" spans="1:12" x14ac:dyDescent="0.25">
      <c r="A22" s="26">
        <v>21</v>
      </c>
      <c r="B22" s="27" t="s">
        <v>59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2" x14ac:dyDescent="0.25">
      <c r="A23" s="26">
        <v>22</v>
      </c>
      <c r="B23" s="27" t="s">
        <v>60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2" x14ac:dyDescent="0.25">
      <c r="A24" s="26">
        <v>23</v>
      </c>
      <c r="B24" s="27" t="s">
        <v>61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2" x14ac:dyDescent="0.25">
      <c r="A25" s="26">
        <v>24</v>
      </c>
      <c r="B25" s="27" t="s">
        <v>62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pans="1:12" x14ac:dyDescent="0.25">
      <c r="A26" s="26">
        <v>25</v>
      </c>
      <c r="B26" s="27" t="s">
        <v>63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</row>
    <row r="27" spans="1:12" x14ac:dyDescent="0.25">
      <c r="A27" s="26">
        <v>26</v>
      </c>
      <c r="B27" s="27" t="s">
        <v>64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</row>
    <row r="28" spans="1:12" ht="30" x14ac:dyDescent="0.25">
      <c r="A28" s="26">
        <v>27</v>
      </c>
      <c r="B28" s="3" t="s">
        <v>2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 s="28"/>
      <c r="B29" s="29" t="s">
        <v>42</v>
      </c>
      <c r="C29" s="7">
        <f t="shared" ref="C29:L29" si="0">SUBTOTAL(109,C8:C28)</f>
        <v>0</v>
      </c>
      <c r="D29" s="7">
        <f t="shared" si="0"/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 t="shared" si="0"/>
        <v>0</v>
      </c>
      <c r="I29" s="7">
        <f t="shared" si="0"/>
        <v>0</v>
      </c>
      <c r="J29" s="7">
        <f t="shared" si="0"/>
        <v>0</v>
      </c>
      <c r="K29" s="7">
        <f t="shared" si="0"/>
        <v>0</v>
      </c>
      <c r="L29" s="7">
        <f t="shared" si="0"/>
        <v>0</v>
      </c>
    </row>
    <row r="30" spans="1:12" x14ac:dyDescent="0.25">
      <c r="A30" s="4"/>
      <c r="B30" s="5"/>
      <c r="C30" s="5"/>
      <c r="D30" s="5"/>
    </row>
  </sheetData>
  <sheetProtection algorithmName="SHA-512" hashValue="4wZrWppw9cqq1H/TGwgBNg8IUCX2SJe+SCwSQgt+x+3FPw+6ikqc6e1prtEvvfT6l836u3kX/kzPi7+yY3A9Ig==" saltValue="a+YDqC+dG8DKH7d4JQs7jA==" spinCount="100000" sheet="1" objects="1" scenarios="1"/>
  <mergeCells count="1">
    <mergeCell ref="D5:L5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DQE lot 1</vt:lpstr>
      <vt:lpstr>BPU lot 1</vt:lpstr>
      <vt:lpstr>BPU par batiment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2024-11-21T09:29:15Z</dcterms:modified>
</cp:coreProperties>
</file>