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-120" yWindow="-120" windowWidth="29040" windowHeight="15840" activeTab="3"/>
  </bookViews>
  <sheets>
    <sheet name="Page de garde" sheetId="1" r:id="rId1"/>
    <sheet name="TCE A1" sheetId="2" r:id="rId2"/>
    <sheet name="TCE C1" sheetId="6" r:id="rId3"/>
    <sheet name="TCE C2" sheetId="7" r:id="rId4"/>
    <sheet name="Chauffage - Ventilation A1" sheetId="3" r:id="rId5"/>
    <sheet name="Chauffage - Ventilation C1" sheetId="10" r:id="rId6"/>
    <sheet name="Chauffage - Ventilation C2" sheetId="8" r:id="rId7"/>
    <sheet name="Electricité A1" sheetId="4" r:id="rId8"/>
    <sheet name="Electricité C1 " sheetId="11" r:id="rId9"/>
    <sheet name="Electricité C2" sheetId="12" r:id="rId10"/>
    <sheet name="Tableau recapitulatif" sheetId="5" r:id="rId1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5" i="10" l="1"/>
  <c r="H30" i="12"/>
  <c r="H29" i="12"/>
  <c r="H28" i="12"/>
  <c r="H27" i="12"/>
  <c r="H31" i="11"/>
  <c r="H30" i="11"/>
  <c r="H29" i="11"/>
  <c r="H28" i="11"/>
  <c r="H28" i="4"/>
  <c r="H29" i="4"/>
  <c r="H30" i="4"/>
  <c r="H62" i="2"/>
  <c r="H47" i="6"/>
  <c r="K47" i="6" s="1"/>
  <c r="L47" i="6" s="1"/>
  <c r="H46" i="6"/>
  <c r="H45" i="6"/>
  <c r="K45" i="6" s="1"/>
  <c r="L45" i="6" s="1"/>
  <c r="H44" i="6"/>
  <c r="K44" i="6" s="1"/>
  <c r="L44" i="6" s="1"/>
  <c r="H43" i="6"/>
  <c r="K43" i="6" s="1"/>
  <c r="L43" i="6" s="1"/>
  <c r="H42" i="6"/>
  <c r="K42" i="6" s="1"/>
  <c r="L42" i="6" s="1"/>
  <c r="H41" i="6"/>
  <c r="H40" i="6"/>
  <c r="H39" i="6"/>
  <c r="H48" i="6" s="1"/>
  <c r="H49" i="2"/>
  <c r="H48" i="2"/>
  <c r="H46" i="2"/>
  <c r="H44" i="2"/>
  <c r="H43" i="2"/>
  <c r="K43" i="2" s="1"/>
  <c r="L43" i="2" s="1"/>
  <c r="H25" i="12"/>
  <c r="H26" i="11"/>
  <c r="H26" i="4"/>
  <c r="H6" i="8"/>
  <c r="H6" i="3"/>
  <c r="H6" i="10"/>
  <c r="H24" i="12"/>
  <c r="K24" i="12" s="1"/>
  <c r="L24" i="12" s="1"/>
  <c r="H23" i="12"/>
  <c r="K23" i="12" s="1"/>
  <c r="L23" i="12" s="1"/>
  <c r="H22" i="12"/>
  <c r="K22" i="12" s="1"/>
  <c r="L22" i="12" s="1"/>
  <c r="H21" i="12"/>
  <c r="H31" i="12" s="1"/>
  <c r="H17" i="12"/>
  <c r="K17" i="12" s="1"/>
  <c r="L17" i="12" s="1"/>
  <c r="H16" i="12"/>
  <c r="K16" i="12" s="1"/>
  <c r="L16" i="12" s="1"/>
  <c r="H15" i="12"/>
  <c r="K15" i="12" s="1"/>
  <c r="L15" i="12" s="1"/>
  <c r="H14" i="12"/>
  <c r="K14" i="12" s="1"/>
  <c r="L14" i="12" s="1"/>
  <c r="H13" i="12"/>
  <c r="K13" i="12" s="1"/>
  <c r="L13" i="12" s="1"/>
  <c r="H12" i="12"/>
  <c r="K12" i="12" s="1"/>
  <c r="L12" i="12" s="1"/>
  <c r="H10" i="12"/>
  <c r="K10" i="12" s="1"/>
  <c r="L10" i="12" s="1"/>
  <c r="H9" i="12"/>
  <c r="K9" i="12" s="1"/>
  <c r="L9" i="12" s="1"/>
  <c r="H8" i="12"/>
  <c r="K8" i="12" s="1"/>
  <c r="L8" i="12" s="1"/>
  <c r="H7" i="12"/>
  <c r="K7" i="12" s="1"/>
  <c r="L7" i="12" s="1"/>
  <c r="H6" i="12"/>
  <c r="H18" i="12" s="1"/>
  <c r="H25" i="11"/>
  <c r="K25" i="11" s="1"/>
  <c r="L25" i="11" s="1"/>
  <c r="H24" i="11"/>
  <c r="K24" i="11" s="1"/>
  <c r="L24" i="11" s="1"/>
  <c r="H23" i="11"/>
  <c r="K23" i="11" s="1"/>
  <c r="L23" i="11" s="1"/>
  <c r="H22" i="11"/>
  <c r="K22" i="11" s="1"/>
  <c r="H18" i="11"/>
  <c r="K18" i="11" s="1"/>
  <c r="L18" i="11" s="1"/>
  <c r="H17" i="11"/>
  <c r="K17" i="11" s="1"/>
  <c r="L17" i="11" s="1"/>
  <c r="H16" i="11"/>
  <c r="K16" i="11" s="1"/>
  <c r="L16" i="11" s="1"/>
  <c r="H15" i="11"/>
  <c r="K15" i="11" s="1"/>
  <c r="L15" i="11" s="1"/>
  <c r="H14" i="11"/>
  <c r="K14" i="11" s="1"/>
  <c r="L14" i="11" s="1"/>
  <c r="H13" i="11"/>
  <c r="K13" i="11" s="1"/>
  <c r="L13" i="11" s="1"/>
  <c r="H12" i="11"/>
  <c r="H11" i="11" s="1"/>
  <c r="H10" i="11"/>
  <c r="K10" i="11" s="1"/>
  <c r="L10" i="11" s="1"/>
  <c r="H9" i="11"/>
  <c r="K9" i="11" s="1"/>
  <c r="L9" i="11" s="1"/>
  <c r="H8" i="11"/>
  <c r="K8" i="11" s="1"/>
  <c r="L8" i="11" s="1"/>
  <c r="H7" i="11"/>
  <c r="K7" i="11" s="1"/>
  <c r="L7" i="11" s="1"/>
  <c r="H6" i="11"/>
  <c r="K6" i="11" s="1"/>
  <c r="H8" i="8"/>
  <c r="H16" i="10"/>
  <c r="K16" i="10" s="1"/>
  <c r="L16" i="10" s="1"/>
  <c r="H14" i="10"/>
  <c r="K14" i="10" s="1"/>
  <c r="L14" i="10" s="1"/>
  <c r="H13" i="10"/>
  <c r="H17" i="10" s="1"/>
  <c r="H9" i="10"/>
  <c r="K9" i="10" s="1"/>
  <c r="L9" i="10" s="1"/>
  <c r="H8" i="10"/>
  <c r="H7" i="10"/>
  <c r="K7" i="10" s="1"/>
  <c r="H16" i="3"/>
  <c r="H8" i="3"/>
  <c r="H50" i="7"/>
  <c r="H49" i="7"/>
  <c r="H48" i="7"/>
  <c r="H59" i="6"/>
  <c r="H58" i="6"/>
  <c r="K58" i="6" s="1"/>
  <c r="L58" i="6" s="1"/>
  <c r="H57" i="6"/>
  <c r="K57" i="6" s="1"/>
  <c r="H70" i="2"/>
  <c r="K46" i="6"/>
  <c r="L46" i="6" s="1"/>
  <c r="H52" i="2"/>
  <c r="K52" i="2" s="1"/>
  <c r="L52" i="2" s="1"/>
  <c r="H36" i="2"/>
  <c r="H26" i="7"/>
  <c r="H33" i="6"/>
  <c r="H34" i="2"/>
  <c r="H20" i="7"/>
  <c r="H27" i="6"/>
  <c r="H28" i="2"/>
  <c r="H26" i="6"/>
  <c r="H27" i="2"/>
  <c r="H19" i="7"/>
  <c r="H28" i="6"/>
  <c r="K28" i="6" s="1"/>
  <c r="L28" i="6" s="1"/>
  <c r="H25" i="6"/>
  <c r="K25" i="6" s="1"/>
  <c r="L25" i="6" s="1"/>
  <c r="H24" i="6"/>
  <c r="H29" i="6" s="1"/>
  <c r="H32" i="6"/>
  <c r="K32" i="6" s="1"/>
  <c r="H34" i="6"/>
  <c r="K34" i="6" s="1"/>
  <c r="L34" i="6" s="1"/>
  <c r="H35" i="6"/>
  <c r="K35" i="6" s="1"/>
  <c r="L35" i="6" s="1"/>
  <c r="H9" i="8"/>
  <c r="K9" i="8" s="1"/>
  <c r="L9" i="8" s="1"/>
  <c r="H7" i="8"/>
  <c r="H10" i="8" s="1"/>
  <c r="H11" i="8" s="1"/>
  <c r="H47" i="7"/>
  <c r="K47" i="7" s="1"/>
  <c r="L47" i="7" s="1"/>
  <c r="H46" i="7"/>
  <c r="K46" i="7" s="1"/>
  <c r="H42" i="7"/>
  <c r="K42" i="7" s="1"/>
  <c r="L42" i="7" s="1"/>
  <c r="H41" i="7"/>
  <c r="K41" i="7" s="1"/>
  <c r="L41" i="7" s="1"/>
  <c r="H40" i="7"/>
  <c r="K40" i="7" s="1"/>
  <c r="L40" i="7" s="1"/>
  <c r="H39" i="7"/>
  <c r="K39" i="7" s="1"/>
  <c r="L39" i="7" s="1"/>
  <c r="H38" i="7"/>
  <c r="K38" i="7" s="1"/>
  <c r="H37" i="7"/>
  <c r="H43" i="7" s="1"/>
  <c r="H33" i="7"/>
  <c r="K33" i="7" s="1"/>
  <c r="L33" i="7" s="1"/>
  <c r="H32" i="7"/>
  <c r="K32" i="7" s="1"/>
  <c r="L32" i="7" s="1"/>
  <c r="H28" i="7"/>
  <c r="K28" i="7" s="1"/>
  <c r="L28" i="7" s="1"/>
  <c r="H27" i="7"/>
  <c r="K27" i="7" s="1"/>
  <c r="L27" i="7" s="1"/>
  <c r="H25" i="7"/>
  <c r="K25" i="7" s="1"/>
  <c r="L25" i="7" s="1"/>
  <c r="H21" i="7"/>
  <c r="K21" i="7" s="1"/>
  <c r="L21" i="7" s="1"/>
  <c r="H18" i="7"/>
  <c r="K18" i="7" s="1"/>
  <c r="L18" i="7" s="1"/>
  <c r="H17" i="7"/>
  <c r="H22" i="7" s="1"/>
  <c r="H13" i="7"/>
  <c r="H14" i="7" s="1"/>
  <c r="H9" i="7"/>
  <c r="K9" i="7" s="1"/>
  <c r="L9" i="7" s="1"/>
  <c r="H8" i="7"/>
  <c r="K8" i="7" s="1"/>
  <c r="L8" i="7" s="1"/>
  <c r="H7" i="7"/>
  <c r="K7" i="7" s="1"/>
  <c r="L7" i="7" s="1"/>
  <c r="H6" i="7"/>
  <c r="K6" i="7" s="1"/>
  <c r="H53" i="6"/>
  <c r="K53" i="6" s="1"/>
  <c r="L53" i="6" s="1"/>
  <c r="H52" i="6"/>
  <c r="K52" i="6" s="1"/>
  <c r="L52" i="6" s="1"/>
  <c r="H51" i="6"/>
  <c r="K51" i="6" s="1"/>
  <c r="H20" i="6"/>
  <c r="K20" i="6" s="1"/>
  <c r="L20" i="6" s="1"/>
  <c r="H19" i="6"/>
  <c r="K19" i="6" s="1"/>
  <c r="L19" i="6" s="1"/>
  <c r="H18" i="6"/>
  <c r="K18" i="6" s="1"/>
  <c r="L18" i="6" s="1"/>
  <c r="H17" i="6"/>
  <c r="H21" i="6" s="1"/>
  <c r="H13" i="6"/>
  <c r="H14" i="6" s="1"/>
  <c r="H9" i="6"/>
  <c r="K9" i="6" s="1"/>
  <c r="L9" i="6" s="1"/>
  <c r="H8" i="6"/>
  <c r="K8" i="6" s="1"/>
  <c r="L8" i="6" s="1"/>
  <c r="H7" i="6"/>
  <c r="K7" i="6" s="1"/>
  <c r="L7" i="6" s="1"/>
  <c r="H6" i="6"/>
  <c r="H10" i="6" s="1"/>
  <c r="H31" i="4"/>
  <c r="K31" i="4" s="1"/>
  <c r="L31" i="4" s="1"/>
  <c r="H25" i="4"/>
  <c r="K25" i="4" s="1"/>
  <c r="L25" i="4" s="1"/>
  <c r="H24" i="4"/>
  <c r="K24" i="4" s="1"/>
  <c r="L24" i="4" s="1"/>
  <c r="H23" i="4"/>
  <c r="K23" i="4" s="1"/>
  <c r="L23" i="4" s="1"/>
  <c r="H22" i="4"/>
  <c r="H32" i="4" s="1"/>
  <c r="H18" i="4"/>
  <c r="K18" i="4" s="1"/>
  <c r="L18" i="4" s="1"/>
  <c r="H17" i="4"/>
  <c r="K17" i="4" s="1"/>
  <c r="L17" i="4" s="1"/>
  <c r="H16" i="4"/>
  <c r="K16" i="4" s="1"/>
  <c r="L16" i="4" s="1"/>
  <c r="H15" i="4"/>
  <c r="K15" i="4" s="1"/>
  <c r="L15" i="4" s="1"/>
  <c r="H14" i="4"/>
  <c r="K14" i="4" s="1"/>
  <c r="L14" i="4" s="1"/>
  <c r="H13" i="4"/>
  <c r="K13" i="4" s="1"/>
  <c r="L13" i="4" s="1"/>
  <c r="H12" i="4"/>
  <c r="H10" i="4"/>
  <c r="K10" i="4" s="1"/>
  <c r="L10" i="4" s="1"/>
  <c r="H9" i="4"/>
  <c r="K9" i="4" s="1"/>
  <c r="L9" i="4" s="1"/>
  <c r="H8" i="4"/>
  <c r="K8" i="4" s="1"/>
  <c r="L8" i="4" s="1"/>
  <c r="H7" i="4"/>
  <c r="K7" i="4" s="1"/>
  <c r="L7" i="4" s="1"/>
  <c r="H6" i="4"/>
  <c r="H19" i="4" s="1"/>
  <c r="H15" i="3"/>
  <c r="K15" i="3" s="1"/>
  <c r="L15" i="3" s="1"/>
  <c r="H14" i="3"/>
  <c r="K14" i="3" s="1"/>
  <c r="L14" i="3" s="1"/>
  <c r="H13" i="3"/>
  <c r="H9" i="3"/>
  <c r="H7" i="3"/>
  <c r="K7" i="3" s="1"/>
  <c r="H69" i="2"/>
  <c r="K69" i="2" s="1"/>
  <c r="L69" i="2" s="1"/>
  <c r="H68" i="2"/>
  <c r="K68" i="2" s="1"/>
  <c r="H64" i="2"/>
  <c r="K64" i="2" s="1"/>
  <c r="L64" i="2" s="1"/>
  <c r="H63" i="2"/>
  <c r="K63" i="2" s="1"/>
  <c r="L63" i="2" s="1"/>
  <c r="H61" i="2"/>
  <c r="K61" i="2" s="1"/>
  <c r="L61" i="2" s="1"/>
  <c r="H60" i="2"/>
  <c r="K60" i="2" s="1"/>
  <c r="L60" i="2" s="1"/>
  <c r="H59" i="2"/>
  <c r="K59" i="2" s="1"/>
  <c r="L59" i="2" s="1"/>
  <c r="H58" i="2"/>
  <c r="K58" i="2" s="1"/>
  <c r="H54" i="2"/>
  <c r="K54" i="2" s="1"/>
  <c r="L54" i="2" s="1"/>
  <c r="H53" i="2"/>
  <c r="K53" i="2" s="1"/>
  <c r="L53" i="2" s="1"/>
  <c r="H51" i="2"/>
  <c r="K51" i="2" s="1"/>
  <c r="L51" i="2" s="1"/>
  <c r="H50" i="2"/>
  <c r="K50" i="2" s="1"/>
  <c r="L50" i="2" s="1"/>
  <c r="H47" i="2"/>
  <c r="K47" i="2" s="1"/>
  <c r="L47" i="2" s="1"/>
  <c r="H45" i="2"/>
  <c r="K45" i="2" s="1"/>
  <c r="L45" i="2" s="1"/>
  <c r="H42" i="2"/>
  <c r="K42" i="2" s="1"/>
  <c r="H38" i="2"/>
  <c r="K38" i="2" s="1"/>
  <c r="L38" i="2" s="1"/>
  <c r="H37" i="2"/>
  <c r="K37" i="2" s="1"/>
  <c r="L37" i="2" s="1"/>
  <c r="H35" i="2"/>
  <c r="K35" i="2" s="1"/>
  <c r="L35" i="2" s="1"/>
  <c r="H33" i="2"/>
  <c r="K33" i="2" s="1"/>
  <c r="L33" i="2" s="1"/>
  <c r="H29" i="2"/>
  <c r="K29" i="2" s="1"/>
  <c r="L29" i="2" s="1"/>
  <c r="H26" i="2"/>
  <c r="K26" i="2" s="1"/>
  <c r="H25" i="2"/>
  <c r="H30" i="2" s="1"/>
  <c r="H21" i="2"/>
  <c r="K21" i="2" s="1"/>
  <c r="L21" i="2" s="1"/>
  <c r="H20" i="2"/>
  <c r="K20" i="2" s="1"/>
  <c r="L20" i="2" s="1"/>
  <c r="H19" i="2"/>
  <c r="H18" i="2"/>
  <c r="K18" i="2" s="1"/>
  <c r="H14" i="2"/>
  <c r="K14" i="2" s="1"/>
  <c r="L14" i="2" s="1"/>
  <c r="H13" i="2"/>
  <c r="H15" i="2" s="1"/>
  <c r="H9" i="2"/>
  <c r="K9" i="2" s="1"/>
  <c r="L9" i="2" s="1"/>
  <c r="H8" i="2"/>
  <c r="K8" i="2" s="1"/>
  <c r="L8" i="2" s="1"/>
  <c r="H7" i="2"/>
  <c r="K7" i="2" s="1"/>
  <c r="L7" i="2" s="1"/>
  <c r="H6" i="2"/>
  <c r="H10" i="2" s="1"/>
  <c r="H71" i="2" l="1"/>
  <c r="H32" i="12"/>
  <c r="H11" i="12"/>
  <c r="H10" i="10"/>
  <c r="H18" i="10" s="1"/>
  <c r="C6" i="5" s="1"/>
  <c r="K21" i="12"/>
  <c r="L21" i="12" s="1"/>
  <c r="L31" i="12" s="1"/>
  <c r="K11" i="12"/>
  <c r="L11" i="12"/>
  <c r="K6" i="12"/>
  <c r="L22" i="11"/>
  <c r="L32" i="11" s="1"/>
  <c r="K32" i="11"/>
  <c r="L6" i="11"/>
  <c r="K12" i="11"/>
  <c r="H32" i="11"/>
  <c r="H19" i="11"/>
  <c r="H11" i="4"/>
  <c r="K12" i="4"/>
  <c r="L12" i="4" s="1"/>
  <c r="L11" i="4" s="1"/>
  <c r="K22" i="4"/>
  <c r="K32" i="4" s="1"/>
  <c r="K13" i="10"/>
  <c r="K17" i="10" s="1"/>
  <c r="L7" i="10"/>
  <c r="L10" i="10" s="1"/>
  <c r="K10" i="10"/>
  <c r="H10" i="3"/>
  <c r="H17" i="3" s="1"/>
  <c r="L57" i="6"/>
  <c r="L60" i="6" s="1"/>
  <c r="K60" i="6"/>
  <c r="H54" i="6"/>
  <c r="H60" i="6"/>
  <c r="H65" i="2"/>
  <c r="H34" i="7"/>
  <c r="K39" i="6"/>
  <c r="K48" i="6" s="1"/>
  <c r="H22" i="2"/>
  <c r="H36" i="6"/>
  <c r="H39" i="2"/>
  <c r="H55" i="2"/>
  <c r="H29" i="7"/>
  <c r="H10" i="7"/>
  <c r="K24" i="6"/>
  <c r="K29" i="6" s="1"/>
  <c r="L32" i="6"/>
  <c r="L36" i="6" s="1"/>
  <c r="K36" i="6"/>
  <c r="K29" i="7"/>
  <c r="K37" i="7"/>
  <c r="L37" i="7" s="1"/>
  <c r="K7" i="8"/>
  <c r="K13" i="6"/>
  <c r="L13" i="6" s="1"/>
  <c r="K6" i="6"/>
  <c r="L6" i="6" s="1"/>
  <c r="L10" i="6" s="1"/>
  <c r="K34" i="7"/>
  <c r="K10" i="7"/>
  <c r="L6" i="7"/>
  <c r="L10" i="7" s="1"/>
  <c r="L46" i="7"/>
  <c r="L49" i="7" s="1"/>
  <c r="K49" i="7"/>
  <c r="L38" i="7"/>
  <c r="K13" i="7"/>
  <c r="K17" i="7"/>
  <c r="L29" i="7"/>
  <c r="L34" i="7"/>
  <c r="K6" i="2"/>
  <c r="L6" i="2" s="1"/>
  <c r="L10" i="2" s="1"/>
  <c r="K13" i="2"/>
  <c r="L13" i="2" s="1"/>
  <c r="K25" i="2"/>
  <c r="L25" i="2" s="1"/>
  <c r="L51" i="6"/>
  <c r="K17" i="6"/>
  <c r="K39" i="2"/>
  <c r="L39" i="2"/>
  <c r="H33" i="4"/>
  <c r="K65" i="2"/>
  <c r="L58" i="2"/>
  <c r="L65" i="2" s="1"/>
  <c r="L7" i="3"/>
  <c r="L68" i="2"/>
  <c r="L71" i="2" s="1"/>
  <c r="K71" i="2"/>
  <c r="L18" i="2"/>
  <c r="L42" i="2"/>
  <c r="K6" i="4"/>
  <c r="K13" i="3"/>
  <c r="K19" i="2"/>
  <c r="L19" i="2" s="1"/>
  <c r="L26" i="2"/>
  <c r="K9" i="3"/>
  <c r="L9" i="3" s="1"/>
  <c r="H61" i="6" l="1"/>
  <c r="H72" i="2"/>
  <c r="H33" i="11"/>
  <c r="C7" i="5" s="1"/>
  <c r="K31" i="12"/>
  <c r="L22" i="4"/>
  <c r="L32" i="4" s="1"/>
  <c r="K18" i="12"/>
  <c r="L6" i="12"/>
  <c r="L18" i="12" s="1"/>
  <c r="L32" i="12" s="1"/>
  <c r="L12" i="11"/>
  <c r="L11" i="11" s="1"/>
  <c r="L19" i="11" s="1"/>
  <c r="L33" i="11" s="1"/>
  <c r="K11" i="11"/>
  <c r="K19" i="11" s="1"/>
  <c r="K33" i="11" s="1"/>
  <c r="K11" i="4"/>
  <c r="K19" i="4" s="1"/>
  <c r="K33" i="4" s="1"/>
  <c r="D7" i="5" s="1"/>
  <c r="K18" i="10"/>
  <c r="L13" i="10"/>
  <c r="L17" i="10" s="1"/>
  <c r="L18" i="10" s="1"/>
  <c r="L39" i="6"/>
  <c r="L48" i="6" s="1"/>
  <c r="K10" i="2"/>
  <c r="L24" i="6"/>
  <c r="L29" i="6" s="1"/>
  <c r="L43" i="7"/>
  <c r="K43" i="7"/>
  <c r="L30" i="2"/>
  <c r="K10" i="8"/>
  <c r="K11" i="8" s="1"/>
  <c r="L7" i="8"/>
  <c r="L10" i="8" s="1"/>
  <c r="L11" i="8" s="1"/>
  <c r="K54" i="6"/>
  <c r="L54" i="6"/>
  <c r="K10" i="6"/>
  <c r="L17" i="7"/>
  <c r="L22" i="7" s="1"/>
  <c r="K22" i="7"/>
  <c r="K14" i="7"/>
  <c r="L13" i="7"/>
  <c r="L14" i="7" s="1"/>
  <c r="K30" i="2"/>
  <c r="K14" i="6"/>
  <c r="L14" i="6"/>
  <c r="K21" i="6"/>
  <c r="L17" i="6"/>
  <c r="L21" i="6" s="1"/>
  <c r="L6" i="4"/>
  <c r="L19" i="4" s="1"/>
  <c r="K16" i="3"/>
  <c r="L13" i="3"/>
  <c r="L16" i="3" s="1"/>
  <c r="L55" i="2"/>
  <c r="K10" i="3"/>
  <c r="K17" i="3" s="1"/>
  <c r="D6" i="5" s="1"/>
  <c r="L10" i="3"/>
  <c r="K55" i="2"/>
  <c r="L22" i="2"/>
  <c r="K15" i="2"/>
  <c r="L15" i="2"/>
  <c r="K22" i="2"/>
  <c r="K32" i="12" l="1"/>
  <c r="L33" i="4"/>
  <c r="E7" i="5" s="1"/>
  <c r="L17" i="3"/>
  <c r="E6" i="5" s="1"/>
  <c r="L50" i="7"/>
  <c r="K50" i="7"/>
  <c r="C5" i="5"/>
  <c r="C9" i="5" s="1"/>
  <c r="K61" i="6"/>
  <c r="L61" i="6"/>
  <c r="L72" i="2"/>
  <c r="E5" i="5" s="1"/>
  <c r="C11" i="5" s="1"/>
  <c r="K72" i="2"/>
  <c r="D5" i="5" s="1"/>
  <c r="C10" i="5" s="1"/>
</calcChain>
</file>

<file path=xl/sharedStrings.xml><?xml version="1.0" encoding="utf-8"?>
<sst xmlns="http://schemas.openxmlformats.org/spreadsheetml/2006/main" count="1851" uniqueCount="300">
  <si>
    <t>renovation bureaux
au 12 rue du Val d'Osne</t>
  </si>
  <si>
    <t>DECOMPOSITION DU PRIX GLOBAL 
ET FORFAITAIRE</t>
  </si>
  <si>
    <t/>
  </si>
  <si>
    <t>Indice A</t>
  </si>
  <si>
    <t>Maitre d'œuvre</t>
  </si>
  <si>
    <t>Maitre d'ouvrage</t>
  </si>
  <si>
    <t>IDONEIS 
28 rue Juliette Récamier, 69006 LYON 
 contact@idoneis.fr</t>
  </si>
  <si>
    <t>Titre du poste</t>
  </si>
  <si>
    <t>Localisation</t>
  </si>
  <si>
    <t>U</t>
  </si>
  <si>
    <t>Qté</t>
  </si>
  <si>
    <t>TVA</t>
  </si>
  <si>
    <t>PU. HT</t>
  </si>
  <si>
    <t>Total HT</t>
  </si>
  <si>
    <t>SOUS TOTAL</t>
  </si>
  <si>
    <t>1.1 - TRAVAUX PRÉLIMINAIRES</t>
  </si>
  <si>
    <t>1.1.1</t>
  </si>
  <si>
    <t>Base vie
Localisation : durée des travaux</t>
  </si>
  <si>
    <t>durée des travaux</t>
  </si>
  <si>
    <t>1.1.2</t>
  </si>
  <si>
    <t>Signalisation
Localisation : ensemble des zones travaux</t>
  </si>
  <si>
    <t>ensemble des zones travaux</t>
  </si>
  <si>
    <t>1.1.3</t>
  </si>
  <si>
    <t>1.1.4</t>
  </si>
  <si>
    <t>Remise en état des abords
Localisation : ensemble des zones travaux</t>
  </si>
  <si>
    <t>Polyane de protection
Localisation : ensemble des zones travaux</t>
  </si>
  <si>
    <t>1.2 - TRAVAUX DE DÉMOLITION</t>
  </si>
  <si>
    <t>1.2.1</t>
  </si>
  <si>
    <t>Aile C1</t>
  </si>
  <si>
    <t>1.2.2</t>
  </si>
  <si>
    <t>Décapage charpente
Localisation : Charpente apparente aile A1</t>
  </si>
  <si>
    <t>Charpente apparente aile A1</t>
  </si>
  <si>
    <t>1.2.3</t>
  </si>
  <si>
    <t xml:space="preserve">Création d'ouverture
Localisation : Aile A1 : Création d'ouvertures </t>
  </si>
  <si>
    <t xml:space="preserve">Aile A1 : Création d'ouvertures </t>
  </si>
  <si>
    <t>1.3 - CHARPENTE - COUVERTURE</t>
  </si>
  <si>
    <t>1.3.1</t>
  </si>
  <si>
    <t>Dépose de fenêtre de toit
Localisation : Aile A1</t>
  </si>
  <si>
    <t>Aile A1</t>
  </si>
  <si>
    <t>1.3.2</t>
  </si>
  <si>
    <t>Aile A1 : chevêtre  pour fenêtre de toit</t>
  </si>
  <si>
    <t>1.3.3</t>
  </si>
  <si>
    <t>Fenêtre de toit
Localisation : Aile A1</t>
  </si>
  <si>
    <t>1.3.4</t>
  </si>
  <si>
    <t>Reprise couverture
Localisation : Aile A1</t>
  </si>
  <si>
    <t>1.4 - TRAVAUX DE PLÂTRERIE</t>
  </si>
  <si>
    <t>1.4.1</t>
  </si>
  <si>
    <t>Ailes A1 et C2</t>
  </si>
  <si>
    <t>1.4.2</t>
  </si>
  <si>
    <t>1.4.3</t>
  </si>
  <si>
    <t>1.4.4</t>
  </si>
  <si>
    <t>1.5 - FAUX PLAFONDS</t>
  </si>
  <si>
    <t>1.5.1</t>
  </si>
  <si>
    <t xml:space="preserve">Ailes A1 </t>
  </si>
  <si>
    <t>1.5.2</t>
  </si>
  <si>
    <t>1.5.3</t>
  </si>
  <si>
    <t>1.5.4</t>
  </si>
  <si>
    <t>Jouée de faux plafond
Localisation : au droit des fenêtres de toit</t>
  </si>
  <si>
    <t>au droit des fenêtres de toit</t>
  </si>
  <si>
    <t>1.5.5</t>
  </si>
  <si>
    <t>1.6 - MENUISERIES INTÉRIEURES</t>
  </si>
  <si>
    <t>1.6.1</t>
  </si>
  <si>
    <t xml:space="preserve">Porte vitrée 1UP
Localisation : Ailes A1 </t>
  </si>
  <si>
    <t>1.6.2</t>
  </si>
  <si>
    <t>1.6.3</t>
  </si>
  <si>
    <t xml:space="preserve">Porte pleine 2UP
Localisation : Ailes A1 </t>
  </si>
  <si>
    <t>1.6.4</t>
  </si>
  <si>
    <t xml:space="preserve">Porte pleine 2V DAS
Localisation : Ailes A1 </t>
  </si>
  <si>
    <t>1.6.5</t>
  </si>
  <si>
    <t>1.6.6</t>
  </si>
  <si>
    <t xml:space="preserve">Cadre végétal stabilisé
Localisation : Ailes A1 </t>
  </si>
  <si>
    <t>1.6.7</t>
  </si>
  <si>
    <t>1.6.8</t>
  </si>
  <si>
    <t xml:space="preserve">Tasseaux 45x100
Localisation : Ailes A1 </t>
  </si>
  <si>
    <t xml:space="preserve">Encadrement de baie
Localisation : Ailes A1 </t>
  </si>
  <si>
    <t>1.7 - PEINTURE</t>
  </si>
  <si>
    <t>1.7.1</t>
  </si>
  <si>
    <t>1.7.2</t>
  </si>
  <si>
    <t>1.7.3</t>
  </si>
  <si>
    <t>1.7.4</t>
  </si>
  <si>
    <t>1.7.5</t>
  </si>
  <si>
    <t>1.7.6</t>
  </si>
  <si>
    <t>1.8 - SOL SOUPLE</t>
  </si>
  <si>
    <t>1.8.1</t>
  </si>
  <si>
    <t>1.8.2</t>
  </si>
  <si>
    <t>TOTAL HT</t>
  </si>
  <si>
    <t>2.2 - CHAUFFAGE</t>
  </si>
  <si>
    <t>2.2.1</t>
  </si>
  <si>
    <t>2.2.2</t>
  </si>
  <si>
    <t>2.3 - VENTILATION</t>
  </si>
  <si>
    <t>2.3.1</t>
  </si>
  <si>
    <t>CTA
Localisation : Aile A1</t>
  </si>
  <si>
    <t>2.3.2</t>
  </si>
  <si>
    <t>Gaines de ventilation
Localisation : Aile A1</t>
  </si>
  <si>
    <t>2.3.3</t>
  </si>
  <si>
    <t>3.1 - COURANT FORT</t>
  </si>
  <si>
    <t>3.1.1</t>
  </si>
  <si>
    <t>3.1.2</t>
  </si>
  <si>
    <t>3.1.3</t>
  </si>
  <si>
    <t>3.1.4</t>
  </si>
  <si>
    <t>3.1.5</t>
  </si>
  <si>
    <t>3.1.6</t>
  </si>
  <si>
    <t>3.1.7</t>
  </si>
  <si>
    <t>Alimentation électrique des équipements techniques</t>
  </si>
  <si>
    <t>Alimentation stores</t>
  </si>
  <si>
    <t>Ecran</t>
  </si>
  <si>
    <t>3.1.8</t>
  </si>
  <si>
    <t>3.1.9</t>
  </si>
  <si>
    <t>3.1.10</t>
  </si>
  <si>
    <t>3.1.11</t>
  </si>
  <si>
    <t>Prise de courant 16A 2P+T</t>
  </si>
  <si>
    <t>Blocs autonomes d'éclairage de sécurité d'évacuation (BAES)
Localisation : COD : cf plan d'électricité,REU : cf plan d'électricité</t>
  </si>
  <si>
    <t>3.2 - COURANT FAIBLE</t>
  </si>
  <si>
    <t>3.2.1</t>
  </si>
  <si>
    <t>3.2.2</t>
  </si>
  <si>
    <t>3.2.3</t>
  </si>
  <si>
    <t>3.2.4</t>
  </si>
  <si>
    <t>3.2.5</t>
  </si>
  <si>
    <t>RECAPITULATIF</t>
  </si>
  <si>
    <t>Lot 01</t>
  </si>
  <si>
    <t>TCE</t>
  </si>
  <si>
    <t>Lot 02</t>
  </si>
  <si>
    <t>Chauffage - Ventilation</t>
  </si>
  <si>
    <t>Lot 03</t>
  </si>
  <si>
    <t>Electricité</t>
  </si>
  <si>
    <t>TOTAL TTC</t>
  </si>
  <si>
    <t>LOT 1 TCE - AILE A1</t>
  </si>
  <si>
    <t>LOT 1 TCE - AILE C1</t>
  </si>
  <si>
    <t>Dépose de fenêtre de toit
Localisation : Aile C1</t>
  </si>
  <si>
    <t>Fenêtre de toit
Localisation : Aile C1</t>
  </si>
  <si>
    <t>Reprise couverture
Localisation : Aile C1</t>
  </si>
  <si>
    <t>Nettoyage de mise à disposition des locaux
Localisation : Ailes C1</t>
  </si>
  <si>
    <t>Peinture sur subjectile plâtre rampant et horizontal
Localisation : Ailes C1</t>
  </si>
  <si>
    <t>Peinture sur subjectile plâtre vertical
Localisation : Ailes C1</t>
  </si>
  <si>
    <t>Déplacement de radiateur
Localisation : Ailes C2</t>
  </si>
  <si>
    <t xml:space="preserve">Réseau bi-tube
Localisation : Ailes C2 </t>
  </si>
  <si>
    <t>LOT 2
 Chauffage - Ventilation - Aile C2</t>
  </si>
  <si>
    <t>LOT 2
 Chauffage - Ventilation - Aile A1</t>
  </si>
  <si>
    <t>LOT 3
 Electricité - Aile A1</t>
  </si>
  <si>
    <t>Consignation électrique des réseaux
Localisation : Aile C2</t>
  </si>
  <si>
    <t>Coffret de chantier
Localisation : Aile C2</t>
  </si>
  <si>
    <t>Adaptation de l'armoire électrique
Localisation : Aile C2</t>
  </si>
  <si>
    <t>Distribution électrique
Localisation : Aile C2</t>
  </si>
  <si>
    <t>Connexions équipotentielles
Localisation : Aile C2</t>
  </si>
  <si>
    <t>Dépose et repose des équipements SSI
Localisation : Aile C2</t>
  </si>
  <si>
    <t>Prise RJ45 - Cat6A
Localisation : Aile C2</t>
  </si>
  <si>
    <t>Réseaux informatiques
Localisation : Aile C2</t>
  </si>
  <si>
    <t>Décapage charpente
Localisation : Charpente apparente aile C1</t>
  </si>
  <si>
    <t>LOT 1 TCE - AILE C2</t>
  </si>
  <si>
    <t>Décapage charpente
Localisation : Charpente apparente aile C2</t>
  </si>
  <si>
    <t>Chevêtres bois
Localisation : Aile C1 : chevêtre  pour fenêtre de toit et CTA</t>
  </si>
  <si>
    <t>Chevêtres bois
Localisation : Aile A1 : chevêtre  pour fenêtre de toit et CTA</t>
  </si>
  <si>
    <t>Contre cloisons avec montants et plaques de plâtre 
Localisation : Aile A1</t>
  </si>
  <si>
    <t>Contre cloisons avec montants et plaques de plâtre 
Localisation : Aile C1</t>
  </si>
  <si>
    <t>Contre cloisons avec isolation avec montants et plaques de plâtre
Localisation : Aile C1</t>
  </si>
  <si>
    <t>m²</t>
  </si>
  <si>
    <t>FT</t>
  </si>
  <si>
    <t>1.4.5</t>
  </si>
  <si>
    <t>Cloisons en plaques de plâtre haute dureté 98/48
Localisation : Aile C1</t>
  </si>
  <si>
    <t>Contre cloisons avec isolation avec montants et plaques de plâtre
Localisation : Aile A1</t>
  </si>
  <si>
    <t>Cloisons en plaques de plâtre haute dureté 98/48
Localisation : Aile A1</t>
  </si>
  <si>
    <t>Contre cloisons avec isolation avec montants et plaques de plâtre
Localisation : Aile C2</t>
  </si>
  <si>
    <t>Contre cloisons avec montants et plaques de plâtre 
Localisation : Aile C2</t>
  </si>
  <si>
    <t>Cloisons en plaques de plâtre haute dureté 98/48
Localisation : Aile C2</t>
  </si>
  <si>
    <t>Plafond plâtre rampant
Localisation : Aile A1</t>
  </si>
  <si>
    <t>Plafond plâtre rampant
Localisation : Aile C2</t>
  </si>
  <si>
    <t>Plafond plâtre rampant
Localisation : Aile C1</t>
  </si>
  <si>
    <t>Plafond plâtre acoustique avec perforations aléatoires
Localisation : Aile A1</t>
  </si>
  <si>
    <t>Plafond plâtre acoustique avec perforations aléatoires
Localisation : Aile C1</t>
  </si>
  <si>
    <t>Plafond plâtre acoustique avec perforations aléatoires
Localisation : Aile C2</t>
  </si>
  <si>
    <t xml:space="preserve">Plafond dalle 1200x600
Localisation : Aile A1 </t>
  </si>
  <si>
    <t xml:space="preserve">Plafond dalle 600x600
Localisation : Aile A1 </t>
  </si>
  <si>
    <t>ml</t>
  </si>
  <si>
    <t>1.5.6</t>
  </si>
  <si>
    <t xml:space="preserve">Isolation rampant et plafond
Localisation : Aile A1 </t>
  </si>
  <si>
    <t xml:space="preserve">Isolation rampant et plafond
Localisation : Aile C1 </t>
  </si>
  <si>
    <t xml:space="preserve">Bardage à clairevoie
Localisation : Ailes A1 </t>
  </si>
  <si>
    <t xml:space="preserve">Porte vitrée 1UP
Localisation : Ailes C1 </t>
  </si>
  <si>
    <t xml:space="preserve">Porte pleine 2V DAS
Localisation : Ailes C1 </t>
  </si>
  <si>
    <t xml:space="preserve">Cadre végétal stabilisé
Localisation : Ailes C1 </t>
  </si>
  <si>
    <t xml:space="preserve">Bardage à clairevoie
Localisation : Ailes C1 </t>
  </si>
  <si>
    <t xml:space="preserve">Tasseaux 45x100
Localisation : Ailes C1 </t>
  </si>
  <si>
    <t xml:space="preserve">Encadrement de baie
Localisation : Ailes C1 </t>
  </si>
  <si>
    <t xml:space="preserve">Plinthe bois
Localisation : Ailes A1 </t>
  </si>
  <si>
    <t>Peinture sur subjectile plâtre vertical
Localisation : Ailes A1</t>
  </si>
  <si>
    <t>Peinture sur subjectile plâtre rampant et horizontal
Localisation : Ailes A1</t>
  </si>
  <si>
    <t>Peinture sur subjectile en bois
Localisation : Ailes A1</t>
  </si>
  <si>
    <t>Peinture sur support métallique
Localisation : Ailes A1</t>
  </si>
  <si>
    <t xml:space="preserve">Signalétique
Localisation : Ailes A1 </t>
  </si>
  <si>
    <t>Nettoyage de mise à disposition des locaux
Localisation : Ailes A1</t>
  </si>
  <si>
    <t>ML</t>
  </si>
  <si>
    <t>M²</t>
  </si>
  <si>
    <t xml:space="preserve">Préparation du support - Ragréage
Localisation : Ailes A1 </t>
  </si>
  <si>
    <t xml:space="preserve">Revêtement de sol PVC en lés U4P3E2C1 - 19dB
Localisation : Ailes A1 </t>
  </si>
  <si>
    <t>1.8.3</t>
  </si>
  <si>
    <t xml:space="preserve">Revêtement de sol floqué en lés U3P3E2C2 
Localisation : Ailes A1 </t>
  </si>
  <si>
    <t xml:space="preserve">Préparation du support - Ragréage
Localisation : Ailes C1 </t>
  </si>
  <si>
    <t xml:space="preserve">Revêtement de sol PVC en lés U4P3E2C1 - 19dB
Localisation : Ailes C1 </t>
  </si>
  <si>
    <t xml:space="preserve">Revêtement de sol floqué en lés U3P3E2C2 
Localisation : Ailes C1 </t>
  </si>
  <si>
    <t>Préparation du support - Ragréage
Localisation : Aile C2</t>
  </si>
  <si>
    <t>Revêtement de sol PVC en lés U4P3E2C1 - 19dB
Localisation : Aile C2</t>
  </si>
  <si>
    <t>Nettoyage de mise à disposition des locaux
Localisation : Aile C2</t>
  </si>
  <si>
    <t>Signalétique
Localisation : Aile C2</t>
  </si>
  <si>
    <t>Peinture sur support métallique
Localisation : Aile C2</t>
  </si>
  <si>
    <t>Peinture sur subjectile en bois
Localisation : Aile C2</t>
  </si>
  <si>
    <t>Peinture sur subjectile plâtre rampant et horizontal
Localisation : Aile C2</t>
  </si>
  <si>
    <t>Peinture sur subjectile plâtre vertical
Localisation : Aile C2</t>
  </si>
  <si>
    <t xml:space="preserve">Isolation rampant et plafond
Localisation : Aile C2 </t>
  </si>
  <si>
    <t xml:space="preserve">Revêtement de sol floqué en lés U3P3E2C2 
Localisation : Ailes C2 </t>
  </si>
  <si>
    <t>Déplacement de radiateur
Localisation : Aile A1</t>
  </si>
  <si>
    <t>2.2.3</t>
  </si>
  <si>
    <t xml:space="preserve">Réseau bi-tube
Localisation : Aile A1 </t>
  </si>
  <si>
    <t>Tête thermostatique intelligente
Localisation : Aile A1</t>
  </si>
  <si>
    <t>Grilles diffuseurs d'air et extraction d'air
Localisation : Aile A1</t>
  </si>
  <si>
    <t>LOT 2
 Chauffage - Ventilation - Aile C1</t>
  </si>
  <si>
    <t>2.3.5</t>
  </si>
  <si>
    <t>CTA
Localisation : Aile C1</t>
  </si>
  <si>
    <t>Déplacement de radiateur
Localisation : Aile C1</t>
  </si>
  <si>
    <t>Tête thermostatique intelligente
Localisation : Aile C1</t>
  </si>
  <si>
    <t xml:space="preserve">Réseau bi-tube
Localisation : Aile C1 </t>
  </si>
  <si>
    <t>Gaines de ventilation
Localisation : Aile C1</t>
  </si>
  <si>
    <t>Tête thermostatique intelligente
Localisation : Aile C2</t>
  </si>
  <si>
    <t>3.1.6.1</t>
  </si>
  <si>
    <t>3.1.6.2</t>
  </si>
  <si>
    <t>3.1.6.3</t>
  </si>
  <si>
    <t>Plafonnier LED gradable</t>
  </si>
  <si>
    <t>Prise de courant 16A 2P+T ondulée</t>
  </si>
  <si>
    <t>LOT 3
 Electricité - Aile C1</t>
  </si>
  <si>
    <t>Consignation électrique des réseaux
Localisation : Aile A1</t>
  </si>
  <si>
    <t>Coffret de chantier
Localisation : Aile A1</t>
  </si>
  <si>
    <t>Adaptation de l'armoire électrique
Localisation : Aile A1</t>
  </si>
  <si>
    <t>Distribution électrique
Localisation : Aile A1</t>
  </si>
  <si>
    <t>Connexions équipotentielles
Localisation : Aile A1</t>
  </si>
  <si>
    <t>Dépose et repose des équipements SSI
Localisation : Aile A1</t>
  </si>
  <si>
    <t>Prise RJ45 - Cat6A
Localisation : Aile A1</t>
  </si>
  <si>
    <t>Réseaux informatiques
Localisation : Aile A1</t>
  </si>
  <si>
    <t xml:space="preserve">Contrôle d'accès portes intérieures
Localisation : Aile A1 </t>
  </si>
  <si>
    <t>Extension alarme anti intrusion
Localisation : Aile A1</t>
  </si>
  <si>
    <t>Consignation électrique des réseaux
Localisation : Aile C1</t>
  </si>
  <si>
    <t>Coffret de chantier
Localisation : Aile C1</t>
  </si>
  <si>
    <t>Adaptation de l'armoire électrique
Localisation : Aile C1</t>
  </si>
  <si>
    <t>Distribution électrique
Localisation : Aile C1</t>
  </si>
  <si>
    <t>Connexions équipotentielles
Localisation : Aile C1</t>
  </si>
  <si>
    <t>Dépose et repose des équipements SSI
Localisation : Aile C1</t>
  </si>
  <si>
    <t>Prise RJ45 - Cat6A
Localisation : Aile C1</t>
  </si>
  <si>
    <t>Réseaux informatiques
Localisation : Aile C1</t>
  </si>
  <si>
    <t xml:space="preserve">Contrôle d'accès portes intérieures
Localisation : Aile C1 </t>
  </si>
  <si>
    <t>Extension alarme anti intrusion
Localisation : Aile C1</t>
  </si>
  <si>
    <t>LOT 3
 Electricité - Aile C2</t>
  </si>
  <si>
    <t xml:space="preserve">Contrôle d'accès portes intérieures
Localisation : Aile C2 </t>
  </si>
  <si>
    <t>Extension alarme anti intrusion
Localisation : Aile C2</t>
  </si>
  <si>
    <t>CTA</t>
  </si>
  <si>
    <t>Dépose du réseau de chauffage
Localisation : Aile C1</t>
  </si>
  <si>
    <t>Dépose du réseau de chauffage
Localisation : Aile A1</t>
  </si>
  <si>
    <t>Ailes A1 et C1</t>
  </si>
  <si>
    <t>Dépose du réseau de chauffage
Localisation : Ailes C1</t>
  </si>
  <si>
    <t>2.2.4</t>
  </si>
  <si>
    <t>Modification de la GTB
Localisation : Aile A1</t>
  </si>
  <si>
    <t>Modification de la GTB
Localisation : Aile C1</t>
  </si>
  <si>
    <t>3.2.6</t>
  </si>
  <si>
    <t>Modification de la GTB
Localisation : Aile C2</t>
  </si>
  <si>
    <t>Commande d'éclairage</t>
  </si>
  <si>
    <t xml:space="preserve">Porte pleine 1UP
Localisation : Ailes A1 </t>
  </si>
  <si>
    <t xml:space="preserve">Porte pleine 1UP EI30
Localisation : Ailes A1 </t>
  </si>
  <si>
    <t xml:space="preserve">Porte pleine 2 vantaux
Localisation : Ailes A1 </t>
  </si>
  <si>
    <t xml:space="preserve">Déplacement de la porte 2V
Localisation : Ailes A1 </t>
  </si>
  <si>
    <t xml:space="preserve">Châssis fixe EI30
Localisation : Ailes A1 </t>
  </si>
  <si>
    <t>1.6.10</t>
  </si>
  <si>
    <t>1.6.11</t>
  </si>
  <si>
    <t>1.6.12</t>
  </si>
  <si>
    <t>1.6.13</t>
  </si>
  <si>
    <t>1.6.14</t>
  </si>
  <si>
    <t xml:space="preserve">Porte pleine 1UP EI30
Localisation : Ailes C1 </t>
  </si>
  <si>
    <t xml:space="preserve">Châssis fixe EI30
Localisation : Ailes C1 </t>
  </si>
  <si>
    <t xml:space="preserve">Plinthe bois
Localisation : Ailes C1 </t>
  </si>
  <si>
    <t>Peinture sur support PVC
Localisation : Ailes A1</t>
  </si>
  <si>
    <t>1.7.7</t>
  </si>
  <si>
    <t>Porte pleine 1UP
Localisation : Aile C2</t>
  </si>
  <si>
    <t>Plinthe bois
Localisation : Ailes A1, C1 et C2</t>
  </si>
  <si>
    <t>Ailes A1 et C0</t>
  </si>
  <si>
    <t>Matériels GTB
Localisation : Aile A1</t>
  </si>
  <si>
    <t>Câblage GTB
Localisation : Aile A1</t>
  </si>
  <si>
    <t>Programmation GTB
Localisation : Aile A1</t>
  </si>
  <si>
    <t>Supervision GTB
Localisation : Aile A1</t>
  </si>
  <si>
    <t>3.2.6.1</t>
  </si>
  <si>
    <t>3.2.6.2</t>
  </si>
  <si>
    <t>3.2.6.3</t>
  </si>
  <si>
    <t>3.2.6.4</t>
  </si>
  <si>
    <t>Matériels GTB
Localisation : Aile C1</t>
  </si>
  <si>
    <t>Câblage GTB
Localisation : Aile C1</t>
  </si>
  <si>
    <t>Programmation GTB
Localisation : Aile C1</t>
  </si>
  <si>
    <t>Supervision GTB
Localisation : Aile C1</t>
  </si>
  <si>
    <t>Matériels GTB
Localisation : Aile C2</t>
  </si>
  <si>
    <t>Câblage GTB
Localisation : Aile C2</t>
  </si>
  <si>
    <t>Programmation GTB
Localisation : Aile C2</t>
  </si>
  <si>
    <t>Supervision GTB
Localisation : Aile C2</t>
  </si>
  <si>
    <t>Grilles murales diffuseurs d'air et extraction d'air
Localisation : Aile C0</t>
  </si>
  <si>
    <t>Aile A0</t>
  </si>
  <si>
    <t>2.3.6</t>
  </si>
  <si>
    <t>Déposes
Localisation : Aile C1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</si>
</sst>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\ ##0.00"/>
    <numFmt numFmtId="165" formatCode="#\ ##0.00\ \€"/>
  </numFmts>
  <fonts count="13">
    <font>
      <sz val="11"/>
      <color theme="1"/>
      <name val="Calibri"/>
      <family val="2"/>
      <scheme val="minor"/>
    </font>
    <font>
      <b/>
      <sz val="18"/>
      <color rgb="FF3A06F2"/>
      <name val="Calibri"/>
    </font>
    <font>
      <b/>
      <sz val="15"/>
      <name val="Calibri"/>
    </font>
    <font>
      <b/>
      <sz val="12"/>
      <name val="Calibri"/>
    </font>
    <font>
      <b/>
      <sz val="16"/>
      <color rgb="FF3A06F2"/>
      <name val="Calibri"/>
    </font>
    <font>
      <sz val="8"/>
      <color rgb="FF9E9E9E"/>
      <name val="Calibri"/>
    </font>
    <font>
      <b/>
      <sz val="9"/>
      <name val="Calibri"/>
    </font>
    <font>
      <b/>
      <sz val="11"/>
      <color rgb="FF000000"/>
      <name val="Calibri"/>
    </font>
    <font>
      <sz val="9"/>
      <name val="Calibri"/>
    </font>
    <font>
      <sz val="12"/>
      <name val="Calibri"/>
    </font>
    <font>
      <sz val="11"/>
      <name val="Calibri"/>
    </font>
    <font>
      <b/>
      <sz val="12"/>
      <color rgb="FF9E9E9E"/>
      <name val="Calibri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0" xfId="0" applyFont="1"/>
    <xf numFmtId="0" fontId="5" fillId="0" borderId="1" xfId="0" applyFont="1" applyBorder="1" applyAlignment="1">
      <alignment horizontal="center" vertical="center"/>
    </xf>
    <xf numFmtId="0" fontId="0" fillId="0" borderId="2" xfId="0" applyBorder="1"/>
    <xf numFmtId="0" fontId="6" fillId="0" borderId="2" xfId="0" applyFont="1" applyBorder="1" applyAlignment="1">
      <alignment horizontal="center"/>
    </xf>
    <xf numFmtId="164" fontId="6" fillId="0" borderId="3" xfId="0" applyNumberFormat="1" applyFont="1" applyBorder="1" applyAlignment="1">
      <alignment horizontal="center"/>
    </xf>
    <xf numFmtId="0" fontId="7" fillId="0" borderId="0" xfId="0" applyFont="1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top" wrapText="1"/>
    </xf>
    <xf numFmtId="164" fontId="8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164" fontId="10" fillId="0" borderId="0" xfId="0" applyNumberFormat="1" applyFont="1" applyAlignment="1">
      <alignment vertical="center" wrapText="1"/>
    </xf>
    <xf numFmtId="164" fontId="0" fillId="0" borderId="0" xfId="0" applyNumberFormat="1"/>
    <xf numFmtId="0" fontId="0" fillId="0" borderId="0" xfId="0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165" fontId="11" fillId="0" borderId="0" xfId="0" applyNumberFormat="1" applyFont="1" applyAlignment="1">
      <alignment horizontal="right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4" fontId="0" fillId="0" borderId="0" xfId="0" applyNumberFormat="1" applyAlignment="1">
      <alignment horizontal="left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left"/>
    </xf>
    <xf numFmtId="0" fontId="4" fillId="0" borderId="4" xfId="0" applyFont="1" applyBorder="1" applyAlignment="1">
      <alignment horizontal="center" wrapText="1"/>
    </xf>
    <xf numFmtId="0" fontId="4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7:C35"/>
  <sheetViews>
    <sheetView workbookViewId="0">
      <selection activeCell="B19" sqref="B19"/>
    </sheetView>
  </sheetViews>
  <sheetFormatPr baseColWidth="10" defaultColWidth="9.140625" defaultRowHeight="15"/>
  <cols>
    <col min="1" max="1" width="6" customWidth="1"/>
    <col min="2" max="3" width="33" customWidth="1"/>
    <col min="4" max="4" width="20" customWidth="1"/>
    <col min="5" max="7" width="15" customWidth="1"/>
  </cols>
  <sheetData>
    <row r="7" spans="2:3" s="1" customFormat="1" ht="69.95" customHeight="1">
      <c r="B7" s="27" t="s">
        <v>0</v>
      </c>
      <c r="C7" s="27"/>
    </row>
    <row r="16" spans="2:3" s="2" customFormat="1" ht="35.1" customHeight="1">
      <c r="B16" s="28" t="s">
        <v>1</v>
      </c>
      <c r="C16" s="28"/>
    </row>
    <row r="17" spans="1:2" s="2" customFormat="1">
      <c r="A17" s="2" t="s">
        <v>2</v>
      </c>
      <c r="B17" s="2" t="s">
        <v>3</v>
      </c>
    </row>
    <row r="18" spans="1:2" s="2" customFormat="1">
      <c r="A18" s="2" t="s">
        <v>2</v>
      </c>
      <c r="B18" s="26">
        <v>45587</v>
      </c>
    </row>
    <row r="33" spans="1:3">
      <c r="C33" s="3"/>
    </row>
    <row r="34" spans="1:3" s="4" customFormat="1" ht="39.950000000000003" customHeight="1">
      <c r="A34" s="4" t="s">
        <v>2</v>
      </c>
      <c r="B34" s="4" t="s">
        <v>4</v>
      </c>
      <c r="C34" s="5" t="s">
        <v>5</v>
      </c>
    </row>
    <row r="35" spans="1:3" ht="39.950000000000003" customHeight="1">
      <c r="A35" t="s">
        <v>2</v>
      </c>
      <c r="B35" t="s">
        <v>6</v>
      </c>
      <c r="C35" t="s">
        <v>2</v>
      </c>
    </row>
  </sheetData>
  <mergeCells count="2">
    <mergeCell ref="B7:C7"/>
    <mergeCell ref="B16:C16"/>
  </mergeCells>
  <pageMargins left="0.7" right="0.7" top="0.75" bottom="0.75" header="0.3" footer="0.3"/>
  <pageSetup orientation="portrait" horizontalDpi="4294967295" verticalDpi="429496729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2"/>
  <sheetViews>
    <sheetView workbookViewId="0">
      <selection activeCell="B31" sqref="B31"/>
    </sheetView>
  </sheetViews>
  <sheetFormatPr baseColWidth="10" defaultColWidth="9.140625" defaultRowHeight="15"/>
  <cols>
    <col min="1" max="1" width="7" customWidth="1"/>
    <col min="2" max="2" width="40" customWidth="1"/>
    <col min="3" max="3" width="15" hidden="1" customWidth="1"/>
    <col min="4" max="4" width="5" customWidth="1"/>
    <col min="5" max="5" width="7" customWidth="1"/>
    <col min="6" max="6" width="6" customWidth="1"/>
    <col min="7" max="8" width="10" customWidth="1"/>
    <col min="9" max="9" width="15" hidden="1" customWidth="1"/>
    <col min="11" max="12" width="9" hidden="1" customWidth="1"/>
  </cols>
  <sheetData>
    <row r="1" spans="1:12" ht="45" customHeight="1">
      <c r="A1" s="29" t="s">
        <v>248</v>
      </c>
      <c r="B1" s="30"/>
      <c r="C1" s="30"/>
      <c r="D1" s="30"/>
      <c r="E1" s="30"/>
      <c r="F1" s="30"/>
      <c r="G1" s="30"/>
      <c r="H1" s="30"/>
    </row>
    <row r="2" spans="1:12" hidden="1">
      <c r="A2" s="7" t="s">
        <v>2</v>
      </c>
      <c r="B2" s="7" t="s">
        <v>7</v>
      </c>
      <c r="C2" s="7" t="s">
        <v>8</v>
      </c>
      <c r="D2" s="7" t="s">
        <v>9</v>
      </c>
      <c r="E2" s="7" t="s">
        <v>10</v>
      </c>
      <c r="F2" s="7" t="s">
        <v>11</v>
      </c>
      <c r="G2" s="7" t="s">
        <v>12</v>
      </c>
      <c r="H2" s="7" t="s">
        <v>13</v>
      </c>
    </row>
    <row r="3" spans="1:12" hidden="1">
      <c r="A3" s="8" t="s">
        <v>2</v>
      </c>
      <c r="B3" s="8" t="s">
        <v>2</v>
      </c>
      <c r="C3" s="8" t="s">
        <v>2</v>
      </c>
      <c r="D3" s="8" t="s">
        <v>2</v>
      </c>
      <c r="E3" s="8" t="s">
        <v>2</v>
      </c>
      <c r="F3" s="8" t="s">
        <v>2</v>
      </c>
      <c r="G3" s="9" t="s">
        <v>14</v>
      </c>
      <c r="H3" s="10"/>
    </row>
    <row r="4" spans="1:12" s="11" customFormat="1" ht="18" customHeight="1">
      <c r="A4" s="11" t="s">
        <v>95</v>
      </c>
    </row>
    <row r="5" spans="1:12">
      <c r="A5" s="7" t="s">
        <v>2</v>
      </c>
      <c r="B5" s="7" t="s">
        <v>7</v>
      </c>
      <c r="C5" s="7" t="s">
        <v>8</v>
      </c>
      <c r="D5" s="7" t="s">
        <v>9</v>
      </c>
      <c r="E5" s="7" t="s">
        <v>10</v>
      </c>
      <c r="F5" s="7" t="s">
        <v>11</v>
      </c>
      <c r="G5" s="7" t="s">
        <v>12</v>
      </c>
      <c r="H5" s="7" t="s">
        <v>13</v>
      </c>
    </row>
    <row r="6" spans="1:12" ht="36">
      <c r="A6" s="12" t="s">
        <v>96</v>
      </c>
      <c r="B6" s="13" t="s">
        <v>139</v>
      </c>
      <c r="C6" s="12" t="s">
        <v>47</v>
      </c>
      <c r="D6" s="12" t="s">
        <v>156</v>
      </c>
      <c r="E6" s="14">
        <v>0</v>
      </c>
      <c r="F6" s="12" t="s">
        <v>2</v>
      </c>
      <c r="G6" s="14" t="s">
        <v>2</v>
      </c>
      <c r="H6" s="14" t="e">
        <f t="shared" ref="H6:H10" si="0">IF(ISBLANK(E6),0,E6) * IF(ISBLANK(G6),0,G6)</f>
        <v>#VALUE!</v>
      </c>
      <c r="K6" s="12" t="e">
        <f t="shared" ref="K6:K10" si="1">IF(ISBLANK(F6),0,F6) * IF(ISBLANK(H6),0,H6) %</f>
        <v>#VALUE!</v>
      </c>
      <c r="L6" s="12" t="e">
        <f t="shared" ref="L6:L10" si="2">IF(ISBLANK(K6),0,K6) + IF(ISBLANK(H6),0,H6)</f>
        <v>#VALUE!</v>
      </c>
    </row>
    <row r="7" spans="1:12" ht="36">
      <c r="A7" s="12" t="s">
        <v>97</v>
      </c>
      <c r="B7" s="13" t="s">
        <v>140</v>
      </c>
      <c r="C7" s="12" t="s">
        <v>47</v>
      </c>
      <c r="D7" s="12" t="s">
        <v>156</v>
      </c>
      <c r="E7" s="14">
        <v>0</v>
      </c>
      <c r="F7" s="12" t="s">
        <v>2</v>
      </c>
      <c r="G7" s="14" t="s">
        <v>2</v>
      </c>
      <c r="H7" s="14" t="e">
        <f t="shared" si="0"/>
        <v>#VALUE!</v>
      </c>
      <c r="K7" s="12" t="e">
        <f t="shared" si="1"/>
        <v>#VALUE!</v>
      </c>
      <c r="L7" s="12" t="e">
        <f t="shared" si="2"/>
        <v>#VALUE!</v>
      </c>
    </row>
    <row r="8" spans="1:12" ht="36">
      <c r="A8" s="12" t="s">
        <v>98</v>
      </c>
      <c r="B8" s="13" t="s">
        <v>141</v>
      </c>
      <c r="C8" s="12" t="s">
        <v>47</v>
      </c>
      <c r="D8" s="12" t="s">
        <v>156</v>
      </c>
      <c r="E8" s="14">
        <v>0</v>
      </c>
      <c r="F8" s="12" t="s">
        <v>2</v>
      </c>
      <c r="G8" s="14" t="s">
        <v>2</v>
      </c>
      <c r="H8" s="14" t="e">
        <f t="shared" si="0"/>
        <v>#VALUE!</v>
      </c>
      <c r="K8" s="12" t="e">
        <f t="shared" si="1"/>
        <v>#VALUE!</v>
      </c>
      <c r="L8" s="12" t="e">
        <f t="shared" si="2"/>
        <v>#VALUE!</v>
      </c>
    </row>
    <row r="9" spans="1:12" ht="36">
      <c r="A9" s="12" t="s">
        <v>99</v>
      </c>
      <c r="B9" s="13" t="s">
        <v>142</v>
      </c>
      <c r="C9" s="12" t="s">
        <v>47</v>
      </c>
      <c r="D9" s="12" t="s">
        <v>156</v>
      </c>
      <c r="E9" s="14">
        <v>0</v>
      </c>
      <c r="F9" s="12" t="s">
        <v>2</v>
      </c>
      <c r="G9" s="14" t="s">
        <v>2</v>
      </c>
      <c r="H9" s="14" t="e">
        <f t="shared" si="0"/>
        <v>#VALUE!</v>
      </c>
      <c r="K9" s="12" t="e">
        <f t="shared" si="1"/>
        <v>#VALUE!</v>
      </c>
      <c r="L9" s="12" t="e">
        <f t="shared" si="2"/>
        <v>#VALUE!</v>
      </c>
    </row>
    <row r="10" spans="1:12" ht="36">
      <c r="A10" s="12" t="s">
        <v>100</v>
      </c>
      <c r="B10" s="13" t="s">
        <v>143</v>
      </c>
      <c r="C10" s="12" t="s">
        <v>47</v>
      </c>
      <c r="D10" s="12" t="s">
        <v>156</v>
      </c>
      <c r="E10" s="14">
        <v>0</v>
      </c>
      <c r="F10" s="12" t="s">
        <v>2</v>
      </c>
      <c r="G10" s="14" t="s">
        <v>2</v>
      </c>
      <c r="H10" s="14" t="e">
        <f t="shared" si="0"/>
        <v>#VALUE!</v>
      </c>
      <c r="K10" s="12" t="e">
        <f t="shared" si="1"/>
        <v>#VALUE!</v>
      </c>
      <c r="L10" s="12" t="e">
        <f t="shared" si="2"/>
        <v>#VALUE!</v>
      </c>
    </row>
    <row r="11" spans="1:12" ht="24">
      <c r="A11" s="12" t="s">
        <v>101</v>
      </c>
      <c r="B11" s="13" t="s">
        <v>103</v>
      </c>
      <c r="C11" s="12" t="s">
        <v>2</v>
      </c>
      <c r="D11" s="12" t="s">
        <v>2</v>
      </c>
      <c r="E11" s="14">
        <v>0</v>
      </c>
      <c r="F11" s="12" t="s">
        <v>2</v>
      </c>
      <c r="G11" s="14" t="s">
        <v>2</v>
      </c>
      <c r="H11" s="14" t="e">
        <f>SUM(#REF! +#REF!+H12)</f>
        <v>#REF!</v>
      </c>
      <c r="K11" s="12" t="e">
        <f>SUM(#REF! +#REF!+K12)</f>
        <v>#REF!</v>
      </c>
      <c r="L11" s="12" t="e">
        <f>SUM(#REF! +#REF!+L12)</f>
        <v>#REF!</v>
      </c>
    </row>
    <row r="12" spans="1:12">
      <c r="A12" s="12" t="s">
        <v>224</v>
      </c>
      <c r="B12" s="13" t="s">
        <v>105</v>
      </c>
      <c r="C12" s="12" t="s">
        <v>2</v>
      </c>
      <c r="D12" s="12" t="s">
        <v>9</v>
      </c>
      <c r="E12" s="14">
        <v>0</v>
      </c>
      <c r="F12" s="12" t="s">
        <v>2</v>
      </c>
      <c r="G12" s="14">
        <v>0</v>
      </c>
      <c r="H12" s="14">
        <f t="shared" ref="H12:H17" si="3">IF(ISBLANK(E12),0,E12) * IF(ISBLANK(G12),0,G12)</f>
        <v>0</v>
      </c>
      <c r="K12" s="12" t="e">
        <f t="shared" ref="K12:K17" si="4">IF(ISBLANK(F12),0,F12) * IF(ISBLANK(H12),0,H12) %</f>
        <v>#VALUE!</v>
      </c>
      <c r="L12" s="12" t="e">
        <f t="shared" ref="L12:L17" si="5">IF(ISBLANK(K12),0,K12) + IF(ISBLANK(H12),0,H12)</f>
        <v>#VALUE!</v>
      </c>
    </row>
    <row r="13" spans="1:12">
      <c r="A13" s="12" t="s">
        <v>102</v>
      </c>
      <c r="B13" s="13" t="s">
        <v>225</v>
      </c>
      <c r="C13" s="12" t="s">
        <v>2</v>
      </c>
      <c r="D13" s="12" t="s">
        <v>9</v>
      </c>
      <c r="E13" s="14">
        <v>0</v>
      </c>
      <c r="F13" s="12" t="s">
        <v>2</v>
      </c>
      <c r="G13" s="14" t="s">
        <v>2</v>
      </c>
      <c r="H13" s="14" t="e">
        <f t="shared" si="3"/>
        <v>#VALUE!</v>
      </c>
      <c r="K13" s="12" t="e">
        <f t="shared" si="4"/>
        <v>#VALUE!</v>
      </c>
      <c r="L13" s="12" t="e">
        <f t="shared" si="5"/>
        <v>#VALUE!</v>
      </c>
    </row>
    <row r="14" spans="1:12">
      <c r="A14" s="12" t="s">
        <v>106</v>
      </c>
      <c r="B14" s="13" t="s">
        <v>261</v>
      </c>
      <c r="C14" s="12" t="s">
        <v>2</v>
      </c>
      <c r="D14" s="12" t="s">
        <v>9</v>
      </c>
      <c r="E14" s="14">
        <v>0</v>
      </c>
      <c r="F14" s="12" t="s">
        <v>2</v>
      </c>
      <c r="G14" s="14" t="s">
        <v>2</v>
      </c>
      <c r="H14" s="14" t="e">
        <f t="shared" si="3"/>
        <v>#VALUE!</v>
      </c>
      <c r="K14" s="12" t="e">
        <f t="shared" si="4"/>
        <v>#VALUE!</v>
      </c>
      <c r="L14" s="12" t="e">
        <f t="shared" si="5"/>
        <v>#VALUE!</v>
      </c>
    </row>
    <row r="15" spans="1:12">
      <c r="A15" s="12" t="s">
        <v>107</v>
      </c>
      <c r="B15" s="13" t="s">
        <v>110</v>
      </c>
      <c r="C15" s="12" t="s">
        <v>2</v>
      </c>
      <c r="D15" s="12" t="s">
        <v>9</v>
      </c>
      <c r="E15" s="14">
        <v>0</v>
      </c>
      <c r="F15" s="12" t="s">
        <v>2</v>
      </c>
      <c r="G15" s="14" t="s">
        <v>2</v>
      </c>
      <c r="H15" s="14" t="e">
        <f t="shared" si="3"/>
        <v>#VALUE!</v>
      </c>
      <c r="K15" s="12" t="e">
        <f t="shared" si="4"/>
        <v>#VALUE!</v>
      </c>
      <c r="L15" s="12" t="e">
        <f t="shared" si="5"/>
        <v>#VALUE!</v>
      </c>
    </row>
    <row r="16" spans="1:12">
      <c r="A16" s="12" t="s">
        <v>108</v>
      </c>
      <c r="B16" s="13" t="s">
        <v>226</v>
      </c>
      <c r="C16" s="12" t="s">
        <v>2</v>
      </c>
      <c r="D16" s="12" t="s">
        <v>9</v>
      </c>
      <c r="E16" s="14">
        <v>0</v>
      </c>
      <c r="F16" s="12" t="s">
        <v>2</v>
      </c>
      <c r="G16" s="14" t="s">
        <v>2</v>
      </c>
      <c r="H16" s="14" t="e">
        <f t="shared" si="3"/>
        <v>#VALUE!</v>
      </c>
      <c r="K16" s="12" t="e">
        <f t="shared" si="4"/>
        <v>#VALUE!</v>
      </c>
      <c r="L16" s="12" t="e">
        <f t="shared" si="5"/>
        <v>#VALUE!</v>
      </c>
    </row>
    <row r="17" spans="1:12" ht="60">
      <c r="A17" s="12" t="s">
        <v>109</v>
      </c>
      <c r="B17" s="13" t="s">
        <v>111</v>
      </c>
      <c r="C17" s="12" t="s">
        <v>2</v>
      </c>
      <c r="D17" s="12" t="s">
        <v>9</v>
      </c>
      <c r="E17" s="14">
        <v>0</v>
      </c>
      <c r="F17" s="12" t="s">
        <v>2</v>
      </c>
      <c r="G17" s="14" t="s">
        <v>2</v>
      </c>
      <c r="H17" s="14" t="e">
        <f t="shared" si="3"/>
        <v>#VALUE!</v>
      </c>
      <c r="K17" s="12" t="e">
        <f t="shared" si="4"/>
        <v>#VALUE!</v>
      </c>
      <c r="L17" s="12" t="e">
        <f t="shared" si="5"/>
        <v>#VALUE!</v>
      </c>
    </row>
    <row r="18" spans="1:12">
      <c r="A18" s="8" t="s">
        <v>2</v>
      </c>
      <c r="B18" s="8" t="s">
        <v>2</v>
      </c>
      <c r="C18" s="8" t="s">
        <v>2</v>
      </c>
      <c r="D18" s="8" t="s">
        <v>2</v>
      </c>
      <c r="E18" s="8" t="s">
        <v>2</v>
      </c>
      <c r="F18" s="8" t="s">
        <v>2</v>
      </c>
      <c r="G18" s="9" t="s">
        <v>14</v>
      </c>
      <c r="H18" s="10" t="e">
        <f>SUM( H6:H17)</f>
        <v>#VALUE!</v>
      </c>
      <c r="K18" t="e">
        <f>SUM(K6+#REF!+K7+K8+K9+K10+K11+K13+K14+#REF!+#REF!+K15+K16+K17+#REF!+#REF!+#REF!)</f>
        <v>#VALUE!</v>
      </c>
      <c r="L18" t="e">
        <f>SUM(L6+#REF!+L7+L8+L9+L10+L11+L13+L14+#REF!+#REF!+L15+L16+L17+#REF!+#REF!+#REF!)</f>
        <v>#VALUE!</v>
      </c>
    </row>
    <row r="19" spans="1:12" s="11" customFormat="1" ht="18" customHeight="1">
      <c r="A19" s="11" t="s">
        <v>112</v>
      </c>
    </row>
    <row r="20" spans="1:12">
      <c r="A20" s="7" t="s">
        <v>2</v>
      </c>
      <c r="B20" s="7" t="s">
        <v>7</v>
      </c>
      <c r="C20" s="7" t="s">
        <v>8</v>
      </c>
      <c r="D20" s="7" t="s">
        <v>9</v>
      </c>
      <c r="E20" s="7" t="s">
        <v>10</v>
      </c>
      <c r="F20" s="7" t="s">
        <v>11</v>
      </c>
      <c r="G20" s="7" t="s">
        <v>12</v>
      </c>
      <c r="H20" s="7" t="s">
        <v>13</v>
      </c>
    </row>
    <row r="21" spans="1:12" ht="36">
      <c r="A21" s="12" t="s">
        <v>113</v>
      </c>
      <c r="B21" s="13" t="s">
        <v>144</v>
      </c>
      <c r="C21" s="12" t="s">
        <v>47</v>
      </c>
      <c r="D21" s="12" t="s">
        <v>156</v>
      </c>
      <c r="E21" s="14">
        <v>0</v>
      </c>
      <c r="F21" s="12" t="s">
        <v>2</v>
      </c>
      <c r="G21" s="14" t="s">
        <v>2</v>
      </c>
      <c r="H21" s="14" t="e">
        <f t="shared" ref="H21:H25" si="6">IF(ISBLANK(E21),0,E21) * IF(ISBLANK(G21),0,G21)</f>
        <v>#VALUE!</v>
      </c>
      <c r="K21" s="12" t="e">
        <f>IF(ISBLANK(F21),0,F21) * IF(ISBLANK(H21),0,H21) %</f>
        <v>#VALUE!</v>
      </c>
      <c r="L21" s="12" t="e">
        <f>IF(ISBLANK(K21),0,K21) + IF(ISBLANK(H21),0,H21)</f>
        <v>#VALUE!</v>
      </c>
    </row>
    <row r="22" spans="1:12" ht="36">
      <c r="A22" s="12" t="s">
        <v>114</v>
      </c>
      <c r="B22" s="13" t="s">
        <v>145</v>
      </c>
      <c r="C22" s="12" t="s">
        <v>47</v>
      </c>
      <c r="D22" s="12" t="s">
        <v>9</v>
      </c>
      <c r="E22" s="14">
        <v>0</v>
      </c>
      <c r="F22" s="12" t="s">
        <v>2</v>
      </c>
      <c r="G22" s="14" t="s">
        <v>2</v>
      </c>
      <c r="H22" s="14" t="e">
        <f t="shared" si="6"/>
        <v>#VALUE!</v>
      </c>
      <c r="K22" s="12" t="e">
        <f>IF(ISBLANK(F22),0,F22) * IF(ISBLANK(H22),0,H22) %</f>
        <v>#VALUE!</v>
      </c>
      <c r="L22" s="12" t="e">
        <f>IF(ISBLANK(K22),0,K22) + IF(ISBLANK(H22),0,H22)</f>
        <v>#VALUE!</v>
      </c>
    </row>
    <row r="23" spans="1:12" ht="36">
      <c r="A23" s="12" t="s">
        <v>115</v>
      </c>
      <c r="B23" s="13" t="s">
        <v>146</v>
      </c>
      <c r="C23" s="12" t="s">
        <v>47</v>
      </c>
      <c r="D23" s="12" t="s">
        <v>156</v>
      </c>
      <c r="E23" s="14">
        <v>0</v>
      </c>
      <c r="F23" s="12" t="s">
        <v>2</v>
      </c>
      <c r="G23" s="14" t="s">
        <v>2</v>
      </c>
      <c r="H23" s="14" t="e">
        <f t="shared" si="6"/>
        <v>#VALUE!</v>
      </c>
      <c r="K23" s="12" t="e">
        <f>IF(ISBLANK(F23),0,F23) * IF(ISBLANK(H23),0,H23) %</f>
        <v>#VALUE!</v>
      </c>
      <c r="L23" s="12" t="e">
        <f>IF(ISBLANK(K23),0,K23) + IF(ISBLANK(H23),0,H23)</f>
        <v>#VALUE!</v>
      </c>
    </row>
    <row r="24" spans="1:12" ht="36">
      <c r="A24" s="12" t="s">
        <v>116</v>
      </c>
      <c r="B24" s="13" t="s">
        <v>249</v>
      </c>
      <c r="C24" s="12" t="s">
        <v>47</v>
      </c>
      <c r="D24" s="12" t="s">
        <v>9</v>
      </c>
      <c r="E24" s="14">
        <v>0</v>
      </c>
      <c r="F24" s="12" t="s">
        <v>2</v>
      </c>
      <c r="G24" s="14" t="s">
        <v>2</v>
      </c>
      <c r="H24" s="14" t="e">
        <f t="shared" si="6"/>
        <v>#VALUE!</v>
      </c>
      <c r="K24" s="12" t="e">
        <f>IF(ISBLANK(F24),0,F24) * IF(ISBLANK(H24),0,H24) %</f>
        <v>#VALUE!</v>
      </c>
      <c r="L24" s="12" t="e">
        <f>IF(ISBLANK(K24),0,K24) + IF(ISBLANK(H24),0,H24)</f>
        <v>#VALUE!</v>
      </c>
    </row>
    <row r="25" spans="1:12" ht="36">
      <c r="A25" s="12" t="s">
        <v>117</v>
      </c>
      <c r="B25" s="13" t="s">
        <v>250</v>
      </c>
      <c r="C25" s="12" t="s">
        <v>47</v>
      </c>
      <c r="D25" s="12" t="s">
        <v>156</v>
      </c>
      <c r="E25" s="14">
        <v>0</v>
      </c>
      <c r="F25" s="12" t="s">
        <v>2</v>
      </c>
      <c r="G25" s="14" t="s">
        <v>2</v>
      </c>
      <c r="H25" s="14" t="e">
        <f t="shared" si="6"/>
        <v>#VALUE!</v>
      </c>
      <c r="K25" s="12"/>
      <c r="L25" s="12"/>
    </row>
    <row r="26" spans="1:12" ht="36">
      <c r="A26" s="12" t="s">
        <v>259</v>
      </c>
      <c r="B26" s="13" t="s">
        <v>260</v>
      </c>
      <c r="C26" s="12" t="s">
        <v>254</v>
      </c>
      <c r="D26" s="12"/>
      <c r="E26" s="14"/>
      <c r="F26" s="12"/>
      <c r="G26" s="14"/>
      <c r="H26" s="14"/>
      <c r="K26" s="12"/>
      <c r="L26" s="12"/>
    </row>
    <row r="27" spans="1:12" ht="36">
      <c r="A27" s="12" t="s">
        <v>284</v>
      </c>
      <c r="B27" s="13" t="s">
        <v>292</v>
      </c>
      <c r="C27" s="12" t="s">
        <v>254</v>
      </c>
      <c r="D27" s="12" t="s">
        <v>156</v>
      </c>
      <c r="E27" s="14">
        <v>1</v>
      </c>
      <c r="F27" s="12" t="s">
        <v>2</v>
      </c>
      <c r="G27" s="14" t="s">
        <v>2</v>
      </c>
      <c r="H27" s="14" t="e">
        <f t="shared" ref="H27:H30" si="7">IF(ISBLANK(E27),0,E27) * IF(ISBLANK(G27),0,G27)</f>
        <v>#VALUE!</v>
      </c>
      <c r="K27" s="12"/>
      <c r="L27" s="12"/>
    </row>
    <row r="28" spans="1:12" ht="36">
      <c r="A28" s="12" t="s">
        <v>285</v>
      </c>
      <c r="B28" s="13" t="s">
        <v>293</v>
      </c>
      <c r="C28" s="12" t="s">
        <v>279</v>
      </c>
      <c r="D28" s="12" t="s">
        <v>156</v>
      </c>
      <c r="E28" s="14">
        <v>1</v>
      </c>
      <c r="F28" s="12" t="s">
        <v>2</v>
      </c>
      <c r="G28" s="14" t="s">
        <v>2</v>
      </c>
      <c r="H28" s="14" t="e">
        <f t="shared" si="7"/>
        <v>#VALUE!</v>
      </c>
      <c r="K28" s="12"/>
      <c r="L28" s="12"/>
    </row>
    <row r="29" spans="1:12" ht="36">
      <c r="A29" s="12" t="s">
        <v>286</v>
      </c>
      <c r="B29" s="13" t="s">
        <v>294</v>
      </c>
      <c r="C29" s="12" t="s">
        <v>254</v>
      </c>
      <c r="D29" s="12" t="s">
        <v>156</v>
      </c>
      <c r="E29" s="14">
        <v>1</v>
      </c>
      <c r="F29" s="12" t="s">
        <v>2</v>
      </c>
      <c r="G29" s="14" t="s">
        <v>2</v>
      </c>
      <c r="H29" s="14" t="e">
        <f t="shared" si="7"/>
        <v>#VALUE!</v>
      </c>
      <c r="K29" s="12"/>
      <c r="L29" s="12"/>
    </row>
    <row r="30" spans="1:12" ht="36">
      <c r="A30" s="12" t="s">
        <v>287</v>
      </c>
      <c r="B30" s="13" t="s">
        <v>295</v>
      </c>
      <c r="C30" s="12" t="s">
        <v>47</v>
      </c>
      <c r="D30" s="12" t="s">
        <v>156</v>
      </c>
      <c r="E30" s="14">
        <v>1</v>
      </c>
      <c r="F30" s="12" t="s">
        <v>2</v>
      </c>
      <c r="G30" s="14" t="s">
        <v>2</v>
      </c>
      <c r="H30" s="14" t="e">
        <f t="shared" si="7"/>
        <v>#VALUE!</v>
      </c>
      <c r="K30" s="12"/>
      <c r="L30" s="12"/>
    </row>
    <row r="31" spans="1:12">
      <c r="A31" s="8" t="s">
        <v>2</v>
      </c>
      <c r="B31" s="8" t="s">
        <v>2</v>
      </c>
      <c r="C31" s="8" t="s">
        <v>2</v>
      </c>
      <c r="D31" s="8" t="s">
        <v>2</v>
      </c>
      <c r="E31" s="8" t="s">
        <v>2</v>
      </c>
      <c r="F31" s="8" t="s">
        <v>2</v>
      </c>
      <c r="G31" s="9" t="s">
        <v>14</v>
      </c>
      <c r="H31" s="10" t="e">
        <f>SUM( H21:H30)</f>
        <v>#VALUE!</v>
      </c>
      <c r="K31" t="e">
        <f>SUM(K21+K22+K23+K24+#REF!)</f>
        <v>#VALUE!</v>
      </c>
      <c r="L31" t="e">
        <f>SUM(L21+L22+L23+L24+#REF!)</f>
        <v>#VALUE!</v>
      </c>
    </row>
    <row r="32" spans="1:12">
      <c r="A32" s="15" t="s">
        <v>2</v>
      </c>
      <c r="B32" s="15" t="s">
        <v>2</v>
      </c>
      <c r="C32" s="15" t="s">
        <v>2</v>
      </c>
      <c r="D32" s="15" t="s">
        <v>2</v>
      </c>
      <c r="E32" s="15" t="s">
        <v>2</v>
      </c>
      <c r="F32" s="15" t="s">
        <v>2</v>
      </c>
      <c r="G32" s="15" t="s">
        <v>85</v>
      </c>
      <c r="H32" s="15" t="e">
        <f>SUM( H3+H18+H31)</f>
        <v>#VALUE!</v>
      </c>
      <c r="K32" t="e">
        <f>SUM(K3+K18+K31)</f>
        <v>#VALUE!</v>
      </c>
      <c r="L32" t="e">
        <f>SUM(L3+L18+L31)</f>
        <v>#VALUE!</v>
      </c>
    </row>
  </sheetData>
  <mergeCells count="1">
    <mergeCell ref="A1:H1"/>
  </mergeCells>
  <pageMargins left="0.7" right="0.7" top="0.75" bottom="0.75" header="0.3" footer="0.3"/>
  <pageSetup orientation="portrait" horizontalDpi="4294967295" verticalDpi="4294967295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E11"/>
  <sheetViews>
    <sheetView workbookViewId="0">
      <selection activeCell="C16" sqref="C16"/>
    </sheetView>
  </sheetViews>
  <sheetFormatPr baseColWidth="10" defaultColWidth="9.140625" defaultRowHeight="15"/>
  <cols>
    <col min="1" max="1" width="7" customWidth="1"/>
    <col min="2" max="2" width="50" customWidth="1"/>
    <col min="3" max="3" width="20" customWidth="1"/>
    <col min="4" max="4" width="10" hidden="1" customWidth="1"/>
    <col min="5" max="5" width="15" hidden="1" customWidth="1"/>
    <col min="6" max="6" width="10" customWidth="1"/>
    <col min="7" max="8" width="15" customWidth="1"/>
    <col min="9" max="9" width="20" customWidth="1"/>
  </cols>
  <sheetData>
    <row r="3" spans="1:5" s="6" customFormat="1" ht="30" customHeight="1">
      <c r="A3" s="6" t="s">
        <v>118</v>
      </c>
    </row>
    <row r="5" spans="1:5" ht="50.1" customHeight="1">
      <c r="A5" s="17" t="s">
        <v>119</v>
      </c>
      <c r="B5" s="18" t="s">
        <v>120</v>
      </c>
      <c r="C5" s="19" t="e">
        <f>'TCE A1'!H72+'TCE C1'!H61+'TCE C2'!H50</f>
        <v>#VALUE!</v>
      </c>
      <c r="D5" s="20" t="e">
        <f>'TCE A1'!K72</f>
        <v>#VALUE!</v>
      </c>
      <c r="E5" s="20" t="e">
        <f>'TCE A1'!L72</f>
        <v>#VALUE!</v>
      </c>
    </row>
    <row r="6" spans="1:5" ht="50.1" customHeight="1">
      <c r="A6" s="17" t="s">
        <v>121</v>
      </c>
      <c r="B6" s="18" t="s">
        <v>122</v>
      </c>
      <c r="C6" s="19" t="e">
        <f>'Chauffage - Ventilation A1'!H17+'Chauffage - Ventilation C1'!H18+'Chauffage - Ventilation C2'!H11</f>
        <v>#VALUE!</v>
      </c>
      <c r="D6" s="20" t="e">
        <f>'Chauffage - Ventilation A1'!K17</f>
        <v>#REF!</v>
      </c>
      <c r="E6" s="20" t="e">
        <f>'Chauffage - Ventilation A1'!L17</f>
        <v>#REF!</v>
      </c>
    </row>
    <row r="7" spans="1:5" ht="50.1" customHeight="1">
      <c r="A7" s="17" t="s">
        <v>123</v>
      </c>
      <c r="B7" s="18" t="s">
        <v>124</v>
      </c>
      <c r="C7" s="19" t="e">
        <f>'Electricité A1'!H33+'Electricité C1 '!H33+'Electricité C2'!H32</f>
        <v>#VALUE!</v>
      </c>
      <c r="D7" s="20" t="e">
        <f>'Electricité A1'!K33</f>
        <v>#VALUE!</v>
      </c>
      <c r="E7" s="20" t="e">
        <f>'Electricité A1'!L33</f>
        <v>#VALUE!</v>
      </c>
    </row>
    <row r="9" spans="1:5" s="21" customFormat="1" ht="20.100000000000001" customHeight="1">
      <c r="A9" s="21" t="s">
        <v>2</v>
      </c>
      <c r="B9" s="22" t="s">
        <v>85</v>
      </c>
      <c r="C9" s="23" t="e">
        <f>SUM(C5:C7)</f>
        <v>#VALUE!</v>
      </c>
    </row>
    <row r="10" spans="1:5" s="21" customFormat="1" ht="20.100000000000001" customHeight="1">
      <c r="A10" s="21" t="s">
        <v>2</v>
      </c>
      <c r="B10" s="22" t="s">
        <v>11</v>
      </c>
      <c r="C10" s="23" t="e">
        <f>SUM(D5:D7)</f>
        <v>#VALUE!</v>
      </c>
    </row>
    <row r="11" spans="1:5" s="21" customFormat="1" ht="20.100000000000001" customHeight="1">
      <c r="A11" s="21" t="s">
        <v>2</v>
      </c>
      <c r="B11" s="22" t="s">
        <v>125</v>
      </c>
      <c r="C11" s="23" t="e">
        <f>SUM(E5:E7)</f>
        <v>#VALUE!</v>
      </c>
    </row>
  </sheetData>
  <pageMargins left="0.7" right="0.7" top="0.75" bottom="0.75" header="0.3" footer="0.3"/>
  <pageSetup orientation="portrait" horizontalDpi="4294967295" verticalDpi="429496729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2"/>
  <sheetViews>
    <sheetView workbookViewId="0">
      <selection activeCell="M59" sqref="M59"/>
    </sheetView>
  </sheetViews>
  <sheetFormatPr baseColWidth="10" defaultColWidth="9.140625" defaultRowHeight="15"/>
  <cols>
    <col min="1" max="1" width="7" customWidth="1"/>
    <col min="2" max="2" width="40" customWidth="1"/>
    <col min="3" max="3" width="15" hidden="1" customWidth="1"/>
    <col min="4" max="4" width="5" customWidth="1"/>
    <col min="5" max="5" width="7" customWidth="1"/>
    <col min="6" max="6" width="6" customWidth="1"/>
    <col min="7" max="8" width="10" customWidth="1"/>
    <col min="9" max="9" width="15" hidden="1" customWidth="1"/>
    <col min="11" max="12" width="9" hidden="1" customWidth="1"/>
  </cols>
  <sheetData>
    <row r="1" spans="1:12" ht="45" customHeight="1">
      <c r="A1" s="29" t="s">
        <v>126</v>
      </c>
      <c r="B1" s="30"/>
      <c r="C1" s="30"/>
      <c r="D1" s="30"/>
      <c r="E1" s="30"/>
      <c r="F1" s="30"/>
      <c r="G1" s="30"/>
      <c r="H1" s="30"/>
    </row>
    <row r="2" spans="1:12" hidden="1">
      <c r="A2" s="7" t="s">
        <v>2</v>
      </c>
      <c r="B2" s="7" t="s">
        <v>7</v>
      </c>
      <c r="C2" s="7" t="s">
        <v>8</v>
      </c>
      <c r="D2" s="7" t="s">
        <v>9</v>
      </c>
      <c r="E2" s="7" t="s">
        <v>10</v>
      </c>
      <c r="F2" s="7" t="s">
        <v>11</v>
      </c>
      <c r="G2" s="7" t="s">
        <v>12</v>
      </c>
      <c r="H2" s="7" t="s">
        <v>13</v>
      </c>
    </row>
    <row r="3" spans="1:12" hidden="1">
      <c r="A3" s="8" t="s">
        <v>2</v>
      </c>
      <c r="B3" s="8" t="s">
        <v>2</v>
      </c>
      <c r="C3" s="8" t="s">
        <v>2</v>
      </c>
      <c r="D3" s="8" t="s">
        <v>2</v>
      </c>
      <c r="E3" s="8" t="s">
        <v>2</v>
      </c>
      <c r="F3" s="8" t="s">
        <v>2</v>
      </c>
      <c r="G3" s="9" t="s">
        <v>14</v>
      </c>
      <c r="H3" s="10"/>
    </row>
    <row r="4" spans="1:12" s="11" customFormat="1" ht="18" customHeight="1">
      <c r="A4" s="11" t="s">
        <v>15</v>
      </c>
    </row>
    <row r="5" spans="1:12">
      <c r="A5" s="7" t="s">
        <v>2</v>
      </c>
      <c r="B5" s="7" t="s">
        <v>7</v>
      </c>
      <c r="C5" s="7" t="s">
        <v>8</v>
      </c>
      <c r="D5" s="7" t="s">
        <v>9</v>
      </c>
      <c r="E5" s="7" t="s">
        <v>10</v>
      </c>
      <c r="F5" s="7" t="s">
        <v>11</v>
      </c>
      <c r="G5" s="7" t="s">
        <v>12</v>
      </c>
      <c r="H5" s="7" t="s">
        <v>13</v>
      </c>
    </row>
    <row r="6" spans="1:12" ht="36">
      <c r="A6" s="12" t="s">
        <v>16</v>
      </c>
      <c r="B6" s="13" t="s">
        <v>17</v>
      </c>
      <c r="C6" s="12" t="s">
        <v>18</v>
      </c>
      <c r="D6" s="12" t="s">
        <v>156</v>
      </c>
      <c r="E6" s="14">
        <v>0</v>
      </c>
      <c r="F6" s="12" t="s">
        <v>2</v>
      </c>
      <c r="G6" s="14" t="s">
        <v>2</v>
      </c>
      <c r="H6" s="14" t="e">
        <f>IF(ISBLANK(E6),0,E6) * IF(ISBLANK(G6),0,G6)</f>
        <v>#VALUE!</v>
      </c>
      <c r="K6" s="12" t="e">
        <f>IF(ISBLANK(F6),0,F6) * IF(ISBLANK(H6),0,H6) %</f>
        <v>#VALUE!</v>
      </c>
      <c r="L6" s="12" t="e">
        <f>IF(ISBLANK(K6),0,K6) + IF(ISBLANK(H6),0,H6)</f>
        <v>#VALUE!</v>
      </c>
    </row>
    <row r="7" spans="1:12" ht="36">
      <c r="A7" s="12" t="s">
        <v>19</v>
      </c>
      <c r="B7" s="13" t="s">
        <v>20</v>
      </c>
      <c r="C7" s="12" t="s">
        <v>21</v>
      </c>
      <c r="D7" s="12" t="s">
        <v>156</v>
      </c>
      <c r="E7" s="14">
        <v>0</v>
      </c>
      <c r="F7" s="12" t="s">
        <v>2</v>
      </c>
      <c r="G7" s="14" t="s">
        <v>2</v>
      </c>
      <c r="H7" s="14" t="e">
        <f>IF(ISBLANK(E7),0,E7) * IF(ISBLANK(G7),0,G7)</f>
        <v>#VALUE!</v>
      </c>
      <c r="K7" s="12" t="e">
        <f>IF(ISBLANK(F7),0,F7) * IF(ISBLANK(H7),0,H7) %</f>
        <v>#VALUE!</v>
      </c>
      <c r="L7" s="12" t="e">
        <f>IF(ISBLANK(K7),0,K7) + IF(ISBLANK(H7),0,H7)</f>
        <v>#VALUE!</v>
      </c>
    </row>
    <row r="8" spans="1:12" ht="36">
      <c r="A8" s="12" t="s">
        <v>22</v>
      </c>
      <c r="B8" s="13" t="s">
        <v>24</v>
      </c>
      <c r="C8" s="12" t="s">
        <v>21</v>
      </c>
      <c r="D8" s="12" t="s">
        <v>156</v>
      </c>
      <c r="E8" s="14">
        <v>0</v>
      </c>
      <c r="F8" s="12" t="s">
        <v>2</v>
      </c>
      <c r="G8" s="14" t="s">
        <v>2</v>
      </c>
      <c r="H8" s="14" t="e">
        <f>IF(ISBLANK(E8),0,E8) * IF(ISBLANK(G8),0,G8)</f>
        <v>#VALUE!</v>
      </c>
      <c r="K8" s="12" t="e">
        <f>IF(ISBLANK(F8),0,F8) * IF(ISBLANK(H8),0,H8) %</f>
        <v>#VALUE!</v>
      </c>
      <c r="L8" s="12" t="e">
        <f>IF(ISBLANK(K8),0,K8) + IF(ISBLANK(H8),0,H8)</f>
        <v>#VALUE!</v>
      </c>
    </row>
    <row r="9" spans="1:12" ht="36">
      <c r="A9" s="12" t="s">
        <v>23</v>
      </c>
      <c r="B9" s="13" t="s">
        <v>25</v>
      </c>
      <c r="C9" s="12" t="s">
        <v>21</v>
      </c>
      <c r="D9" s="12" t="s">
        <v>156</v>
      </c>
      <c r="E9" s="14">
        <v>0</v>
      </c>
      <c r="F9" s="12" t="s">
        <v>2</v>
      </c>
      <c r="G9" s="14" t="s">
        <v>2</v>
      </c>
      <c r="H9" s="14" t="e">
        <f>IF(ISBLANK(E9),0,E9) * IF(ISBLANK(G9),0,G9)</f>
        <v>#VALUE!</v>
      </c>
      <c r="K9" s="12" t="e">
        <f>IF(ISBLANK(F9),0,F9) * IF(ISBLANK(H9),0,H9) %</f>
        <v>#VALUE!</v>
      </c>
      <c r="L9" s="12" t="e">
        <f>IF(ISBLANK(K9),0,K9) + IF(ISBLANK(H9),0,H9)</f>
        <v>#VALUE!</v>
      </c>
    </row>
    <row r="10" spans="1:12">
      <c r="A10" s="8" t="s">
        <v>2</v>
      </c>
      <c r="B10" s="8" t="s">
        <v>2</v>
      </c>
      <c r="C10" s="8" t="s">
        <v>2</v>
      </c>
      <c r="D10" s="8" t="s">
        <v>2</v>
      </c>
      <c r="E10" s="8" t="s">
        <v>2</v>
      </c>
      <c r="F10" s="8" t="s">
        <v>2</v>
      </c>
      <c r="G10" s="9" t="s">
        <v>14</v>
      </c>
      <c r="H10" s="10" t="e">
        <f>SUM( H6:H9)</f>
        <v>#VALUE!</v>
      </c>
      <c r="K10" t="e">
        <f>SUM(K6+K7+#REF!+K8+K9)</f>
        <v>#VALUE!</v>
      </c>
      <c r="L10" t="e">
        <f>SUM(L6+L7+#REF!+L8+L9)</f>
        <v>#VALUE!</v>
      </c>
    </row>
    <row r="11" spans="1:12" s="11" customFormat="1" ht="18" customHeight="1">
      <c r="A11" s="11" t="s">
        <v>26</v>
      </c>
    </row>
    <row r="12" spans="1:12">
      <c r="A12" s="7" t="s">
        <v>2</v>
      </c>
      <c r="B12" s="7" t="s">
        <v>7</v>
      </c>
      <c r="C12" s="7" t="s">
        <v>8</v>
      </c>
      <c r="D12" s="7" t="s">
        <v>9</v>
      </c>
      <c r="E12" s="7" t="s">
        <v>10</v>
      </c>
      <c r="F12" s="7" t="s">
        <v>11</v>
      </c>
      <c r="G12" s="7" t="s">
        <v>12</v>
      </c>
      <c r="H12" s="7" t="s">
        <v>13</v>
      </c>
    </row>
    <row r="13" spans="1:12" ht="36">
      <c r="A13" s="12" t="s">
        <v>29</v>
      </c>
      <c r="B13" s="13" t="s">
        <v>30</v>
      </c>
      <c r="C13" s="12" t="s">
        <v>31</v>
      </c>
      <c r="D13" s="12" t="s">
        <v>156</v>
      </c>
      <c r="E13" s="14">
        <v>0</v>
      </c>
      <c r="F13" s="12" t="s">
        <v>2</v>
      </c>
      <c r="G13" s="14" t="s">
        <v>2</v>
      </c>
      <c r="H13" s="14" t="e">
        <f>IF(ISBLANK(E13),0,E13) * IF(ISBLANK(G13),0,G13)</f>
        <v>#VALUE!</v>
      </c>
      <c r="K13" s="12" t="e">
        <f>IF(ISBLANK(F13),0,F13) * IF(ISBLANK(H13),0,H13) %</f>
        <v>#VALUE!</v>
      </c>
      <c r="L13" s="12" t="e">
        <f>IF(ISBLANK(K13),0,K13) + IF(ISBLANK(H13),0,H13)</f>
        <v>#VALUE!</v>
      </c>
    </row>
    <row r="14" spans="1:12" ht="36">
      <c r="A14" s="12" t="s">
        <v>32</v>
      </c>
      <c r="B14" s="13" t="s">
        <v>33</v>
      </c>
      <c r="C14" s="12" t="s">
        <v>34</v>
      </c>
      <c r="D14" s="12" t="s">
        <v>9</v>
      </c>
      <c r="E14" s="14">
        <v>0</v>
      </c>
      <c r="F14" s="12" t="s">
        <v>2</v>
      </c>
      <c r="G14" s="14" t="s">
        <v>2</v>
      </c>
      <c r="H14" s="14" t="e">
        <f>IF(ISBLANK(E14),0,E14) * IF(ISBLANK(G14),0,G14)</f>
        <v>#VALUE!</v>
      </c>
      <c r="K14" s="12" t="e">
        <f>IF(ISBLANK(F14),0,F14) * IF(ISBLANK(H14),0,H14) %</f>
        <v>#VALUE!</v>
      </c>
      <c r="L14" s="12" t="e">
        <f>IF(ISBLANK(K14),0,K14) + IF(ISBLANK(H14),0,H14)</f>
        <v>#VALUE!</v>
      </c>
    </row>
    <row r="15" spans="1:12">
      <c r="A15" s="8" t="s">
        <v>2</v>
      </c>
      <c r="B15" s="8" t="s">
        <v>2</v>
      </c>
      <c r="C15" s="8" t="s">
        <v>2</v>
      </c>
      <c r="D15" s="8" t="s">
        <v>2</v>
      </c>
      <c r="E15" s="8" t="s">
        <v>2</v>
      </c>
      <c r="F15" s="8" t="s">
        <v>2</v>
      </c>
      <c r="G15" s="9" t="s">
        <v>14</v>
      </c>
      <c r="H15" s="10" t="e">
        <f>SUM(H13:H14)</f>
        <v>#VALUE!</v>
      </c>
      <c r="K15" t="e">
        <f>SUM(#REF!+K13+K14)</f>
        <v>#REF!</v>
      </c>
      <c r="L15" t="e">
        <f>SUM(#REF!+L13+L14)</f>
        <v>#REF!</v>
      </c>
    </row>
    <row r="16" spans="1:12" s="11" customFormat="1" ht="18" customHeight="1">
      <c r="A16" s="11" t="s">
        <v>35</v>
      </c>
    </row>
    <row r="17" spans="1:12">
      <c r="A17" s="7" t="s">
        <v>2</v>
      </c>
      <c r="B17" s="7" t="s">
        <v>7</v>
      </c>
      <c r="C17" s="7" t="s">
        <v>8</v>
      </c>
      <c r="D17" s="7" t="s">
        <v>9</v>
      </c>
      <c r="E17" s="7" t="s">
        <v>10</v>
      </c>
      <c r="F17" s="7" t="s">
        <v>11</v>
      </c>
      <c r="G17" s="7" t="s">
        <v>12</v>
      </c>
      <c r="H17" s="7" t="s">
        <v>13</v>
      </c>
    </row>
    <row r="18" spans="1:12" ht="36">
      <c r="A18" s="12" t="s">
        <v>36</v>
      </c>
      <c r="B18" s="13" t="s">
        <v>37</v>
      </c>
      <c r="C18" s="12" t="s">
        <v>38</v>
      </c>
      <c r="D18" s="12" t="s">
        <v>9</v>
      </c>
      <c r="E18" s="14">
        <v>0</v>
      </c>
      <c r="F18" s="12" t="s">
        <v>2</v>
      </c>
      <c r="G18" s="14" t="s">
        <v>2</v>
      </c>
      <c r="H18" s="14" t="e">
        <f>IF(ISBLANK(E18),0,E18) * IF(ISBLANK(G18),0,G18)</f>
        <v>#VALUE!</v>
      </c>
      <c r="K18" s="12" t="e">
        <f>IF(ISBLANK(F18),0,F18) * IF(ISBLANK(H18),0,H18) %</f>
        <v>#VALUE!</v>
      </c>
      <c r="L18" s="12" t="e">
        <f>IF(ISBLANK(K18),0,K18) + IF(ISBLANK(H18),0,H18)</f>
        <v>#VALUE!</v>
      </c>
    </row>
    <row r="19" spans="1:12" ht="48">
      <c r="A19" s="12" t="s">
        <v>39</v>
      </c>
      <c r="B19" s="13" t="s">
        <v>151</v>
      </c>
      <c r="C19" s="12" t="s">
        <v>40</v>
      </c>
      <c r="D19" s="12" t="s">
        <v>9</v>
      </c>
      <c r="E19" s="14">
        <v>0</v>
      </c>
      <c r="F19" s="12" t="s">
        <v>2</v>
      </c>
      <c r="G19" s="14" t="s">
        <v>2</v>
      </c>
      <c r="H19" s="14" t="e">
        <f>IF(ISBLANK(E19),0,E19) * IF(ISBLANK(G19),0,G19)</f>
        <v>#VALUE!</v>
      </c>
      <c r="K19" s="12" t="e">
        <f>IF(ISBLANK(F19),0,F19) * IF(ISBLANK(H19),0,H19) %</f>
        <v>#VALUE!</v>
      </c>
      <c r="L19" s="12" t="e">
        <f>IF(ISBLANK(K19),0,K19) + IF(ISBLANK(H19),0,H19)</f>
        <v>#VALUE!</v>
      </c>
    </row>
    <row r="20" spans="1:12" ht="36">
      <c r="A20" s="12" t="s">
        <v>41</v>
      </c>
      <c r="B20" s="13" t="s">
        <v>42</v>
      </c>
      <c r="C20" s="12" t="s">
        <v>38</v>
      </c>
      <c r="D20" s="12" t="s">
        <v>9</v>
      </c>
      <c r="E20" s="14">
        <v>0</v>
      </c>
      <c r="F20" s="12" t="s">
        <v>2</v>
      </c>
      <c r="G20" s="14" t="s">
        <v>2</v>
      </c>
      <c r="H20" s="14" t="e">
        <f>IF(ISBLANK(E20),0,E20) * IF(ISBLANK(G20),0,G20)</f>
        <v>#VALUE!</v>
      </c>
      <c r="K20" s="12" t="e">
        <f>IF(ISBLANK(F20),0,F20) * IF(ISBLANK(H20),0,H20) %</f>
        <v>#VALUE!</v>
      </c>
      <c r="L20" s="12" t="e">
        <f>IF(ISBLANK(K20),0,K20) + IF(ISBLANK(H20),0,H20)</f>
        <v>#VALUE!</v>
      </c>
    </row>
    <row r="21" spans="1:12" ht="36">
      <c r="A21" s="12" t="s">
        <v>43</v>
      </c>
      <c r="B21" s="13" t="s">
        <v>44</v>
      </c>
      <c r="C21" s="12" t="s">
        <v>38</v>
      </c>
      <c r="D21" s="12" t="s">
        <v>9</v>
      </c>
      <c r="E21" s="14">
        <v>0</v>
      </c>
      <c r="F21" s="12" t="s">
        <v>2</v>
      </c>
      <c r="G21" s="14" t="s">
        <v>2</v>
      </c>
      <c r="H21" s="14" t="e">
        <f>IF(ISBLANK(E21),0,E21) * IF(ISBLANK(G21),0,G21)</f>
        <v>#VALUE!</v>
      </c>
      <c r="K21" s="12" t="e">
        <f>IF(ISBLANK(F21),0,F21) * IF(ISBLANK(H21),0,H21) %</f>
        <v>#VALUE!</v>
      </c>
      <c r="L21" s="12" t="e">
        <f>IF(ISBLANK(K21),0,K21) + IF(ISBLANK(H21),0,H21)</f>
        <v>#VALUE!</v>
      </c>
    </row>
    <row r="22" spans="1:12">
      <c r="A22" s="8" t="s">
        <v>2</v>
      </c>
      <c r="B22" s="8" t="s">
        <v>2</v>
      </c>
      <c r="C22" s="8" t="s">
        <v>2</v>
      </c>
      <c r="D22" s="8" t="s">
        <v>2</v>
      </c>
      <c r="E22" s="8" t="s">
        <v>2</v>
      </c>
      <c r="F22" s="8" t="s">
        <v>2</v>
      </c>
      <c r="G22" s="9" t="s">
        <v>14</v>
      </c>
      <c r="H22" s="10" t="e">
        <f>SUM( H18:H21)</f>
        <v>#VALUE!</v>
      </c>
      <c r="K22" t="e">
        <f>SUM(K18+K19+K20+K21)</f>
        <v>#VALUE!</v>
      </c>
      <c r="L22" t="e">
        <f>SUM(L18+L19+L20+L21)</f>
        <v>#VALUE!</v>
      </c>
    </row>
    <row r="23" spans="1:12" s="11" customFormat="1" ht="18" customHeight="1">
      <c r="A23" s="11" t="s">
        <v>45</v>
      </c>
    </row>
    <row r="24" spans="1:12">
      <c r="A24" s="7" t="s">
        <v>2</v>
      </c>
      <c r="B24" s="7" t="s">
        <v>7</v>
      </c>
      <c r="C24" s="7" t="s">
        <v>8</v>
      </c>
      <c r="D24" s="7" t="s">
        <v>9</v>
      </c>
      <c r="E24" s="7" t="s">
        <v>10</v>
      </c>
      <c r="F24" s="7" t="s">
        <v>11</v>
      </c>
      <c r="G24" s="7" t="s">
        <v>12</v>
      </c>
      <c r="H24" s="7" t="s">
        <v>13</v>
      </c>
    </row>
    <row r="25" spans="1:12" ht="48">
      <c r="A25" s="12" t="s">
        <v>46</v>
      </c>
      <c r="B25" s="13" t="s">
        <v>152</v>
      </c>
      <c r="C25" s="12" t="s">
        <v>47</v>
      </c>
      <c r="D25" s="12" t="s">
        <v>155</v>
      </c>
      <c r="E25" s="14">
        <v>0</v>
      </c>
      <c r="F25" s="12" t="s">
        <v>2</v>
      </c>
      <c r="G25" s="14" t="s">
        <v>2</v>
      </c>
      <c r="H25" s="14" t="e">
        <f>IF(ISBLANK(E25),0,E25) * IF(ISBLANK(G25),0,G25)</f>
        <v>#VALUE!</v>
      </c>
      <c r="K25" s="12" t="e">
        <f>IF(ISBLANK(F25),0,F25) * IF(ISBLANK(H25),0,H25) %</f>
        <v>#VALUE!</v>
      </c>
      <c r="L25" s="12" t="e">
        <f>IF(ISBLANK(K25),0,K25) + IF(ISBLANK(H25),0,H25)</f>
        <v>#VALUE!</v>
      </c>
    </row>
    <row r="26" spans="1:12" ht="48">
      <c r="A26" s="12" t="s">
        <v>48</v>
      </c>
      <c r="B26" s="13" t="s">
        <v>159</v>
      </c>
      <c r="C26" s="12" t="s">
        <v>47</v>
      </c>
      <c r="D26" s="12" t="s">
        <v>155</v>
      </c>
      <c r="E26" s="14">
        <v>0</v>
      </c>
      <c r="F26" s="12"/>
      <c r="G26" s="14"/>
      <c r="H26" s="14">
        <f>IF(ISBLANK(E26),0,E26) * IF(ISBLANK(G26),0,G26)</f>
        <v>0</v>
      </c>
      <c r="K26" s="12">
        <f>IF(ISBLANK(F26),0,F26) * IF(ISBLANK(H26),0,H26) %</f>
        <v>0</v>
      </c>
      <c r="L26" s="12">
        <f>IF(ISBLANK(K26),0,K26) + IF(ISBLANK(H26),0,H26)</f>
        <v>0</v>
      </c>
    </row>
    <row r="27" spans="1:12" ht="48">
      <c r="A27" s="12" t="s">
        <v>49</v>
      </c>
      <c r="B27" s="13" t="s">
        <v>159</v>
      </c>
      <c r="C27" s="12"/>
      <c r="D27" s="12" t="s">
        <v>155</v>
      </c>
      <c r="E27" s="14">
        <v>0</v>
      </c>
      <c r="F27" s="12"/>
      <c r="G27" s="14"/>
      <c r="H27" s="14">
        <f>IF(ISBLANK(E27),0,E27) * IF(ISBLANK(G27),0,G27)</f>
        <v>0</v>
      </c>
      <c r="K27" s="12"/>
      <c r="L27" s="12"/>
    </row>
    <row r="28" spans="1:12" ht="48">
      <c r="A28" s="12" t="s">
        <v>50</v>
      </c>
      <c r="B28" s="13" t="s">
        <v>159</v>
      </c>
      <c r="C28" s="12"/>
      <c r="D28" s="12" t="s">
        <v>155</v>
      </c>
      <c r="E28" s="14">
        <v>0</v>
      </c>
      <c r="F28" s="12"/>
      <c r="G28" s="14"/>
      <c r="H28" s="14">
        <f>IF(ISBLANK(E28),0,E28) * IF(ISBLANK(G28),0,G28)</f>
        <v>0</v>
      </c>
      <c r="K28" s="12"/>
      <c r="L28" s="12"/>
    </row>
    <row r="29" spans="1:12" ht="48">
      <c r="A29" s="12" t="s">
        <v>157</v>
      </c>
      <c r="B29" s="13" t="s">
        <v>160</v>
      </c>
      <c r="C29" s="12" t="s">
        <v>47</v>
      </c>
      <c r="D29" s="12" t="s">
        <v>155</v>
      </c>
      <c r="E29" s="14">
        <v>0</v>
      </c>
      <c r="F29" s="12" t="s">
        <v>2</v>
      </c>
      <c r="G29" s="14" t="s">
        <v>2</v>
      </c>
      <c r="H29" s="14" t="e">
        <f>IF(ISBLANK(E29),0,E29) * IF(ISBLANK(G29),0,G29)</f>
        <v>#VALUE!</v>
      </c>
      <c r="K29" s="12" t="e">
        <f>IF(ISBLANK(F29),0,F29) * IF(ISBLANK(H29),0,H29) %</f>
        <v>#VALUE!</v>
      </c>
      <c r="L29" s="12" t="e">
        <f>IF(ISBLANK(K29),0,K29) + IF(ISBLANK(H29),0,H29)</f>
        <v>#VALUE!</v>
      </c>
    </row>
    <row r="30" spans="1:12">
      <c r="A30" s="8" t="s">
        <v>2</v>
      </c>
      <c r="B30" s="8" t="s">
        <v>2</v>
      </c>
      <c r="C30" s="8" t="s">
        <v>2</v>
      </c>
      <c r="D30" s="8" t="s">
        <v>2</v>
      </c>
      <c r="E30" s="8" t="s">
        <v>2</v>
      </c>
      <c r="F30" s="8" t="s">
        <v>2</v>
      </c>
      <c r="G30" s="9" t="s">
        <v>14</v>
      </c>
      <c r="H30" s="10" t="e">
        <f>SUM( H25:H29)</f>
        <v>#VALUE!</v>
      </c>
      <c r="K30" t="e">
        <f>SUM(K25+K26+K29+#REF!)</f>
        <v>#VALUE!</v>
      </c>
      <c r="L30" t="e">
        <f>SUM(L25+L26+L29+#REF!)</f>
        <v>#VALUE!</v>
      </c>
    </row>
    <row r="31" spans="1:12" s="11" customFormat="1" ht="18" customHeight="1">
      <c r="A31" s="11" t="s">
        <v>51</v>
      </c>
    </row>
    <row r="32" spans="1:12">
      <c r="A32" s="7" t="s">
        <v>2</v>
      </c>
      <c r="B32" s="7" t="s">
        <v>7</v>
      </c>
      <c r="C32" s="7" t="s">
        <v>8</v>
      </c>
      <c r="D32" s="7" t="s">
        <v>9</v>
      </c>
      <c r="E32" s="7" t="s">
        <v>10</v>
      </c>
      <c r="F32" s="7" t="s">
        <v>11</v>
      </c>
      <c r="G32" s="7" t="s">
        <v>12</v>
      </c>
      <c r="H32" s="7" t="s">
        <v>13</v>
      </c>
    </row>
    <row r="33" spans="1:12" ht="36">
      <c r="A33" s="12" t="s">
        <v>52</v>
      </c>
      <c r="B33" s="13" t="s">
        <v>164</v>
      </c>
      <c r="C33" s="12" t="s">
        <v>47</v>
      </c>
      <c r="D33" s="12" t="s">
        <v>155</v>
      </c>
      <c r="E33" s="14">
        <v>0</v>
      </c>
      <c r="F33" s="12" t="s">
        <v>2</v>
      </c>
      <c r="G33" s="14" t="s">
        <v>2</v>
      </c>
      <c r="H33" s="14" t="e">
        <f t="shared" ref="H33:H38" si="0">IF(ISBLANK(E33),0,E33) * IF(ISBLANK(G33),0,G33)</f>
        <v>#VALUE!</v>
      </c>
      <c r="K33" s="12" t="e">
        <f>IF(ISBLANK(F33),0,F33) * IF(ISBLANK(H33),0,H33) %</f>
        <v>#VALUE!</v>
      </c>
      <c r="L33" s="12" t="e">
        <f>IF(ISBLANK(K33),0,K33) + IF(ISBLANK(H33),0,H33)</f>
        <v>#VALUE!</v>
      </c>
    </row>
    <row r="34" spans="1:12" ht="48">
      <c r="A34" s="12" t="s">
        <v>54</v>
      </c>
      <c r="B34" s="13" t="s">
        <v>167</v>
      </c>
      <c r="C34" s="12"/>
      <c r="D34" s="12" t="s">
        <v>155</v>
      </c>
      <c r="E34" s="14">
        <v>0</v>
      </c>
      <c r="F34" s="12"/>
      <c r="G34" s="14"/>
      <c r="H34" s="14">
        <f t="shared" si="0"/>
        <v>0</v>
      </c>
      <c r="K34" s="12"/>
      <c r="L34" s="12"/>
    </row>
    <row r="35" spans="1:12" ht="36">
      <c r="A35" s="12" t="s">
        <v>55</v>
      </c>
      <c r="B35" s="13" t="s">
        <v>170</v>
      </c>
      <c r="C35" s="12" t="s">
        <v>47</v>
      </c>
      <c r="D35" s="12" t="s">
        <v>155</v>
      </c>
      <c r="E35" s="14">
        <v>0</v>
      </c>
      <c r="F35" s="12" t="s">
        <v>2</v>
      </c>
      <c r="G35" s="14" t="s">
        <v>2</v>
      </c>
      <c r="H35" s="14" t="e">
        <f t="shared" si="0"/>
        <v>#VALUE!</v>
      </c>
      <c r="K35" s="12" t="e">
        <f>IF(ISBLANK(F35),0,F35) * IF(ISBLANK(H35),0,H35) %</f>
        <v>#VALUE!</v>
      </c>
      <c r="L35" s="12" t="e">
        <f>IF(ISBLANK(K35),0,K35) + IF(ISBLANK(H35),0,H35)</f>
        <v>#VALUE!</v>
      </c>
    </row>
    <row r="36" spans="1:12" ht="36">
      <c r="A36" s="12" t="s">
        <v>56</v>
      </c>
      <c r="B36" s="13" t="s">
        <v>171</v>
      </c>
      <c r="C36" s="12"/>
      <c r="D36" s="12" t="s">
        <v>155</v>
      </c>
      <c r="E36" s="14"/>
      <c r="F36" s="12"/>
      <c r="G36" s="14"/>
      <c r="H36" s="14">
        <f t="shared" si="0"/>
        <v>0</v>
      </c>
      <c r="K36" s="12"/>
      <c r="L36" s="12"/>
    </row>
    <row r="37" spans="1:12" ht="36">
      <c r="A37" s="12" t="s">
        <v>59</v>
      </c>
      <c r="B37" s="13" t="s">
        <v>57</v>
      </c>
      <c r="C37" s="12" t="s">
        <v>58</v>
      </c>
      <c r="D37" s="12" t="s">
        <v>172</v>
      </c>
      <c r="E37" s="14">
        <v>0</v>
      </c>
      <c r="F37" s="12" t="s">
        <v>2</v>
      </c>
      <c r="G37" s="14" t="s">
        <v>2</v>
      </c>
      <c r="H37" s="14" t="e">
        <f t="shared" si="0"/>
        <v>#VALUE!</v>
      </c>
      <c r="K37" s="12" t="e">
        <f>IF(ISBLANK(F37),0,F37) * IF(ISBLANK(H37),0,H37) %</f>
        <v>#VALUE!</v>
      </c>
      <c r="L37" s="12" t="e">
        <f>IF(ISBLANK(K37),0,K37) + IF(ISBLANK(H37),0,H37)</f>
        <v>#VALUE!</v>
      </c>
    </row>
    <row r="38" spans="1:12" ht="36">
      <c r="A38" s="12" t="s">
        <v>173</v>
      </c>
      <c r="B38" s="13" t="s">
        <v>174</v>
      </c>
      <c r="C38" s="12" t="s">
        <v>53</v>
      </c>
      <c r="D38" s="12" t="s">
        <v>155</v>
      </c>
      <c r="E38" s="14">
        <v>0</v>
      </c>
      <c r="F38" s="12" t="s">
        <v>2</v>
      </c>
      <c r="G38" s="14" t="s">
        <v>2</v>
      </c>
      <c r="H38" s="14" t="e">
        <f t="shared" si="0"/>
        <v>#VALUE!</v>
      </c>
      <c r="K38" s="12" t="e">
        <f>IF(ISBLANK(F38),0,F38) * IF(ISBLANK(H38),0,H38) %</f>
        <v>#VALUE!</v>
      </c>
      <c r="L38" s="12" t="e">
        <f>IF(ISBLANK(K38),0,K38) + IF(ISBLANK(H38),0,H38)</f>
        <v>#VALUE!</v>
      </c>
    </row>
    <row r="39" spans="1:12">
      <c r="A39" s="8" t="s">
        <v>2</v>
      </c>
      <c r="B39" s="8" t="s">
        <v>2</v>
      </c>
      <c r="C39" s="8" t="s">
        <v>2</v>
      </c>
      <c r="D39" s="8" t="s">
        <v>2</v>
      </c>
      <c r="E39" s="8" t="s">
        <v>2</v>
      </c>
      <c r="F39" s="8" t="s">
        <v>2</v>
      </c>
      <c r="G39" s="9" t="s">
        <v>14</v>
      </c>
      <c r="H39" s="10" t="e">
        <f>SUM(H33:H38)</f>
        <v>#VALUE!</v>
      </c>
      <c r="K39" t="e">
        <f>SUM(#REF!+K33+K35+K37+K38)</f>
        <v>#REF!</v>
      </c>
      <c r="L39" t="e">
        <f>SUM(#REF!+L33+L35+L37+L38)</f>
        <v>#REF!</v>
      </c>
    </row>
    <row r="40" spans="1:12" s="11" customFormat="1" ht="18" customHeight="1">
      <c r="A40" s="11" t="s">
        <v>60</v>
      </c>
    </row>
    <row r="41" spans="1:12">
      <c r="A41" s="7" t="s">
        <v>2</v>
      </c>
      <c r="B41" s="7" t="s">
        <v>7</v>
      </c>
      <c r="C41" s="7" t="s">
        <v>8</v>
      </c>
      <c r="D41" s="7" t="s">
        <v>9</v>
      </c>
      <c r="E41" s="7" t="s">
        <v>10</v>
      </c>
      <c r="F41" s="7" t="s">
        <v>11</v>
      </c>
      <c r="G41" s="7" t="s">
        <v>12</v>
      </c>
      <c r="H41" s="7" t="s">
        <v>13</v>
      </c>
    </row>
    <row r="42" spans="1:12" ht="36">
      <c r="A42" s="12" t="s">
        <v>61</v>
      </c>
      <c r="B42" s="13" t="s">
        <v>62</v>
      </c>
      <c r="C42" s="12" t="s">
        <v>53</v>
      </c>
      <c r="D42" s="12" t="s">
        <v>9</v>
      </c>
      <c r="E42" s="14">
        <v>0</v>
      </c>
      <c r="F42" s="12" t="s">
        <v>2</v>
      </c>
      <c r="G42" s="14" t="s">
        <v>2</v>
      </c>
      <c r="H42" s="14" t="e">
        <f t="shared" ref="H42:H54" si="1">IF(ISBLANK(E42),0,E42) * IF(ISBLANK(G42),0,G42)</f>
        <v>#VALUE!</v>
      </c>
      <c r="K42" s="12" t="e">
        <f t="shared" ref="K42:K54" si="2">IF(ISBLANK(F42),0,F42) * IF(ISBLANK(H42),0,H42) %</f>
        <v>#VALUE!</v>
      </c>
      <c r="L42" s="12" t="e">
        <f t="shared" ref="L42:L54" si="3">IF(ISBLANK(K42),0,K42) + IF(ISBLANK(H42),0,H42)</f>
        <v>#VALUE!</v>
      </c>
    </row>
    <row r="43" spans="1:12" ht="36">
      <c r="A43" s="12" t="s">
        <v>63</v>
      </c>
      <c r="B43" s="13" t="s">
        <v>263</v>
      </c>
      <c r="C43" s="12" t="s">
        <v>53</v>
      </c>
      <c r="D43" s="12" t="s">
        <v>9</v>
      </c>
      <c r="E43" s="14">
        <v>0</v>
      </c>
      <c r="F43" s="12" t="s">
        <v>2</v>
      </c>
      <c r="G43" s="14" t="s">
        <v>2</v>
      </c>
      <c r="H43" s="14" t="e">
        <f t="shared" ref="H43" si="4">IF(ISBLANK(E43),0,E43) * IF(ISBLANK(G43),0,G43)</f>
        <v>#VALUE!</v>
      </c>
      <c r="K43" s="12" t="e">
        <f t="shared" ref="K43" si="5">IF(ISBLANK(F43),0,F43) * IF(ISBLANK(H43),0,H43) %</f>
        <v>#VALUE!</v>
      </c>
      <c r="L43" s="12" t="e">
        <f t="shared" ref="L43" si="6">IF(ISBLANK(K43),0,K43) + IF(ISBLANK(H43),0,H43)</f>
        <v>#VALUE!</v>
      </c>
    </row>
    <row r="44" spans="1:12" ht="36">
      <c r="A44" s="12" t="s">
        <v>64</v>
      </c>
      <c r="B44" s="13" t="s">
        <v>262</v>
      </c>
      <c r="C44" s="12" t="s">
        <v>53</v>
      </c>
      <c r="D44" s="12" t="s">
        <v>9</v>
      </c>
      <c r="E44" s="14">
        <v>0</v>
      </c>
      <c r="F44" s="12" t="s">
        <v>2</v>
      </c>
      <c r="G44" s="14" t="s">
        <v>2</v>
      </c>
      <c r="H44" s="14" t="e">
        <f t="shared" ref="H44" si="7">IF(ISBLANK(E44),0,E44) * IF(ISBLANK(G44),0,G44)</f>
        <v>#VALUE!</v>
      </c>
      <c r="K44" s="12"/>
      <c r="L44" s="12"/>
    </row>
    <row r="45" spans="1:12" ht="36">
      <c r="A45" s="12" t="s">
        <v>66</v>
      </c>
      <c r="B45" s="13" t="s">
        <v>65</v>
      </c>
      <c r="C45" s="12" t="s">
        <v>53</v>
      </c>
      <c r="D45" s="12" t="s">
        <v>9</v>
      </c>
      <c r="E45" s="14">
        <v>0</v>
      </c>
      <c r="F45" s="12" t="s">
        <v>2</v>
      </c>
      <c r="G45" s="14" t="s">
        <v>2</v>
      </c>
      <c r="H45" s="14" t="e">
        <f t="shared" si="1"/>
        <v>#VALUE!</v>
      </c>
      <c r="K45" s="12" t="e">
        <f t="shared" si="2"/>
        <v>#VALUE!</v>
      </c>
      <c r="L45" s="12" t="e">
        <f t="shared" si="3"/>
        <v>#VALUE!</v>
      </c>
    </row>
    <row r="46" spans="1:12" ht="36">
      <c r="A46" s="12" t="s">
        <v>68</v>
      </c>
      <c r="B46" s="13" t="s">
        <v>264</v>
      </c>
      <c r="C46" s="12" t="s">
        <v>53</v>
      </c>
      <c r="D46" s="12" t="s">
        <v>9</v>
      </c>
      <c r="E46" s="14">
        <v>0</v>
      </c>
      <c r="F46" s="12" t="s">
        <v>2</v>
      </c>
      <c r="G46" s="14" t="s">
        <v>2</v>
      </c>
      <c r="H46" s="14" t="e">
        <f t="shared" ref="H46" si="8">IF(ISBLANK(E46),0,E46) * IF(ISBLANK(G46),0,G46)</f>
        <v>#VALUE!</v>
      </c>
      <c r="K46" s="12"/>
      <c r="L46" s="12"/>
    </row>
    <row r="47" spans="1:12" ht="36">
      <c r="A47" s="12" t="s">
        <v>69</v>
      </c>
      <c r="B47" s="13" t="s">
        <v>67</v>
      </c>
      <c r="C47" s="12" t="s">
        <v>53</v>
      </c>
      <c r="D47" s="12" t="s">
        <v>9</v>
      </c>
      <c r="E47" s="14">
        <v>0</v>
      </c>
      <c r="F47" s="12" t="s">
        <v>2</v>
      </c>
      <c r="G47" s="14" t="s">
        <v>2</v>
      </c>
      <c r="H47" s="14" t="e">
        <f t="shared" si="1"/>
        <v>#VALUE!</v>
      </c>
      <c r="K47" s="12" t="e">
        <f t="shared" si="2"/>
        <v>#VALUE!</v>
      </c>
      <c r="L47" s="12" t="e">
        <f t="shared" si="3"/>
        <v>#VALUE!</v>
      </c>
    </row>
    <row r="48" spans="1:12" ht="36">
      <c r="A48" s="12" t="s">
        <v>71</v>
      </c>
      <c r="B48" s="13" t="s">
        <v>265</v>
      </c>
      <c r="C48" s="12" t="s">
        <v>47</v>
      </c>
      <c r="D48" s="12" t="s">
        <v>156</v>
      </c>
      <c r="E48" s="14">
        <v>0</v>
      </c>
      <c r="F48" s="12" t="s">
        <v>2</v>
      </c>
      <c r="G48" s="14" t="s">
        <v>2</v>
      </c>
      <c r="H48" s="14" t="e">
        <f t="shared" ref="H48" si="9">IF(ISBLANK(E48),0,E48) * IF(ISBLANK(G48),0,G48)</f>
        <v>#VALUE!</v>
      </c>
      <c r="K48" s="12"/>
      <c r="L48" s="12"/>
    </row>
    <row r="49" spans="1:12" ht="36">
      <c r="A49" s="12" t="s">
        <v>72</v>
      </c>
      <c r="B49" s="13" t="s">
        <v>266</v>
      </c>
      <c r="C49" s="12" t="s">
        <v>47</v>
      </c>
      <c r="D49" s="12" t="s">
        <v>9</v>
      </c>
      <c r="E49" s="14">
        <v>0</v>
      </c>
      <c r="F49" s="12" t="s">
        <v>2</v>
      </c>
      <c r="G49" s="14" t="s">
        <v>2</v>
      </c>
      <c r="H49" s="14" t="e">
        <f t="shared" ref="H49" si="10">IF(ISBLANK(E49),0,E49) * IF(ISBLANK(G49),0,G49)</f>
        <v>#VALUE!</v>
      </c>
      <c r="K49" s="12"/>
      <c r="L49" s="12"/>
    </row>
    <row r="50" spans="1:12" ht="36">
      <c r="A50" s="12" t="s">
        <v>267</v>
      </c>
      <c r="B50" s="13" t="s">
        <v>183</v>
      </c>
      <c r="C50" s="12" t="s">
        <v>47</v>
      </c>
      <c r="D50" s="12" t="s">
        <v>190</v>
      </c>
      <c r="E50" s="14">
        <v>0</v>
      </c>
      <c r="F50" s="12" t="s">
        <v>2</v>
      </c>
      <c r="G50" s="14" t="s">
        <v>2</v>
      </c>
      <c r="H50" s="14" t="e">
        <f t="shared" si="1"/>
        <v>#VALUE!</v>
      </c>
      <c r="K50" s="12" t="e">
        <f t="shared" si="2"/>
        <v>#VALUE!</v>
      </c>
      <c r="L50" s="12" t="e">
        <f t="shared" si="3"/>
        <v>#VALUE!</v>
      </c>
    </row>
    <row r="51" spans="1:12" ht="36">
      <c r="A51" s="12" t="s">
        <v>268</v>
      </c>
      <c r="B51" s="13" t="s">
        <v>70</v>
      </c>
      <c r="C51" s="12" t="s">
        <v>53</v>
      </c>
      <c r="D51" s="12" t="s">
        <v>9</v>
      </c>
      <c r="E51" s="14">
        <v>0</v>
      </c>
      <c r="F51" s="12" t="s">
        <v>2</v>
      </c>
      <c r="G51" s="14" t="s">
        <v>2</v>
      </c>
      <c r="H51" s="14" t="e">
        <f t="shared" si="1"/>
        <v>#VALUE!</v>
      </c>
      <c r="K51" s="12" t="e">
        <f t="shared" si="2"/>
        <v>#VALUE!</v>
      </c>
      <c r="L51" s="12" t="e">
        <f t="shared" si="3"/>
        <v>#VALUE!</v>
      </c>
    </row>
    <row r="52" spans="1:12" ht="36">
      <c r="A52" s="12" t="s">
        <v>269</v>
      </c>
      <c r="B52" s="13" t="s">
        <v>176</v>
      </c>
      <c r="C52" s="12" t="s">
        <v>53</v>
      </c>
      <c r="D52" s="12" t="s">
        <v>191</v>
      </c>
      <c r="E52" s="14">
        <v>0</v>
      </c>
      <c r="F52" s="12" t="s">
        <v>2</v>
      </c>
      <c r="G52" s="14" t="s">
        <v>2</v>
      </c>
      <c r="H52" s="14" t="e">
        <f t="shared" si="1"/>
        <v>#VALUE!</v>
      </c>
      <c r="K52" s="12" t="e">
        <f t="shared" si="2"/>
        <v>#VALUE!</v>
      </c>
      <c r="L52" s="12" t="e">
        <f t="shared" si="3"/>
        <v>#VALUE!</v>
      </c>
    </row>
    <row r="53" spans="1:12" ht="36">
      <c r="A53" s="12" t="s">
        <v>270</v>
      </c>
      <c r="B53" s="13" t="s">
        <v>73</v>
      </c>
      <c r="C53" s="12" t="s">
        <v>53</v>
      </c>
      <c r="D53" s="12" t="s">
        <v>156</v>
      </c>
      <c r="E53" s="14">
        <v>0</v>
      </c>
      <c r="F53" s="12" t="s">
        <v>2</v>
      </c>
      <c r="G53" s="14" t="s">
        <v>2</v>
      </c>
      <c r="H53" s="14" t="e">
        <f t="shared" si="1"/>
        <v>#VALUE!</v>
      </c>
      <c r="K53" s="12" t="e">
        <f t="shared" si="2"/>
        <v>#VALUE!</v>
      </c>
      <c r="L53" s="12" t="e">
        <f t="shared" si="3"/>
        <v>#VALUE!</v>
      </c>
    </row>
    <row r="54" spans="1:12" ht="36">
      <c r="A54" s="12" t="s">
        <v>271</v>
      </c>
      <c r="B54" s="13" t="s">
        <v>74</v>
      </c>
      <c r="C54" s="12" t="s">
        <v>53</v>
      </c>
      <c r="D54" s="12" t="s">
        <v>9</v>
      </c>
      <c r="E54" s="14">
        <v>0</v>
      </c>
      <c r="F54" s="12" t="s">
        <v>2</v>
      </c>
      <c r="G54" s="14" t="s">
        <v>2</v>
      </c>
      <c r="H54" s="14" t="e">
        <f t="shared" si="1"/>
        <v>#VALUE!</v>
      </c>
      <c r="K54" s="12" t="e">
        <f t="shared" si="2"/>
        <v>#VALUE!</v>
      </c>
      <c r="L54" s="12" t="e">
        <f t="shared" si="3"/>
        <v>#VALUE!</v>
      </c>
    </row>
    <row r="55" spans="1:12">
      <c r="A55" s="8" t="s">
        <v>2</v>
      </c>
      <c r="B55" s="8" t="s">
        <v>2</v>
      </c>
      <c r="C55" s="8" t="s">
        <v>2</v>
      </c>
      <c r="D55" s="8" t="s">
        <v>2</v>
      </c>
      <c r="E55" s="8" t="s">
        <v>2</v>
      </c>
      <c r="F55" s="8" t="s">
        <v>2</v>
      </c>
      <c r="G55" s="9" t="s">
        <v>14</v>
      </c>
      <c r="H55" s="10" t="e">
        <f>SUM(H42:H54)</f>
        <v>#VALUE!</v>
      </c>
      <c r="K55" t="e">
        <f>SUM(K42+#REF!+K45+K47+K50+K51+K52+K53+K54)</f>
        <v>#VALUE!</v>
      </c>
      <c r="L55" t="e">
        <f>SUM(L42+#REF!+L45+L47+L50+L51+L52+L53+L54)</f>
        <v>#VALUE!</v>
      </c>
    </row>
    <row r="56" spans="1:12" s="11" customFormat="1" ht="18" customHeight="1">
      <c r="A56" s="11" t="s">
        <v>75</v>
      </c>
      <c r="H56" s="10"/>
    </row>
    <row r="57" spans="1:12">
      <c r="A57" s="7" t="s">
        <v>2</v>
      </c>
      <c r="B57" s="7" t="s">
        <v>7</v>
      </c>
      <c r="C57" s="7" t="s">
        <v>8</v>
      </c>
      <c r="D57" s="7" t="s">
        <v>9</v>
      </c>
      <c r="E57" s="7" t="s">
        <v>10</v>
      </c>
      <c r="F57" s="7" t="s">
        <v>11</v>
      </c>
      <c r="G57" s="7" t="s">
        <v>12</v>
      </c>
      <c r="H57" s="7" t="s">
        <v>13</v>
      </c>
    </row>
    <row r="58" spans="1:12" ht="36">
      <c r="A58" s="12" t="s">
        <v>76</v>
      </c>
      <c r="B58" s="13" t="s">
        <v>184</v>
      </c>
      <c r="C58" s="12" t="s">
        <v>47</v>
      </c>
      <c r="D58" s="12" t="s">
        <v>191</v>
      </c>
      <c r="E58" s="14">
        <v>0</v>
      </c>
      <c r="F58" s="12" t="s">
        <v>2</v>
      </c>
      <c r="G58" s="14" t="s">
        <v>2</v>
      </c>
      <c r="H58" s="14" t="e">
        <f t="shared" ref="H58:H64" si="11">IF(ISBLANK(E58),0,E58) * IF(ISBLANK(G58),0,G58)</f>
        <v>#VALUE!</v>
      </c>
      <c r="K58" s="12" t="e">
        <f t="shared" ref="K58:K64" si="12">IF(ISBLANK(F58),0,F58) * IF(ISBLANK(H58),0,H58) %</f>
        <v>#VALUE!</v>
      </c>
      <c r="L58" s="12" t="e">
        <f t="shared" ref="L58:L64" si="13">IF(ISBLANK(K58),0,K58) + IF(ISBLANK(H58),0,H58)</f>
        <v>#VALUE!</v>
      </c>
    </row>
    <row r="59" spans="1:12" ht="48">
      <c r="A59" s="12" t="s">
        <v>77</v>
      </c>
      <c r="B59" s="13" t="s">
        <v>185</v>
      </c>
      <c r="C59" s="12" t="s">
        <v>47</v>
      </c>
      <c r="D59" s="12" t="s">
        <v>191</v>
      </c>
      <c r="E59" s="14">
        <v>0</v>
      </c>
      <c r="F59" s="12" t="s">
        <v>2</v>
      </c>
      <c r="G59" s="14" t="s">
        <v>2</v>
      </c>
      <c r="H59" s="14" t="e">
        <f t="shared" si="11"/>
        <v>#VALUE!</v>
      </c>
      <c r="K59" s="12" t="e">
        <f t="shared" si="12"/>
        <v>#VALUE!</v>
      </c>
      <c r="L59" s="12" t="e">
        <f t="shared" si="13"/>
        <v>#VALUE!</v>
      </c>
    </row>
    <row r="60" spans="1:12" ht="36">
      <c r="A60" s="12" t="s">
        <v>78</v>
      </c>
      <c r="B60" s="13" t="s">
        <v>186</v>
      </c>
      <c r="C60" s="12" t="s">
        <v>47</v>
      </c>
      <c r="D60" s="12" t="s">
        <v>191</v>
      </c>
      <c r="E60" s="14">
        <v>0</v>
      </c>
      <c r="F60" s="12" t="s">
        <v>2</v>
      </c>
      <c r="G60" s="14" t="s">
        <v>2</v>
      </c>
      <c r="H60" s="14" t="e">
        <f t="shared" si="11"/>
        <v>#VALUE!</v>
      </c>
      <c r="K60" s="12" t="e">
        <f t="shared" si="12"/>
        <v>#VALUE!</v>
      </c>
      <c r="L60" s="12" t="e">
        <f t="shared" si="13"/>
        <v>#VALUE!</v>
      </c>
    </row>
    <row r="61" spans="1:12" ht="36">
      <c r="A61" s="12" t="s">
        <v>79</v>
      </c>
      <c r="B61" s="13" t="s">
        <v>187</v>
      </c>
      <c r="C61" s="12" t="s">
        <v>47</v>
      </c>
      <c r="D61" s="12" t="s">
        <v>156</v>
      </c>
      <c r="E61" s="14">
        <v>0</v>
      </c>
      <c r="F61" s="12" t="s">
        <v>2</v>
      </c>
      <c r="G61" s="14" t="s">
        <v>2</v>
      </c>
      <c r="H61" s="14" t="e">
        <f t="shared" si="11"/>
        <v>#VALUE!</v>
      </c>
      <c r="K61" s="12" t="e">
        <f t="shared" si="12"/>
        <v>#VALUE!</v>
      </c>
      <c r="L61" s="12" t="e">
        <f t="shared" si="13"/>
        <v>#VALUE!</v>
      </c>
    </row>
    <row r="62" spans="1:12" ht="36">
      <c r="A62" s="12" t="s">
        <v>80</v>
      </c>
      <c r="B62" s="13" t="s">
        <v>275</v>
      </c>
      <c r="C62" s="12" t="s">
        <v>47</v>
      </c>
      <c r="D62" s="12" t="s">
        <v>156</v>
      </c>
      <c r="E62" s="14">
        <v>0</v>
      </c>
      <c r="F62" s="12" t="s">
        <v>2</v>
      </c>
      <c r="G62" s="14" t="s">
        <v>2</v>
      </c>
      <c r="H62" s="14" t="e">
        <f t="shared" ref="H62" si="14">IF(ISBLANK(E62),0,E62) * IF(ISBLANK(G62),0,G62)</f>
        <v>#VALUE!</v>
      </c>
      <c r="K62" s="12"/>
      <c r="L62" s="12"/>
    </row>
    <row r="63" spans="1:12" ht="36">
      <c r="A63" s="12" t="s">
        <v>81</v>
      </c>
      <c r="B63" s="13" t="s">
        <v>188</v>
      </c>
      <c r="C63" s="12" t="s">
        <v>47</v>
      </c>
      <c r="D63" s="12" t="s">
        <v>156</v>
      </c>
      <c r="E63" s="14">
        <v>0</v>
      </c>
      <c r="F63" s="12" t="s">
        <v>2</v>
      </c>
      <c r="G63" s="14" t="s">
        <v>2</v>
      </c>
      <c r="H63" s="14" t="e">
        <f t="shared" si="11"/>
        <v>#VALUE!</v>
      </c>
      <c r="K63" s="12" t="e">
        <f t="shared" si="12"/>
        <v>#VALUE!</v>
      </c>
      <c r="L63" s="12" t="e">
        <f t="shared" si="13"/>
        <v>#VALUE!</v>
      </c>
    </row>
    <row r="64" spans="1:12" ht="36">
      <c r="A64" s="12" t="s">
        <v>276</v>
      </c>
      <c r="B64" s="13" t="s">
        <v>189</v>
      </c>
      <c r="C64" s="12" t="s">
        <v>47</v>
      </c>
      <c r="D64" s="12" t="s">
        <v>156</v>
      </c>
      <c r="E64" s="14">
        <v>0</v>
      </c>
      <c r="F64" s="12" t="s">
        <v>2</v>
      </c>
      <c r="G64" s="14" t="s">
        <v>2</v>
      </c>
      <c r="H64" s="14" t="e">
        <f t="shared" si="11"/>
        <v>#VALUE!</v>
      </c>
      <c r="K64" s="12" t="e">
        <f t="shared" si="12"/>
        <v>#VALUE!</v>
      </c>
      <c r="L64" s="12" t="e">
        <f t="shared" si="13"/>
        <v>#VALUE!</v>
      </c>
    </row>
    <row r="65" spans="1:12">
      <c r="A65" s="8" t="s">
        <v>2</v>
      </c>
      <c r="B65" s="8" t="s">
        <v>2</v>
      </c>
      <c r="C65" s="8" t="s">
        <v>2</v>
      </c>
      <c r="D65" s="8" t="s">
        <v>2</v>
      </c>
      <c r="E65" s="8" t="s">
        <v>2</v>
      </c>
      <c r="F65" s="8" t="s">
        <v>2</v>
      </c>
      <c r="G65" s="9" t="s">
        <v>14</v>
      </c>
      <c r="H65" s="10" t="e">
        <f>SUM(H58:H64)</f>
        <v>#VALUE!</v>
      </c>
      <c r="K65" t="e">
        <f>SUM(K58+K59+K60+K61+K63+K64)</f>
        <v>#VALUE!</v>
      </c>
      <c r="L65" t="e">
        <f>SUM(L58+L59+L60+L61+L63+L64)</f>
        <v>#VALUE!</v>
      </c>
    </row>
    <row r="66" spans="1:12" s="11" customFormat="1" ht="18" customHeight="1">
      <c r="A66" s="11" t="s">
        <v>82</v>
      </c>
    </row>
    <row r="67" spans="1:12">
      <c r="A67" s="7" t="s">
        <v>2</v>
      </c>
      <c r="B67" s="7" t="s">
        <v>7</v>
      </c>
      <c r="C67" s="7" t="s">
        <v>8</v>
      </c>
      <c r="D67" s="7" t="s">
        <v>9</v>
      </c>
      <c r="E67" s="7" t="s">
        <v>10</v>
      </c>
      <c r="F67" s="7" t="s">
        <v>11</v>
      </c>
      <c r="G67" s="7" t="s">
        <v>12</v>
      </c>
      <c r="H67" s="7" t="s">
        <v>13</v>
      </c>
    </row>
    <row r="68" spans="1:12" ht="36">
      <c r="A68" s="12" t="s">
        <v>83</v>
      </c>
      <c r="B68" s="13" t="s">
        <v>192</v>
      </c>
      <c r="C68" s="12" t="s">
        <v>47</v>
      </c>
      <c r="D68" s="12" t="s">
        <v>191</v>
      </c>
      <c r="E68" s="14">
        <v>0</v>
      </c>
      <c r="F68" s="12" t="s">
        <v>2</v>
      </c>
      <c r="G68" s="14" t="s">
        <v>2</v>
      </c>
      <c r="H68" s="14" t="e">
        <f>IF(ISBLANK(E68),0,E68) * IF(ISBLANK(G68),0,G68)</f>
        <v>#VALUE!</v>
      </c>
      <c r="K68" s="12" t="e">
        <f>IF(ISBLANK(F68),0,F68) * IF(ISBLANK(H68),0,H68) %</f>
        <v>#VALUE!</v>
      </c>
      <c r="L68" s="12" t="e">
        <f>IF(ISBLANK(K68),0,K68) + IF(ISBLANK(H68),0,H68)</f>
        <v>#VALUE!</v>
      </c>
    </row>
    <row r="69" spans="1:12" ht="36">
      <c r="A69" s="12" t="s">
        <v>84</v>
      </c>
      <c r="B69" s="13" t="s">
        <v>193</v>
      </c>
      <c r="C69" s="12" t="s">
        <v>47</v>
      </c>
      <c r="D69" s="12" t="s">
        <v>191</v>
      </c>
      <c r="E69" s="14">
        <v>0</v>
      </c>
      <c r="F69" s="12" t="s">
        <v>2</v>
      </c>
      <c r="G69" s="14" t="s">
        <v>2</v>
      </c>
      <c r="H69" s="14" t="e">
        <f>IF(ISBLANK(E69),0,E69) * IF(ISBLANK(G69),0,G69)</f>
        <v>#VALUE!</v>
      </c>
      <c r="K69" s="12" t="e">
        <f>IF(ISBLANK(F69),0,F69) * IF(ISBLANK(H69),0,H69) %</f>
        <v>#VALUE!</v>
      </c>
      <c r="L69" s="12" t="e">
        <f>IF(ISBLANK(K69),0,K69) + IF(ISBLANK(H69),0,H69)</f>
        <v>#VALUE!</v>
      </c>
    </row>
    <row r="70" spans="1:12" ht="36">
      <c r="A70" s="12" t="s">
        <v>194</v>
      </c>
      <c r="B70" s="13" t="s">
        <v>195</v>
      </c>
      <c r="C70" s="24"/>
      <c r="D70" s="12" t="s">
        <v>191</v>
      </c>
      <c r="E70" s="14">
        <v>0</v>
      </c>
      <c r="F70" s="12" t="s">
        <v>2</v>
      </c>
      <c r="G70" s="14" t="s">
        <v>2</v>
      </c>
      <c r="H70" s="14" t="e">
        <f>IF(ISBLANK(E70),0,E70) * IF(ISBLANK(G70),0,G70)</f>
        <v>#VALUE!</v>
      </c>
      <c r="K70" s="25"/>
      <c r="L70" s="25"/>
    </row>
    <row r="71" spans="1:12">
      <c r="A71" s="8" t="s">
        <v>2</v>
      </c>
      <c r="B71" s="8" t="s">
        <v>2</v>
      </c>
      <c r="C71" s="8" t="s">
        <v>2</v>
      </c>
      <c r="D71" s="8" t="s">
        <v>2</v>
      </c>
      <c r="E71" s="8" t="s">
        <v>2</v>
      </c>
      <c r="F71" s="8" t="s">
        <v>2</v>
      </c>
      <c r="G71" s="9" t="s">
        <v>14</v>
      </c>
      <c r="H71" s="10" t="e">
        <f>SUM(H68:H70)</f>
        <v>#VALUE!</v>
      </c>
      <c r="K71" t="e">
        <f>SUM(K68+K69)</f>
        <v>#VALUE!</v>
      </c>
      <c r="L71" t="e">
        <f>SUM(L68+L69)</f>
        <v>#VALUE!</v>
      </c>
    </row>
    <row r="72" spans="1:12">
      <c r="A72" s="15" t="s">
        <v>2</v>
      </c>
      <c r="B72" s="15" t="s">
        <v>2</v>
      </c>
      <c r="C72" s="15" t="s">
        <v>2</v>
      </c>
      <c r="D72" s="15" t="s">
        <v>2</v>
      </c>
      <c r="E72" s="15" t="s">
        <v>2</v>
      </c>
      <c r="F72" s="15" t="s">
        <v>2</v>
      </c>
      <c r="G72" s="15" t="s">
        <v>85</v>
      </c>
      <c r="H72" s="15" t="e">
        <f>SUM(+H10+H15+H22+H30+H39+H55+H65+H71)</f>
        <v>#VALUE!</v>
      </c>
      <c r="K72" t="e">
        <f>SUM(K3+K10+K15+K22+K30+K39+K55+K65+K71)</f>
        <v>#VALUE!</v>
      </c>
      <c r="L72" t="e">
        <f>SUM(L3+L10+L15+L22+L30+L39+L55+L65+L71)</f>
        <v>#VALUE!</v>
      </c>
    </row>
  </sheetData>
  <mergeCells count="1">
    <mergeCell ref="A1:H1"/>
  </mergeCells>
  <phoneticPr fontId="12" type="noConversion"/>
  <pageMargins left="0.7" right="0.7" top="0.75" bottom="0.75" header="0.3" footer="0.3"/>
  <pageSetup orientation="portrait" horizontalDpi="4294967295" verticalDpi="429496729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1"/>
  <sheetViews>
    <sheetView workbookViewId="0">
      <selection activeCell="A54" sqref="A54"/>
    </sheetView>
  </sheetViews>
  <sheetFormatPr baseColWidth="10" defaultColWidth="9.140625" defaultRowHeight="15"/>
  <cols>
    <col min="1" max="1" width="7" customWidth="1"/>
    <col min="2" max="2" width="40" customWidth="1"/>
    <col min="3" max="3" width="15" hidden="1" customWidth="1"/>
    <col min="4" max="4" width="5" customWidth="1"/>
    <col min="5" max="5" width="7" customWidth="1"/>
    <col min="6" max="6" width="6" customWidth="1"/>
    <col min="7" max="8" width="10" customWidth="1"/>
    <col min="9" max="9" width="15" hidden="1" customWidth="1"/>
    <col min="11" max="12" width="9" hidden="1" customWidth="1"/>
  </cols>
  <sheetData>
    <row r="1" spans="1:12" ht="45" customHeight="1">
      <c r="A1" s="29" t="s">
        <v>127</v>
      </c>
      <c r="B1" s="30"/>
      <c r="C1" s="30"/>
      <c r="D1" s="30"/>
      <c r="E1" s="30"/>
      <c r="F1" s="30"/>
      <c r="G1" s="30"/>
      <c r="H1" s="30"/>
    </row>
    <row r="2" spans="1:12" hidden="1">
      <c r="A2" s="7" t="s">
        <v>2</v>
      </c>
      <c r="B2" s="7" t="s">
        <v>7</v>
      </c>
      <c r="C2" s="7" t="s">
        <v>8</v>
      </c>
      <c r="D2" s="7" t="s">
        <v>9</v>
      </c>
      <c r="E2" s="7" t="s">
        <v>10</v>
      </c>
      <c r="F2" s="7" t="s">
        <v>11</v>
      </c>
      <c r="G2" s="7" t="s">
        <v>12</v>
      </c>
      <c r="H2" s="7" t="s">
        <v>13</v>
      </c>
    </row>
    <row r="3" spans="1:12" hidden="1">
      <c r="A3" s="8" t="s">
        <v>2</v>
      </c>
      <c r="B3" s="8" t="s">
        <v>2</v>
      </c>
      <c r="C3" s="8" t="s">
        <v>2</v>
      </c>
      <c r="D3" s="8" t="s">
        <v>2</v>
      </c>
      <c r="E3" s="8" t="s">
        <v>2</v>
      </c>
      <c r="F3" s="8" t="s">
        <v>2</v>
      </c>
      <c r="G3" s="9" t="s">
        <v>14</v>
      </c>
      <c r="H3" s="10"/>
    </row>
    <row r="4" spans="1:12" s="11" customFormat="1" ht="18" customHeight="1">
      <c r="A4" s="11" t="s">
        <v>15</v>
      </c>
    </row>
    <row r="5" spans="1:12">
      <c r="A5" s="7" t="s">
        <v>2</v>
      </c>
      <c r="B5" s="7" t="s">
        <v>7</v>
      </c>
      <c r="C5" s="7" t="s">
        <v>8</v>
      </c>
      <c r="D5" s="7" t="s">
        <v>9</v>
      </c>
      <c r="E5" s="7" t="s">
        <v>10</v>
      </c>
      <c r="F5" s="7" t="s">
        <v>11</v>
      </c>
      <c r="G5" s="7" t="s">
        <v>12</v>
      </c>
      <c r="H5" s="7" t="s">
        <v>13</v>
      </c>
    </row>
    <row r="6" spans="1:12" ht="36">
      <c r="A6" s="12" t="s">
        <v>16</v>
      </c>
      <c r="B6" s="13" t="s">
        <v>17</v>
      </c>
      <c r="C6" s="12" t="s">
        <v>18</v>
      </c>
      <c r="D6" s="12" t="s">
        <v>156</v>
      </c>
      <c r="E6" s="14">
        <v>0</v>
      </c>
      <c r="F6" s="12" t="s">
        <v>2</v>
      </c>
      <c r="G6" s="14" t="s">
        <v>2</v>
      </c>
      <c r="H6" s="14" t="e">
        <f>IF(ISBLANK(E6),0,E6) * IF(ISBLANK(G6),0,G6)</f>
        <v>#VALUE!</v>
      </c>
      <c r="K6" s="12" t="e">
        <f>IF(ISBLANK(F6),0,F6) * IF(ISBLANK(H6),0,H6) %</f>
        <v>#VALUE!</v>
      </c>
      <c r="L6" s="12" t="e">
        <f>IF(ISBLANK(K6),0,K6) + IF(ISBLANK(H6),0,H6)</f>
        <v>#VALUE!</v>
      </c>
    </row>
    <row r="7" spans="1:12" ht="36">
      <c r="A7" s="12" t="s">
        <v>19</v>
      </c>
      <c r="B7" s="13" t="s">
        <v>20</v>
      </c>
      <c r="C7" s="12" t="s">
        <v>21</v>
      </c>
      <c r="D7" s="12" t="s">
        <v>156</v>
      </c>
      <c r="E7" s="14">
        <v>0</v>
      </c>
      <c r="F7" s="12" t="s">
        <v>2</v>
      </c>
      <c r="G7" s="14" t="s">
        <v>2</v>
      </c>
      <c r="H7" s="14" t="e">
        <f>IF(ISBLANK(E7),0,E7) * IF(ISBLANK(G7),0,G7)</f>
        <v>#VALUE!</v>
      </c>
      <c r="K7" s="12" t="e">
        <f>IF(ISBLANK(F7),0,F7) * IF(ISBLANK(H7),0,H7) %</f>
        <v>#VALUE!</v>
      </c>
      <c r="L7" s="12" t="e">
        <f>IF(ISBLANK(K7),0,K7) + IF(ISBLANK(H7),0,H7)</f>
        <v>#VALUE!</v>
      </c>
    </row>
    <row r="8" spans="1:12" ht="36">
      <c r="A8" s="12" t="s">
        <v>22</v>
      </c>
      <c r="B8" s="13" t="s">
        <v>24</v>
      </c>
      <c r="C8" s="12" t="s">
        <v>21</v>
      </c>
      <c r="D8" s="12" t="s">
        <v>156</v>
      </c>
      <c r="E8" s="14">
        <v>0</v>
      </c>
      <c r="F8" s="12" t="s">
        <v>2</v>
      </c>
      <c r="G8" s="14" t="s">
        <v>2</v>
      </c>
      <c r="H8" s="14" t="e">
        <f>IF(ISBLANK(E8),0,E8) * IF(ISBLANK(G8),0,G8)</f>
        <v>#VALUE!</v>
      </c>
      <c r="K8" s="12" t="e">
        <f>IF(ISBLANK(F8),0,F8) * IF(ISBLANK(H8),0,H8) %</f>
        <v>#VALUE!</v>
      </c>
      <c r="L8" s="12" t="e">
        <f>IF(ISBLANK(K8),0,K8) + IF(ISBLANK(H8),0,H8)</f>
        <v>#VALUE!</v>
      </c>
    </row>
    <row r="9" spans="1:12" ht="36">
      <c r="A9" s="12" t="s">
        <v>23</v>
      </c>
      <c r="B9" s="13" t="s">
        <v>25</v>
      </c>
      <c r="C9" s="12" t="s">
        <v>21</v>
      </c>
      <c r="D9" s="12" t="s">
        <v>156</v>
      </c>
      <c r="E9" s="14">
        <v>0</v>
      </c>
      <c r="F9" s="12" t="s">
        <v>2</v>
      </c>
      <c r="G9" s="14" t="s">
        <v>2</v>
      </c>
      <c r="H9" s="14" t="e">
        <f>IF(ISBLANK(E9),0,E9) * IF(ISBLANK(G9),0,G9)</f>
        <v>#VALUE!</v>
      </c>
      <c r="K9" s="12" t="e">
        <f>IF(ISBLANK(F9),0,F9) * IF(ISBLANK(H9),0,H9) %</f>
        <v>#VALUE!</v>
      </c>
      <c r="L9" s="12" t="e">
        <f>IF(ISBLANK(K9),0,K9) + IF(ISBLANK(H9),0,H9)</f>
        <v>#VALUE!</v>
      </c>
    </row>
    <row r="10" spans="1:12">
      <c r="A10" s="8" t="s">
        <v>2</v>
      </c>
      <c r="B10" s="8" t="s">
        <v>2</v>
      </c>
      <c r="C10" s="8" t="s">
        <v>2</v>
      </c>
      <c r="D10" s="8" t="s">
        <v>2</v>
      </c>
      <c r="E10" s="8" t="s">
        <v>2</v>
      </c>
      <c r="F10" s="8" t="s">
        <v>2</v>
      </c>
      <c r="G10" s="9" t="s">
        <v>14</v>
      </c>
      <c r="H10" s="10" t="e">
        <f>SUM(H6:H9)</f>
        <v>#VALUE!</v>
      </c>
      <c r="K10" t="e">
        <f>SUM(K6+K7+#REF!+K8+K9)</f>
        <v>#VALUE!</v>
      </c>
      <c r="L10" t="e">
        <f>SUM(L6+L7+#REF!+L8+L9)</f>
        <v>#VALUE!</v>
      </c>
    </row>
    <row r="11" spans="1:12" s="11" customFormat="1" ht="18" customHeight="1">
      <c r="A11" s="11" t="s">
        <v>26</v>
      </c>
    </row>
    <row r="12" spans="1:12">
      <c r="A12" s="7" t="s">
        <v>2</v>
      </c>
      <c r="B12" s="7" t="s">
        <v>7</v>
      </c>
      <c r="C12" s="7" t="s">
        <v>8</v>
      </c>
      <c r="D12" s="7" t="s">
        <v>9</v>
      </c>
      <c r="E12" s="7" t="s">
        <v>10</v>
      </c>
      <c r="F12" s="7" t="s">
        <v>11</v>
      </c>
      <c r="G12" s="7" t="s">
        <v>12</v>
      </c>
      <c r="H12" s="7" t="s">
        <v>13</v>
      </c>
    </row>
    <row r="13" spans="1:12" ht="36">
      <c r="A13" s="12" t="s">
        <v>27</v>
      </c>
      <c r="B13" s="13" t="s">
        <v>147</v>
      </c>
      <c r="C13" s="12" t="s">
        <v>28</v>
      </c>
      <c r="D13" s="12" t="s">
        <v>156</v>
      </c>
      <c r="E13" s="14">
        <v>0</v>
      </c>
      <c r="F13" s="12" t="s">
        <v>2</v>
      </c>
      <c r="G13" s="14" t="s">
        <v>2</v>
      </c>
      <c r="H13" s="14" t="e">
        <f>IF(ISBLANK(E13),0,E13) * IF(ISBLANK(G13),0,G13)</f>
        <v>#VALUE!</v>
      </c>
      <c r="K13" s="12" t="e">
        <f>IF(ISBLANK(F13),0,F13) * IF(ISBLANK(H13),0,H13) %</f>
        <v>#VALUE!</v>
      </c>
      <c r="L13" s="12" t="e">
        <f>IF(ISBLANK(K13),0,K13) + IF(ISBLANK(H13),0,H13)</f>
        <v>#VALUE!</v>
      </c>
    </row>
    <row r="14" spans="1:12">
      <c r="A14" s="8" t="s">
        <v>2</v>
      </c>
      <c r="B14" s="8" t="s">
        <v>2</v>
      </c>
      <c r="C14" s="8" t="s">
        <v>2</v>
      </c>
      <c r="D14" s="8" t="s">
        <v>2</v>
      </c>
      <c r="E14" s="8" t="s">
        <v>2</v>
      </c>
      <c r="F14" s="8" t="s">
        <v>2</v>
      </c>
      <c r="G14" s="9" t="s">
        <v>14</v>
      </c>
      <c r="H14" s="10" t="e">
        <f>SUM( H13)</f>
        <v>#VALUE!</v>
      </c>
      <c r="K14" t="e">
        <f>SUM(K13+#REF!+#REF!)</f>
        <v>#VALUE!</v>
      </c>
      <c r="L14" t="e">
        <f>SUM(L13+#REF!+#REF!)</f>
        <v>#VALUE!</v>
      </c>
    </row>
    <row r="15" spans="1:12" s="11" customFormat="1" ht="18" customHeight="1">
      <c r="A15" s="11" t="s">
        <v>35</v>
      </c>
    </row>
    <row r="16" spans="1:12">
      <c r="A16" s="7" t="s">
        <v>2</v>
      </c>
      <c r="B16" s="7" t="s">
        <v>7</v>
      </c>
      <c r="C16" s="7" t="s">
        <v>8</v>
      </c>
      <c r="D16" s="7" t="s">
        <v>9</v>
      </c>
      <c r="E16" s="7" t="s">
        <v>10</v>
      </c>
      <c r="F16" s="7" t="s">
        <v>11</v>
      </c>
      <c r="G16" s="7" t="s">
        <v>12</v>
      </c>
      <c r="H16" s="7" t="s">
        <v>13</v>
      </c>
    </row>
    <row r="17" spans="1:12" ht="36">
      <c r="A17" s="12" t="s">
        <v>36</v>
      </c>
      <c r="B17" s="13" t="s">
        <v>128</v>
      </c>
      <c r="C17" s="12" t="s">
        <v>38</v>
      </c>
      <c r="D17" s="12" t="s">
        <v>9</v>
      </c>
      <c r="E17" s="14">
        <v>0</v>
      </c>
      <c r="F17" s="12" t="s">
        <v>2</v>
      </c>
      <c r="G17" s="14" t="s">
        <v>2</v>
      </c>
      <c r="H17" s="14" t="e">
        <f>IF(ISBLANK(E17),0,E17) * IF(ISBLANK(G17),0,G17)</f>
        <v>#VALUE!</v>
      </c>
      <c r="K17" s="12" t="e">
        <f>IF(ISBLANK(F17),0,F17) * IF(ISBLANK(H17),0,H17) %</f>
        <v>#VALUE!</v>
      </c>
      <c r="L17" s="12" t="e">
        <f>IF(ISBLANK(K17),0,K17) + IF(ISBLANK(H17),0,H17)</f>
        <v>#VALUE!</v>
      </c>
    </row>
    <row r="18" spans="1:12" ht="48">
      <c r="A18" s="12" t="s">
        <v>39</v>
      </c>
      <c r="B18" s="13" t="s">
        <v>150</v>
      </c>
      <c r="C18" s="12" t="s">
        <v>40</v>
      </c>
      <c r="D18" s="12" t="s">
        <v>9</v>
      </c>
      <c r="E18" s="14">
        <v>0</v>
      </c>
      <c r="F18" s="12" t="s">
        <v>2</v>
      </c>
      <c r="G18" s="14" t="s">
        <v>2</v>
      </c>
      <c r="H18" s="14" t="e">
        <f>IF(ISBLANK(E18),0,E18) * IF(ISBLANK(G18),0,G18)</f>
        <v>#VALUE!</v>
      </c>
      <c r="K18" s="12" t="e">
        <f>IF(ISBLANK(F18),0,F18) * IF(ISBLANK(H18),0,H18) %</f>
        <v>#VALUE!</v>
      </c>
      <c r="L18" s="12" t="e">
        <f>IF(ISBLANK(K18),0,K18) + IF(ISBLANK(H18),0,H18)</f>
        <v>#VALUE!</v>
      </c>
    </row>
    <row r="19" spans="1:12" ht="36">
      <c r="A19" s="12" t="s">
        <v>41</v>
      </c>
      <c r="B19" s="13" t="s">
        <v>129</v>
      </c>
      <c r="C19" s="12" t="s">
        <v>38</v>
      </c>
      <c r="D19" s="12" t="s">
        <v>9</v>
      </c>
      <c r="E19" s="14">
        <v>0</v>
      </c>
      <c r="F19" s="12" t="s">
        <v>2</v>
      </c>
      <c r="G19" s="14" t="s">
        <v>2</v>
      </c>
      <c r="H19" s="14" t="e">
        <f>IF(ISBLANK(E19),0,E19) * IF(ISBLANK(G19),0,G19)</f>
        <v>#VALUE!</v>
      </c>
      <c r="K19" s="12" t="e">
        <f>IF(ISBLANK(F19),0,F19) * IF(ISBLANK(H19),0,H19) %</f>
        <v>#VALUE!</v>
      </c>
      <c r="L19" s="12" t="e">
        <f>IF(ISBLANK(K19),0,K19) + IF(ISBLANK(H19),0,H19)</f>
        <v>#VALUE!</v>
      </c>
    </row>
    <row r="20" spans="1:12" ht="36">
      <c r="A20" s="12" t="s">
        <v>43</v>
      </c>
      <c r="B20" s="13" t="s">
        <v>130</v>
      </c>
      <c r="C20" s="12" t="s">
        <v>38</v>
      </c>
      <c r="D20" s="12" t="s">
        <v>9</v>
      </c>
      <c r="E20" s="14">
        <v>0</v>
      </c>
      <c r="F20" s="12" t="s">
        <v>2</v>
      </c>
      <c r="G20" s="14" t="s">
        <v>2</v>
      </c>
      <c r="H20" s="14" t="e">
        <f>IF(ISBLANK(E20),0,E20) * IF(ISBLANK(G20),0,G20)</f>
        <v>#VALUE!</v>
      </c>
      <c r="K20" s="12" t="e">
        <f>IF(ISBLANK(F20),0,F20) * IF(ISBLANK(H20),0,H20) %</f>
        <v>#VALUE!</v>
      </c>
      <c r="L20" s="12" t="e">
        <f>IF(ISBLANK(K20),0,K20) + IF(ISBLANK(H20),0,H20)</f>
        <v>#VALUE!</v>
      </c>
    </row>
    <row r="21" spans="1:12">
      <c r="A21" s="8" t="s">
        <v>2</v>
      </c>
      <c r="B21" s="8" t="s">
        <v>2</v>
      </c>
      <c r="C21" s="8" t="s">
        <v>2</v>
      </c>
      <c r="D21" s="8" t="s">
        <v>2</v>
      </c>
      <c r="E21" s="8" t="s">
        <v>2</v>
      </c>
      <c r="F21" s="8" t="s">
        <v>2</v>
      </c>
      <c r="G21" s="9" t="s">
        <v>14</v>
      </c>
      <c r="H21" s="10" t="e">
        <f>SUM(H17:H20)</f>
        <v>#VALUE!</v>
      </c>
      <c r="K21" t="e">
        <f>SUM(K17+K18+K19+K20)</f>
        <v>#VALUE!</v>
      </c>
      <c r="L21" t="e">
        <f>SUM(L17+L18+L19+L20)</f>
        <v>#VALUE!</v>
      </c>
    </row>
    <row r="22" spans="1:12" s="11" customFormat="1" ht="18" customHeight="1">
      <c r="A22" s="11" t="s">
        <v>45</v>
      </c>
    </row>
    <row r="23" spans="1:12">
      <c r="A23" s="7" t="s">
        <v>2</v>
      </c>
      <c r="B23" s="7" t="s">
        <v>7</v>
      </c>
      <c r="C23" s="7" t="s">
        <v>8</v>
      </c>
      <c r="D23" s="7" t="s">
        <v>9</v>
      </c>
      <c r="E23" s="7" t="s">
        <v>10</v>
      </c>
      <c r="F23" s="7" t="s">
        <v>11</v>
      </c>
      <c r="G23" s="7" t="s">
        <v>12</v>
      </c>
      <c r="H23" s="7" t="s">
        <v>13</v>
      </c>
    </row>
    <row r="24" spans="1:12" ht="48">
      <c r="A24" s="12" t="s">
        <v>46</v>
      </c>
      <c r="B24" s="13" t="s">
        <v>153</v>
      </c>
      <c r="C24" s="12" t="s">
        <v>47</v>
      </c>
      <c r="D24" s="12" t="s">
        <v>191</v>
      </c>
      <c r="E24" s="14">
        <v>0</v>
      </c>
      <c r="F24" s="12" t="s">
        <v>2</v>
      </c>
      <c r="G24" s="14" t="s">
        <v>2</v>
      </c>
      <c r="H24" s="14" t="e">
        <f>IF(ISBLANK(E24),0,E24) * IF(ISBLANK(G24),0,G24)</f>
        <v>#VALUE!</v>
      </c>
      <c r="K24" s="12" t="e">
        <f>IF(ISBLANK(F24),0,F24) * IF(ISBLANK(H24),0,H24) %</f>
        <v>#VALUE!</v>
      </c>
      <c r="L24" s="12" t="e">
        <f>IF(ISBLANK(K24),0,K24) + IF(ISBLANK(H24),0,H24)</f>
        <v>#VALUE!</v>
      </c>
    </row>
    <row r="25" spans="1:12" ht="48">
      <c r="A25" s="12" t="s">
        <v>48</v>
      </c>
      <c r="B25" s="13" t="s">
        <v>154</v>
      </c>
      <c r="C25" s="12" t="s">
        <v>47</v>
      </c>
      <c r="D25" s="12" t="s">
        <v>191</v>
      </c>
      <c r="E25" s="14">
        <v>0</v>
      </c>
      <c r="F25" s="12" t="s">
        <v>2</v>
      </c>
      <c r="G25" s="14" t="s">
        <v>2</v>
      </c>
      <c r="H25" s="14" t="e">
        <f>IF(ISBLANK(E25),0,E25) * IF(ISBLANK(G25),0,G25)</f>
        <v>#VALUE!</v>
      </c>
      <c r="K25" s="12" t="e">
        <f>IF(ISBLANK(F25),0,F25) * IF(ISBLANK(H25),0,H25) %</f>
        <v>#VALUE!</v>
      </c>
      <c r="L25" s="12" t="e">
        <f>IF(ISBLANK(K25),0,K25) + IF(ISBLANK(H25),0,H25)</f>
        <v>#VALUE!</v>
      </c>
    </row>
    <row r="26" spans="1:12" ht="48">
      <c r="A26" s="12" t="s">
        <v>49</v>
      </c>
      <c r="B26" s="13" t="s">
        <v>154</v>
      </c>
      <c r="C26" s="12"/>
      <c r="D26" s="12" t="s">
        <v>191</v>
      </c>
      <c r="E26" s="14">
        <v>0</v>
      </c>
      <c r="F26" s="12"/>
      <c r="G26" s="14"/>
      <c r="H26" s="14">
        <f>IF(ISBLANK(E26),0,E26) * IF(ISBLANK(G26),0,G26)</f>
        <v>0</v>
      </c>
      <c r="K26" s="12"/>
      <c r="L26" s="12"/>
    </row>
    <row r="27" spans="1:12" ht="48">
      <c r="A27" s="12" t="s">
        <v>50</v>
      </c>
      <c r="B27" s="13" t="s">
        <v>154</v>
      </c>
      <c r="C27" s="12"/>
      <c r="D27" s="12" t="s">
        <v>191</v>
      </c>
      <c r="E27" s="14">
        <v>0</v>
      </c>
      <c r="F27" s="12"/>
      <c r="G27" s="14"/>
      <c r="H27" s="14">
        <f>IF(ISBLANK(E27),0,E27) * IF(ISBLANK(G27),0,G27)</f>
        <v>0</v>
      </c>
      <c r="K27" s="12"/>
      <c r="L27" s="12"/>
    </row>
    <row r="28" spans="1:12" ht="48">
      <c r="A28" s="12" t="s">
        <v>157</v>
      </c>
      <c r="B28" s="13" t="s">
        <v>158</v>
      </c>
      <c r="C28" s="12" t="s">
        <v>47</v>
      </c>
      <c r="D28" s="12" t="s">
        <v>191</v>
      </c>
      <c r="E28" s="14">
        <v>0</v>
      </c>
      <c r="F28" s="12" t="s">
        <v>2</v>
      </c>
      <c r="G28" s="14" t="s">
        <v>2</v>
      </c>
      <c r="H28" s="14" t="e">
        <f>IF(ISBLANK(E28),0,E28) * IF(ISBLANK(G28),0,G28)</f>
        <v>#VALUE!</v>
      </c>
      <c r="K28" s="12" t="e">
        <f>IF(ISBLANK(F28),0,F28) * IF(ISBLANK(H28),0,H28) %</f>
        <v>#VALUE!</v>
      </c>
      <c r="L28" s="12" t="e">
        <f>IF(ISBLANK(K28),0,K28) + IF(ISBLANK(H28),0,H28)</f>
        <v>#VALUE!</v>
      </c>
    </row>
    <row r="29" spans="1:12">
      <c r="A29" s="8" t="s">
        <v>2</v>
      </c>
      <c r="B29" s="8" t="s">
        <v>2</v>
      </c>
      <c r="C29" s="8" t="s">
        <v>2</v>
      </c>
      <c r="D29" s="8" t="s">
        <v>2</v>
      </c>
      <c r="E29" s="8" t="s">
        <v>2</v>
      </c>
      <c r="F29" s="8" t="s">
        <v>2</v>
      </c>
      <c r="G29" s="9" t="s">
        <v>14</v>
      </c>
      <c r="H29" s="10" t="e">
        <f>SUM( H24:H28)</f>
        <v>#VALUE!</v>
      </c>
      <c r="K29" t="e">
        <f>SUM(K24+K25+K28+#REF!)</f>
        <v>#VALUE!</v>
      </c>
      <c r="L29" t="e">
        <f>SUM(L24+L25+L28+#REF!)</f>
        <v>#VALUE!</v>
      </c>
    </row>
    <row r="30" spans="1:12" s="11" customFormat="1" ht="18" customHeight="1">
      <c r="A30" s="11" t="s">
        <v>51</v>
      </c>
    </row>
    <row r="31" spans="1:12">
      <c r="A31" s="7" t="s">
        <v>2</v>
      </c>
      <c r="B31" s="7" t="s">
        <v>7</v>
      </c>
      <c r="C31" s="7" t="s">
        <v>8</v>
      </c>
      <c r="D31" s="7" t="s">
        <v>9</v>
      </c>
      <c r="E31" s="7" t="s">
        <v>10</v>
      </c>
      <c r="F31" s="7" t="s">
        <v>11</v>
      </c>
      <c r="G31" s="7" t="s">
        <v>12</v>
      </c>
      <c r="H31" s="7" t="s">
        <v>13</v>
      </c>
    </row>
    <row r="32" spans="1:12" ht="36">
      <c r="A32" s="12" t="s">
        <v>52</v>
      </c>
      <c r="B32" s="13" t="s">
        <v>166</v>
      </c>
      <c r="C32" s="12" t="s">
        <v>47</v>
      </c>
      <c r="D32" s="12" t="s">
        <v>155</v>
      </c>
      <c r="E32" s="14">
        <v>0</v>
      </c>
      <c r="F32" s="12" t="s">
        <v>2</v>
      </c>
      <c r="G32" s="14" t="s">
        <v>2</v>
      </c>
      <c r="H32" s="14" t="e">
        <f>IF(ISBLANK(E32),0,E32) * IF(ISBLANK(G32),0,G32)</f>
        <v>#VALUE!</v>
      </c>
      <c r="K32" s="12" t="e">
        <f>IF(ISBLANK(F32),0,F32) * IF(ISBLANK(H32),0,H32) %</f>
        <v>#VALUE!</v>
      </c>
      <c r="L32" s="12" t="e">
        <f>IF(ISBLANK(K32),0,K32) + IF(ISBLANK(H32),0,H32)</f>
        <v>#VALUE!</v>
      </c>
    </row>
    <row r="33" spans="1:12" ht="48">
      <c r="A33" s="12" t="s">
        <v>54</v>
      </c>
      <c r="B33" s="13" t="s">
        <v>168</v>
      </c>
      <c r="C33" s="12"/>
      <c r="D33" s="12" t="s">
        <v>155</v>
      </c>
      <c r="E33" s="14">
        <v>0</v>
      </c>
      <c r="F33" s="12"/>
      <c r="G33" s="14"/>
      <c r="H33" s="14">
        <f>IF(ISBLANK(E33),0,E33) * IF(ISBLANK(G33),0,G33)</f>
        <v>0</v>
      </c>
      <c r="K33" s="12"/>
      <c r="L33" s="12"/>
    </row>
    <row r="34" spans="1:12" ht="36">
      <c r="A34" s="12" t="s">
        <v>59</v>
      </c>
      <c r="B34" s="13" t="s">
        <v>57</v>
      </c>
      <c r="C34" s="12" t="s">
        <v>58</v>
      </c>
      <c r="D34" s="12" t="s">
        <v>172</v>
      </c>
      <c r="E34" s="14">
        <v>0</v>
      </c>
      <c r="F34" s="12" t="s">
        <v>2</v>
      </c>
      <c r="G34" s="14" t="s">
        <v>2</v>
      </c>
      <c r="H34" s="14" t="e">
        <f>IF(ISBLANK(E34),0,E34) * IF(ISBLANK(G34),0,G34)</f>
        <v>#VALUE!</v>
      </c>
      <c r="K34" s="12" t="e">
        <f>IF(ISBLANK(F34),0,F34) * IF(ISBLANK(H34),0,H34) %</f>
        <v>#VALUE!</v>
      </c>
      <c r="L34" s="12" t="e">
        <f>IF(ISBLANK(K34),0,K34) + IF(ISBLANK(H34),0,H34)</f>
        <v>#VALUE!</v>
      </c>
    </row>
    <row r="35" spans="1:12" ht="36">
      <c r="A35" s="12" t="s">
        <v>173</v>
      </c>
      <c r="B35" s="13" t="s">
        <v>175</v>
      </c>
      <c r="C35" s="12" t="s">
        <v>53</v>
      </c>
      <c r="D35" s="12" t="s">
        <v>155</v>
      </c>
      <c r="E35" s="14">
        <v>0</v>
      </c>
      <c r="F35" s="12" t="s">
        <v>2</v>
      </c>
      <c r="G35" s="14" t="s">
        <v>2</v>
      </c>
      <c r="H35" s="14" t="e">
        <f>IF(ISBLANK(E35),0,E35) * IF(ISBLANK(G35),0,G35)</f>
        <v>#VALUE!</v>
      </c>
      <c r="K35" s="12" t="e">
        <f>IF(ISBLANK(F35),0,F35) * IF(ISBLANK(H35),0,H35) %</f>
        <v>#VALUE!</v>
      </c>
      <c r="L35" s="12" t="e">
        <f>IF(ISBLANK(K35),0,K35) + IF(ISBLANK(H35),0,H35)</f>
        <v>#VALUE!</v>
      </c>
    </row>
    <row r="36" spans="1:12">
      <c r="A36" s="8" t="s">
        <v>2</v>
      </c>
      <c r="B36" s="8" t="s">
        <v>2</v>
      </c>
      <c r="C36" s="8" t="s">
        <v>2</v>
      </c>
      <c r="D36" s="8" t="s">
        <v>2</v>
      </c>
      <c r="E36" s="8" t="s">
        <v>2</v>
      </c>
      <c r="F36" s="8" t="s">
        <v>2</v>
      </c>
      <c r="G36" s="9" t="s">
        <v>14</v>
      </c>
      <c r="H36" s="10" t="e">
        <f>SUM(H32:H35)</f>
        <v>#VALUE!</v>
      </c>
      <c r="K36" t="e">
        <f>SUM(#REF!+K32+#REF!+K34+K35)</f>
        <v>#REF!</v>
      </c>
      <c r="L36" t="e">
        <f>SUM(#REF!+L32+#REF!+L34+L35)</f>
        <v>#REF!</v>
      </c>
    </row>
    <row r="37" spans="1:12" s="11" customFormat="1" ht="18" customHeight="1">
      <c r="A37" s="11" t="s">
        <v>60</v>
      </c>
    </row>
    <row r="38" spans="1:12">
      <c r="A38" s="7" t="s">
        <v>2</v>
      </c>
      <c r="B38" s="7" t="s">
        <v>7</v>
      </c>
      <c r="C38" s="7" t="s">
        <v>8</v>
      </c>
      <c r="D38" s="7" t="s">
        <v>9</v>
      </c>
      <c r="E38" s="7" t="s">
        <v>10</v>
      </c>
      <c r="F38" s="7" t="s">
        <v>11</v>
      </c>
      <c r="G38" s="7" t="s">
        <v>12</v>
      </c>
      <c r="H38" s="7" t="s">
        <v>13</v>
      </c>
    </row>
    <row r="39" spans="1:12" ht="36">
      <c r="A39" s="12" t="s">
        <v>61</v>
      </c>
      <c r="B39" s="13" t="s">
        <v>177</v>
      </c>
      <c r="C39" s="12" t="s">
        <v>53</v>
      </c>
      <c r="D39" s="12" t="s">
        <v>9</v>
      </c>
      <c r="E39" s="14">
        <v>0</v>
      </c>
      <c r="F39" s="12" t="s">
        <v>2</v>
      </c>
      <c r="G39" s="14" t="s">
        <v>2</v>
      </c>
      <c r="H39" s="14" t="e">
        <f t="shared" ref="H39:H47" si="0">IF(ISBLANK(E39),0,E39) * IF(ISBLANK(G39),0,G39)</f>
        <v>#VALUE!</v>
      </c>
      <c r="K39" s="12" t="e">
        <f t="shared" ref="K39:K47" si="1">IF(ISBLANK(F39),0,F39) * IF(ISBLANK(H39),0,H39) %</f>
        <v>#VALUE!</v>
      </c>
      <c r="L39" s="12" t="e">
        <f t="shared" ref="L39:L47" si="2">IF(ISBLANK(K39),0,K39) + IF(ISBLANK(H39),0,H39)</f>
        <v>#VALUE!</v>
      </c>
    </row>
    <row r="40" spans="1:12" ht="36">
      <c r="A40" s="12" t="s">
        <v>63</v>
      </c>
      <c r="B40" s="13" t="s">
        <v>272</v>
      </c>
      <c r="C40" s="12" t="s">
        <v>53</v>
      </c>
      <c r="D40" s="12" t="s">
        <v>9</v>
      </c>
      <c r="E40" s="14">
        <v>0</v>
      </c>
      <c r="F40" s="12" t="s">
        <v>2</v>
      </c>
      <c r="G40" s="14" t="s">
        <v>2</v>
      </c>
      <c r="H40" s="14" t="e">
        <f t="shared" si="0"/>
        <v>#VALUE!</v>
      </c>
      <c r="K40" s="12"/>
      <c r="L40" s="12"/>
    </row>
    <row r="41" spans="1:12" ht="36">
      <c r="A41" s="12" t="s">
        <v>69</v>
      </c>
      <c r="B41" s="13" t="s">
        <v>178</v>
      </c>
      <c r="C41" s="12" t="s">
        <v>53</v>
      </c>
      <c r="D41" s="12" t="s">
        <v>9</v>
      </c>
      <c r="E41" s="14">
        <v>0</v>
      </c>
      <c r="F41" s="12" t="s">
        <v>2</v>
      </c>
      <c r="G41" s="14" t="s">
        <v>2</v>
      </c>
      <c r="H41" s="14" t="e">
        <f t="shared" si="0"/>
        <v>#VALUE!</v>
      </c>
      <c r="K41" s="12"/>
      <c r="L41" s="12"/>
    </row>
    <row r="42" spans="1:12" ht="36">
      <c r="A42" s="12" t="s">
        <v>72</v>
      </c>
      <c r="B42" s="13" t="s">
        <v>273</v>
      </c>
      <c r="C42" s="12" t="s">
        <v>47</v>
      </c>
      <c r="D42" s="12" t="s">
        <v>9</v>
      </c>
      <c r="E42" s="14">
        <v>0</v>
      </c>
      <c r="F42" s="12" t="s">
        <v>2</v>
      </c>
      <c r="G42" s="14" t="s">
        <v>2</v>
      </c>
      <c r="H42" s="14" t="e">
        <f t="shared" si="0"/>
        <v>#VALUE!</v>
      </c>
      <c r="K42" s="12" t="e">
        <f t="shared" si="1"/>
        <v>#VALUE!</v>
      </c>
      <c r="L42" s="12" t="e">
        <f t="shared" si="2"/>
        <v>#VALUE!</v>
      </c>
    </row>
    <row r="43" spans="1:12" ht="36">
      <c r="A43" s="12" t="s">
        <v>267</v>
      </c>
      <c r="B43" s="13" t="s">
        <v>274</v>
      </c>
      <c r="C43" s="12" t="s">
        <v>47</v>
      </c>
      <c r="D43" s="12" t="s">
        <v>190</v>
      </c>
      <c r="E43" s="14">
        <v>0</v>
      </c>
      <c r="F43" s="12" t="s">
        <v>2</v>
      </c>
      <c r="G43" s="14" t="s">
        <v>2</v>
      </c>
      <c r="H43" s="14" t="e">
        <f t="shared" si="0"/>
        <v>#VALUE!</v>
      </c>
      <c r="K43" s="12" t="e">
        <f t="shared" si="1"/>
        <v>#VALUE!</v>
      </c>
      <c r="L43" s="12" t="e">
        <f t="shared" si="2"/>
        <v>#VALUE!</v>
      </c>
    </row>
    <row r="44" spans="1:12" ht="36">
      <c r="A44" s="12" t="s">
        <v>268</v>
      </c>
      <c r="B44" s="13" t="s">
        <v>179</v>
      </c>
      <c r="C44" s="12" t="s">
        <v>53</v>
      </c>
      <c r="D44" s="12" t="s">
        <v>9</v>
      </c>
      <c r="E44" s="14">
        <v>0</v>
      </c>
      <c r="F44" s="12" t="s">
        <v>2</v>
      </c>
      <c r="G44" s="14" t="s">
        <v>2</v>
      </c>
      <c r="H44" s="14" t="e">
        <f t="shared" si="0"/>
        <v>#VALUE!</v>
      </c>
      <c r="K44" s="12" t="e">
        <f t="shared" si="1"/>
        <v>#VALUE!</v>
      </c>
      <c r="L44" s="12" t="e">
        <f t="shared" si="2"/>
        <v>#VALUE!</v>
      </c>
    </row>
    <row r="45" spans="1:12" ht="36">
      <c r="A45" s="12" t="s">
        <v>269</v>
      </c>
      <c r="B45" s="13" t="s">
        <v>180</v>
      </c>
      <c r="C45" s="12" t="s">
        <v>53</v>
      </c>
      <c r="D45" s="12" t="s">
        <v>191</v>
      </c>
      <c r="E45" s="14">
        <v>0</v>
      </c>
      <c r="F45" s="12" t="s">
        <v>2</v>
      </c>
      <c r="G45" s="14" t="s">
        <v>2</v>
      </c>
      <c r="H45" s="14" t="e">
        <f t="shared" si="0"/>
        <v>#VALUE!</v>
      </c>
      <c r="K45" s="12" t="e">
        <f t="shared" si="1"/>
        <v>#VALUE!</v>
      </c>
      <c r="L45" s="12" t="e">
        <f t="shared" si="2"/>
        <v>#VALUE!</v>
      </c>
    </row>
    <row r="46" spans="1:12" ht="36">
      <c r="A46" s="12" t="s">
        <v>270</v>
      </c>
      <c r="B46" s="13" t="s">
        <v>181</v>
      </c>
      <c r="C46" s="12" t="s">
        <v>53</v>
      </c>
      <c r="D46" s="12" t="s">
        <v>156</v>
      </c>
      <c r="E46" s="14">
        <v>0</v>
      </c>
      <c r="F46" s="12" t="s">
        <v>2</v>
      </c>
      <c r="G46" s="14" t="s">
        <v>2</v>
      </c>
      <c r="H46" s="14" t="e">
        <f t="shared" si="0"/>
        <v>#VALUE!</v>
      </c>
      <c r="K46" s="12" t="e">
        <f t="shared" si="1"/>
        <v>#VALUE!</v>
      </c>
      <c r="L46" s="12" t="e">
        <f t="shared" si="2"/>
        <v>#VALUE!</v>
      </c>
    </row>
    <row r="47" spans="1:12" ht="36">
      <c r="A47" s="12" t="s">
        <v>271</v>
      </c>
      <c r="B47" s="13" t="s">
        <v>182</v>
      </c>
      <c r="C47" s="12" t="s">
        <v>53</v>
      </c>
      <c r="D47" s="12" t="s">
        <v>9</v>
      </c>
      <c r="E47" s="14">
        <v>0</v>
      </c>
      <c r="F47" s="12" t="s">
        <v>2</v>
      </c>
      <c r="G47" s="14" t="s">
        <v>2</v>
      </c>
      <c r="H47" s="14" t="e">
        <f t="shared" si="0"/>
        <v>#VALUE!</v>
      </c>
      <c r="K47" s="12" t="e">
        <f t="shared" si="1"/>
        <v>#VALUE!</v>
      </c>
      <c r="L47" s="12" t="e">
        <f t="shared" si="2"/>
        <v>#VALUE!</v>
      </c>
    </row>
    <row r="48" spans="1:12">
      <c r="A48" s="8" t="s">
        <v>2</v>
      </c>
      <c r="B48" s="8" t="s">
        <v>2</v>
      </c>
      <c r="C48" s="8" t="s">
        <v>2</v>
      </c>
      <c r="D48" s="8" t="s">
        <v>2</v>
      </c>
      <c r="E48" s="8" t="s">
        <v>2</v>
      </c>
      <c r="F48" s="8" t="s">
        <v>2</v>
      </c>
      <c r="G48" s="9" t="s">
        <v>14</v>
      </c>
      <c r="H48" s="10" t="e">
        <f>SUM(H39:H47)</f>
        <v>#VALUE!</v>
      </c>
      <c r="K48" t="e">
        <f>SUM(K39+#REF!+#REF!+K42+K43+K44+K45+K46+K47)</f>
        <v>#VALUE!</v>
      </c>
      <c r="L48" t="e">
        <f>SUM(L39+#REF!+#REF!+L42+L43+L44+L45+L46+L47)</f>
        <v>#VALUE!</v>
      </c>
    </row>
    <row r="49" spans="1:12" s="11" customFormat="1" ht="18" customHeight="1">
      <c r="A49" s="11" t="s">
        <v>75</v>
      </c>
    </row>
    <row r="50" spans="1:12">
      <c r="A50" s="7" t="s">
        <v>2</v>
      </c>
      <c r="B50" s="7" t="s">
        <v>7</v>
      </c>
      <c r="C50" s="7" t="s">
        <v>8</v>
      </c>
      <c r="D50" s="7" t="s">
        <v>9</v>
      </c>
      <c r="E50" s="7" t="s">
        <v>10</v>
      </c>
      <c r="F50" s="7" t="s">
        <v>11</v>
      </c>
      <c r="G50" s="7" t="s">
        <v>12</v>
      </c>
      <c r="H50" s="7" t="s">
        <v>13</v>
      </c>
    </row>
    <row r="51" spans="1:12" ht="36">
      <c r="A51" s="12" t="s">
        <v>76</v>
      </c>
      <c r="B51" s="13" t="s">
        <v>133</v>
      </c>
      <c r="C51" s="12" t="s">
        <v>47</v>
      </c>
      <c r="D51" s="12" t="s">
        <v>191</v>
      </c>
      <c r="E51" s="14">
        <v>0</v>
      </c>
      <c r="F51" s="12" t="s">
        <v>2</v>
      </c>
      <c r="G51" s="14" t="s">
        <v>2</v>
      </c>
      <c r="H51" s="14" t="e">
        <f t="shared" ref="H51:H53" si="3">IF(ISBLANK(E51),0,E51) * IF(ISBLANK(G51),0,G51)</f>
        <v>#VALUE!</v>
      </c>
      <c r="K51" s="12" t="e">
        <f t="shared" ref="K51:K53" si="4">IF(ISBLANK(F51),0,F51) * IF(ISBLANK(H51),0,H51) %</f>
        <v>#VALUE!</v>
      </c>
      <c r="L51" s="12" t="e">
        <f t="shared" ref="L51:L53" si="5">IF(ISBLANK(K51),0,K51) + IF(ISBLANK(H51),0,H51)</f>
        <v>#VALUE!</v>
      </c>
    </row>
    <row r="52" spans="1:12" ht="48">
      <c r="A52" s="12" t="s">
        <v>77</v>
      </c>
      <c r="B52" s="13" t="s">
        <v>132</v>
      </c>
      <c r="C52" s="12" t="s">
        <v>47</v>
      </c>
      <c r="D52" s="12" t="s">
        <v>191</v>
      </c>
      <c r="E52" s="14">
        <v>0</v>
      </c>
      <c r="F52" s="12" t="s">
        <v>2</v>
      </c>
      <c r="G52" s="14" t="s">
        <v>2</v>
      </c>
      <c r="H52" s="14" t="e">
        <f t="shared" si="3"/>
        <v>#VALUE!</v>
      </c>
      <c r="K52" s="12" t="e">
        <f t="shared" si="4"/>
        <v>#VALUE!</v>
      </c>
      <c r="L52" s="12" t="e">
        <f t="shared" si="5"/>
        <v>#VALUE!</v>
      </c>
    </row>
    <row r="53" spans="1:12" ht="36">
      <c r="A53" s="12" t="s">
        <v>276</v>
      </c>
      <c r="B53" s="13" t="s">
        <v>131</v>
      </c>
      <c r="C53" s="12" t="s">
        <v>47</v>
      </c>
      <c r="D53" s="12" t="s">
        <v>156</v>
      </c>
      <c r="E53" s="14">
        <v>0</v>
      </c>
      <c r="F53" s="12" t="s">
        <v>2</v>
      </c>
      <c r="G53" s="14" t="s">
        <v>2</v>
      </c>
      <c r="H53" s="14" t="e">
        <f t="shared" si="3"/>
        <v>#VALUE!</v>
      </c>
      <c r="K53" s="12" t="e">
        <f t="shared" si="4"/>
        <v>#VALUE!</v>
      </c>
      <c r="L53" s="12" t="e">
        <f t="shared" si="5"/>
        <v>#VALUE!</v>
      </c>
    </row>
    <row r="54" spans="1:12">
      <c r="A54" s="8" t="s">
        <v>2</v>
      </c>
      <c r="B54" s="8" t="s">
        <v>2</v>
      </c>
      <c r="C54" s="8" t="s">
        <v>2</v>
      </c>
      <c r="D54" s="8" t="s">
        <v>2</v>
      </c>
      <c r="E54" s="8" t="s">
        <v>2</v>
      </c>
      <c r="F54" s="8" t="s">
        <v>2</v>
      </c>
      <c r="G54" s="9" t="s">
        <v>14</v>
      </c>
      <c r="H54" s="10" t="e">
        <f>SUM(H51:H53)</f>
        <v>#VALUE!</v>
      </c>
      <c r="K54" t="e">
        <f>SUM(K51+K52+#REF!+#REF!+#REF!+K53)</f>
        <v>#VALUE!</v>
      </c>
      <c r="L54" t="e">
        <f>SUM(L51+L52+#REF!+#REF!+#REF!+L53)</f>
        <v>#VALUE!</v>
      </c>
    </row>
    <row r="55" spans="1:12" s="11" customFormat="1" ht="18" customHeight="1">
      <c r="A55" s="11" t="s">
        <v>82</v>
      </c>
    </row>
    <row r="56" spans="1:12">
      <c r="A56" s="7" t="s">
        <v>2</v>
      </c>
      <c r="B56" s="7" t="s">
        <v>7</v>
      </c>
      <c r="C56" s="7" t="s">
        <v>8</v>
      </c>
      <c r="D56" s="7" t="s">
        <v>9</v>
      </c>
      <c r="E56" s="7" t="s">
        <v>10</v>
      </c>
      <c r="F56" s="7" t="s">
        <v>11</v>
      </c>
      <c r="G56" s="7" t="s">
        <v>12</v>
      </c>
      <c r="H56" s="7" t="s">
        <v>13</v>
      </c>
    </row>
    <row r="57" spans="1:12" ht="36">
      <c r="A57" s="12" t="s">
        <v>83</v>
      </c>
      <c r="B57" s="13" t="s">
        <v>196</v>
      </c>
      <c r="C57" s="12" t="s">
        <v>47</v>
      </c>
      <c r="D57" s="12" t="s">
        <v>191</v>
      </c>
      <c r="E57" s="14">
        <v>0</v>
      </c>
      <c r="F57" s="12" t="s">
        <v>2</v>
      </c>
      <c r="G57" s="14" t="s">
        <v>2</v>
      </c>
      <c r="H57" s="14" t="e">
        <f>IF(ISBLANK(E57),0,E57) * IF(ISBLANK(G57),0,G57)</f>
        <v>#VALUE!</v>
      </c>
      <c r="K57" s="12" t="e">
        <f>IF(ISBLANK(F57),0,F57) * IF(ISBLANK(H57),0,H57) %</f>
        <v>#VALUE!</v>
      </c>
      <c r="L57" s="12" t="e">
        <f>IF(ISBLANK(K57),0,K57) + IF(ISBLANK(H57),0,H57)</f>
        <v>#VALUE!</v>
      </c>
    </row>
    <row r="58" spans="1:12" ht="36">
      <c r="A58" s="12" t="s">
        <v>84</v>
      </c>
      <c r="B58" s="13" t="s">
        <v>197</v>
      </c>
      <c r="C58" s="12" t="s">
        <v>47</v>
      </c>
      <c r="D58" s="12" t="s">
        <v>191</v>
      </c>
      <c r="E58" s="14">
        <v>0</v>
      </c>
      <c r="F58" s="12" t="s">
        <v>2</v>
      </c>
      <c r="G58" s="14" t="s">
        <v>2</v>
      </c>
      <c r="H58" s="14" t="e">
        <f>IF(ISBLANK(E58),0,E58) * IF(ISBLANK(G58),0,G58)</f>
        <v>#VALUE!</v>
      </c>
      <c r="K58" s="12" t="e">
        <f>IF(ISBLANK(F58),0,F58) * IF(ISBLANK(H58),0,H58) %</f>
        <v>#VALUE!</v>
      </c>
      <c r="L58" s="12" t="e">
        <f>IF(ISBLANK(K58),0,K58) + IF(ISBLANK(H58),0,H58)</f>
        <v>#VALUE!</v>
      </c>
    </row>
    <row r="59" spans="1:12" ht="36">
      <c r="A59" s="12" t="s">
        <v>194</v>
      </c>
      <c r="B59" s="13" t="s">
        <v>198</v>
      </c>
      <c r="C59" s="24"/>
      <c r="D59" s="12" t="s">
        <v>191</v>
      </c>
      <c r="E59" s="14">
        <v>0</v>
      </c>
      <c r="F59" s="12" t="s">
        <v>2</v>
      </c>
      <c r="G59" s="14" t="s">
        <v>2</v>
      </c>
      <c r="H59" s="14" t="e">
        <f>IF(ISBLANK(E59),0,E59) * IF(ISBLANK(G59),0,G59)</f>
        <v>#VALUE!</v>
      </c>
      <c r="K59" s="25"/>
      <c r="L59" s="25"/>
    </row>
    <row r="60" spans="1:12">
      <c r="A60" s="8" t="s">
        <v>2</v>
      </c>
      <c r="B60" s="8" t="s">
        <v>2</v>
      </c>
      <c r="C60" s="8" t="s">
        <v>2</v>
      </c>
      <c r="D60" s="8" t="s">
        <v>2</v>
      </c>
      <c r="E60" s="8" t="s">
        <v>2</v>
      </c>
      <c r="F60" s="8" t="s">
        <v>2</v>
      </c>
      <c r="G60" s="9" t="s">
        <v>14</v>
      </c>
      <c r="H60" s="10" t="e">
        <f>SUM(H57:H59)</f>
        <v>#VALUE!</v>
      </c>
      <c r="K60" t="e">
        <f>SUM(K57+K58)</f>
        <v>#VALUE!</v>
      </c>
      <c r="L60" t="e">
        <f>SUM(L57+L58)</f>
        <v>#VALUE!</v>
      </c>
    </row>
    <row r="61" spans="1:12">
      <c r="A61" s="15" t="s">
        <v>2</v>
      </c>
      <c r="B61" s="15" t="s">
        <v>2</v>
      </c>
      <c r="C61" s="15" t="s">
        <v>2</v>
      </c>
      <c r="D61" s="15" t="s">
        <v>2</v>
      </c>
      <c r="E61" s="15" t="s">
        <v>2</v>
      </c>
      <c r="F61" s="15" t="s">
        <v>2</v>
      </c>
      <c r="G61" s="15" t="s">
        <v>85</v>
      </c>
      <c r="H61" s="15" t="e">
        <f>SUM( H3+H10+H14+H21+H36+H54+H60)</f>
        <v>#VALUE!</v>
      </c>
      <c r="K61" t="e">
        <f>SUM(K3+K10+K14+K21+#REF!+K36+#REF!+K54+#REF!)</f>
        <v>#VALUE!</v>
      </c>
      <c r="L61" t="e">
        <f>SUM(L3+L10+L14+L21+#REF!+L36+#REF!+L54+#REF!)</f>
        <v>#VALUE!</v>
      </c>
    </row>
  </sheetData>
  <mergeCells count="1">
    <mergeCell ref="A1:H1"/>
  </mergeCells>
  <phoneticPr fontId="12" type="noConversion"/>
  <pageMargins left="0.7" right="0.7" top="0.75" bottom="0.75" header="0.3" footer="0.3"/>
  <pageSetup orientation="portrait" horizontalDpi="4294967295" verticalDpi="429496729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0"/>
  <sheetViews>
    <sheetView tabSelected="1" workbookViewId="0">
      <selection activeCell="M26" sqref="M26"/>
    </sheetView>
  </sheetViews>
  <sheetFormatPr baseColWidth="10" defaultColWidth="9.140625" defaultRowHeight="15"/>
  <cols>
    <col min="1" max="1" width="7" customWidth="1"/>
    <col min="2" max="2" width="40" customWidth="1"/>
    <col min="3" max="3" width="15" hidden="1" customWidth="1"/>
    <col min="4" max="4" width="5" customWidth="1"/>
    <col min="5" max="5" width="7" customWidth="1"/>
    <col min="6" max="6" width="6" customWidth="1"/>
    <col min="7" max="8" width="10" customWidth="1"/>
    <col min="9" max="9" width="15" hidden="1" customWidth="1"/>
    <col min="11" max="12" width="9" hidden="1" customWidth="1"/>
  </cols>
  <sheetData>
    <row r="1" spans="1:12" ht="45" customHeight="1">
      <c r="A1" s="29" t="s">
        <v>148</v>
      </c>
      <c r="B1" s="30"/>
      <c r="C1" s="30"/>
      <c r="D1" s="30"/>
      <c r="E1" s="30"/>
      <c r="F1" s="30"/>
      <c r="G1" s="30"/>
      <c r="H1" s="30"/>
    </row>
    <row r="2" spans="1:12" hidden="1">
      <c r="A2" s="7" t="s">
        <v>2</v>
      </c>
      <c r="B2" s="7" t="s">
        <v>7</v>
      </c>
      <c r="C2" s="7" t="s">
        <v>8</v>
      </c>
      <c r="D2" s="7" t="s">
        <v>9</v>
      </c>
      <c r="E2" s="7" t="s">
        <v>10</v>
      </c>
      <c r="F2" s="7" t="s">
        <v>11</v>
      </c>
      <c r="G2" s="7" t="s">
        <v>12</v>
      </c>
      <c r="H2" s="7" t="s">
        <v>13</v>
      </c>
    </row>
    <row r="3" spans="1:12" hidden="1">
      <c r="A3" s="8" t="s">
        <v>2</v>
      </c>
      <c r="B3" s="8" t="s">
        <v>2</v>
      </c>
      <c r="C3" s="8" t="s">
        <v>2</v>
      </c>
      <c r="D3" s="8" t="s">
        <v>2</v>
      </c>
      <c r="E3" s="8" t="s">
        <v>2</v>
      </c>
      <c r="F3" s="8" t="s">
        <v>2</v>
      </c>
      <c r="G3" s="9" t="s">
        <v>14</v>
      </c>
      <c r="H3" s="10"/>
    </row>
    <row r="4" spans="1:12" s="11" customFormat="1" ht="18" customHeight="1">
      <c r="A4" s="11" t="s">
        <v>15</v>
      </c>
    </row>
    <row r="5" spans="1:12">
      <c r="A5" s="7" t="s">
        <v>2</v>
      </c>
      <c r="B5" s="7" t="s">
        <v>7</v>
      </c>
      <c r="C5" s="7" t="s">
        <v>8</v>
      </c>
      <c r="D5" s="7" t="s">
        <v>9</v>
      </c>
      <c r="E5" s="7" t="s">
        <v>10</v>
      </c>
      <c r="F5" s="7" t="s">
        <v>11</v>
      </c>
      <c r="G5" s="7" t="s">
        <v>12</v>
      </c>
      <c r="H5" s="7" t="s">
        <v>13</v>
      </c>
    </row>
    <row r="6" spans="1:12" ht="36">
      <c r="A6" s="12" t="s">
        <v>16</v>
      </c>
      <c r="B6" s="13" t="s">
        <v>17</v>
      </c>
      <c r="C6" s="12" t="s">
        <v>18</v>
      </c>
      <c r="D6" s="12" t="s">
        <v>156</v>
      </c>
      <c r="E6" s="14">
        <v>0</v>
      </c>
      <c r="F6" s="12" t="s">
        <v>2</v>
      </c>
      <c r="G6" s="14" t="s">
        <v>2</v>
      </c>
      <c r="H6" s="14" t="e">
        <f>IF(ISBLANK(E6),0,E6) * IF(ISBLANK(G6),0,G6)</f>
        <v>#VALUE!</v>
      </c>
      <c r="K6" s="12" t="e">
        <f>IF(ISBLANK(F6),0,F6) * IF(ISBLANK(H6),0,H6) %</f>
        <v>#VALUE!</v>
      </c>
      <c r="L6" s="12" t="e">
        <f>IF(ISBLANK(K6),0,K6) + IF(ISBLANK(H6),0,H6)</f>
        <v>#VALUE!</v>
      </c>
    </row>
    <row r="7" spans="1:12" ht="36">
      <c r="A7" s="12" t="s">
        <v>19</v>
      </c>
      <c r="B7" s="13" t="s">
        <v>20</v>
      </c>
      <c r="C7" s="12" t="s">
        <v>21</v>
      </c>
      <c r="D7" s="12" t="s">
        <v>156</v>
      </c>
      <c r="E7" s="14">
        <v>0</v>
      </c>
      <c r="F7" s="12" t="s">
        <v>2</v>
      </c>
      <c r="G7" s="14" t="s">
        <v>2</v>
      </c>
      <c r="H7" s="14" t="e">
        <f>IF(ISBLANK(E7),0,E7) * IF(ISBLANK(G7),0,G7)</f>
        <v>#VALUE!</v>
      </c>
      <c r="K7" s="12" t="e">
        <f>IF(ISBLANK(F7),0,F7) * IF(ISBLANK(H7),0,H7) %</f>
        <v>#VALUE!</v>
      </c>
      <c r="L7" s="12" t="e">
        <f>IF(ISBLANK(K7),0,K7) + IF(ISBLANK(H7),0,H7)</f>
        <v>#VALUE!</v>
      </c>
    </row>
    <row r="8" spans="1:12" ht="36">
      <c r="A8" s="12" t="s">
        <v>22</v>
      </c>
      <c r="B8" s="13" t="s">
        <v>24</v>
      </c>
      <c r="C8" s="12" t="s">
        <v>21</v>
      </c>
      <c r="D8" s="12" t="s">
        <v>156</v>
      </c>
      <c r="E8" s="14">
        <v>0</v>
      </c>
      <c r="F8" s="12" t="s">
        <v>2</v>
      </c>
      <c r="G8" s="14" t="s">
        <v>2</v>
      </c>
      <c r="H8" s="14" t="e">
        <f>IF(ISBLANK(E8),0,E8) * IF(ISBLANK(G8),0,G8)</f>
        <v>#VALUE!</v>
      </c>
      <c r="K8" s="12" t="e">
        <f>IF(ISBLANK(F8),0,F8) * IF(ISBLANK(H8),0,H8) %</f>
        <v>#VALUE!</v>
      </c>
      <c r="L8" s="12" t="e">
        <f>IF(ISBLANK(K8),0,K8) + IF(ISBLANK(H8),0,H8)</f>
        <v>#VALUE!</v>
      </c>
    </row>
    <row r="9" spans="1:12" ht="36">
      <c r="A9" s="12" t="s">
        <v>23</v>
      </c>
      <c r="B9" s="13" t="s">
        <v>25</v>
      </c>
      <c r="C9" s="12" t="s">
        <v>21</v>
      </c>
      <c r="D9" s="12" t="s">
        <v>156</v>
      </c>
      <c r="E9" s="14">
        <v>0</v>
      </c>
      <c r="F9" s="12" t="s">
        <v>2</v>
      </c>
      <c r="G9" s="14" t="s">
        <v>2</v>
      </c>
      <c r="H9" s="14" t="e">
        <f>IF(ISBLANK(E9),0,E9) * IF(ISBLANK(G9),0,G9)</f>
        <v>#VALUE!</v>
      </c>
      <c r="K9" s="12" t="e">
        <f>IF(ISBLANK(F9),0,F9) * IF(ISBLANK(H9),0,H9) %</f>
        <v>#VALUE!</v>
      </c>
      <c r="L9" s="12" t="e">
        <f>IF(ISBLANK(K9),0,K9) + IF(ISBLANK(H9),0,H9)</f>
        <v>#VALUE!</v>
      </c>
    </row>
    <row r="10" spans="1:12">
      <c r="A10" s="8" t="s">
        <v>2</v>
      </c>
      <c r="B10" s="8" t="s">
        <v>2</v>
      </c>
      <c r="C10" s="8" t="s">
        <v>2</v>
      </c>
      <c r="D10" s="8" t="s">
        <v>2</v>
      </c>
      <c r="E10" s="8" t="s">
        <v>2</v>
      </c>
      <c r="F10" s="8" t="s">
        <v>2</v>
      </c>
      <c r="G10" s="9" t="s">
        <v>14</v>
      </c>
      <c r="H10" s="10" t="e">
        <f>SUM(H6:H9)</f>
        <v>#VALUE!</v>
      </c>
      <c r="K10" t="e">
        <f>SUM(K6+K7+#REF!+K8+K9)</f>
        <v>#VALUE!</v>
      </c>
      <c r="L10" t="e">
        <f>SUM(L6+L7+#REF!+L8+L9)</f>
        <v>#VALUE!</v>
      </c>
    </row>
    <row r="11" spans="1:12" s="11" customFormat="1" ht="18" customHeight="1">
      <c r="A11" s="11" t="s">
        <v>26</v>
      </c>
    </row>
    <row r="12" spans="1:12">
      <c r="A12" s="7" t="s">
        <v>2</v>
      </c>
      <c r="B12" s="7" t="s">
        <v>7</v>
      </c>
      <c r="C12" s="7" t="s">
        <v>8</v>
      </c>
      <c r="D12" s="7" t="s">
        <v>9</v>
      </c>
      <c r="E12" s="7" t="s">
        <v>10</v>
      </c>
      <c r="F12" s="7" t="s">
        <v>11</v>
      </c>
      <c r="G12" s="7" t="s">
        <v>12</v>
      </c>
      <c r="H12" s="7" t="s">
        <v>13</v>
      </c>
    </row>
    <row r="13" spans="1:12" ht="36">
      <c r="A13" s="12" t="s">
        <v>27</v>
      </c>
      <c r="B13" s="13" t="s">
        <v>149</v>
      </c>
      <c r="C13" s="12" t="s">
        <v>31</v>
      </c>
      <c r="D13" s="12" t="s">
        <v>156</v>
      </c>
      <c r="E13" s="14">
        <v>0</v>
      </c>
      <c r="F13" s="12" t="s">
        <v>2</v>
      </c>
      <c r="G13" s="14" t="s">
        <v>2</v>
      </c>
      <c r="H13" s="14" t="e">
        <f>IF(ISBLANK(E13),0,E13) * IF(ISBLANK(G13),0,G13)</f>
        <v>#VALUE!</v>
      </c>
      <c r="K13" s="12" t="e">
        <f>IF(ISBLANK(F13),0,F13) * IF(ISBLANK(H13),0,H13) %</f>
        <v>#VALUE!</v>
      </c>
      <c r="L13" s="12" t="e">
        <f>IF(ISBLANK(K13),0,K13) + IF(ISBLANK(H13),0,H13)</f>
        <v>#VALUE!</v>
      </c>
    </row>
    <row r="14" spans="1:12">
      <c r="A14" s="8" t="s">
        <v>2</v>
      </c>
      <c r="B14" s="8" t="s">
        <v>2</v>
      </c>
      <c r="C14" s="8" t="s">
        <v>2</v>
      </c>
      <c r="D14" s="8" t="s">
        <v>2</v>
      </c>
      <c r="E14" s="8" t="s">
        <v>2</v>
      </c>
      <c r="F14" s="8" t="s">
        <v>2</v>
      </c>
      <c r="G14" s="9" t="s">
        <v>14</v>
      </c>
      <c r="H14" s="10" t="e">
        <f>SUM(+ H13)</f>
        <v>#VALUE!</v>
      </c>
      <c r="K14" t="e">
        <f>SUM(#REF!+K13+#REF!)</f>
        <v>#REF!</v>
      </c>
      <c r="L14" t="e">
        <f>SUM(#REF!+L13+#REF!)</f>
        <v>#REF!</v>
      </c>
    </row>
    <row r="15" spans="1:12" s="11" customFormat="1" ht="18" customHeight="1">
      <c r="A15" s="11" t="s">
        <v>45</v>
      </c>
    </row>
    <row r="16" spans="1:12">
      <c r="A16" s="7" t="s">
        <v>2</v>
      </c>
      <c r="B16" s="7" t="s">
        <v>7</v>
      </c>
      <c r="C16" s="7" t="s">
        <v>8</v>
      </c>
      <c r="D16" s="7" t="s">
        <v>9</v>
      </c>
      <c r="E16" s="7" t="s">
        <v>10</v>
      </c>
      <c r="F16" s="7" t="s">
        <v>11</v>
      </c>
      <c r="G16" s="7" t="s">
        <v>12</v>
      </c>
      <c r="H16" s="7" t="s">
        <v>13</v>
      </c>
    </row>
    <row r="17" spans="1:12" ht="48">
      <c r="A17" s="12" t="s">
        <v>46</v>
      </c>
      <c r="B17" s="13" t="s">
        <v>162</v>
      </c>
      <c r="C17" s="12" t="s">
        <v>47</v>
      </c>
      <c r="D17" s="12" t="s">
        <v>155</v>
      </c>
      <c r="E17" s="14">
        <v>0</v>
      </c>
      <c r="F17" s="12" t="s">
        <v>2</v>
      </c>
      <c r="G17" s="14" t="s">
        <v>2</v>
      </c>
      <c r="H17" s="14" t="e">
        <f>IF(ISBLANK(E17),0,E17) * IF(ISBLANK(G17),0,G17)</f>
        <v>#VALUE!</v>
      </c>
      <c r="K17" s="12" t="e">
        <f>IF(ISBLANK(F17),0,F17) * IF(ISBLANK(H17),0,H17) %</f>
        <v>#VALUE!</v>
      </c>
      <c r="L17" s="12" t="e">
        <f>IF(ISBLANK(K17),0,K17) + IF(ISBLANK(H17),0,H17)</f>
        <v>#VALUE!</v>
      </c>
    </row>
    <row r="18" spans="1:12" ht="48">
      <c r="A18" s="12" t="s">
        <v>48</v>
      </c>
      <c r="B18" s="13" t="s">
        <v>161</v>
      </c>
      <c r="C18" s="12" t="s">
        <v>47</v>
      </c>
      <c r="D18" s="12" t="s">
        <v>155</v>
      </c>
      <c r="E18" s="14">
        <v>0</v>
      </c>
      <c r="F18" s="12" t="s">
        <v>2</v>
      </c>
      <c r="G18" s="14" t="s">
        <v>2</v>
      </c>
      <c r="H18" s="14" t="e">
        <f>IF(ISBLANK(E18),0,E18) * IF(ISBLANK(G18),0,G18)</f>
        <v>#VALUE!</v>
      </c>
      <c r="K18" s="12" t="e">
        <f>IF(ISBLANK(F18),0,F18) * IF(ISBLANK(H18),0,H18) %</f>
        <v>#VALUE!</v>
      </c>
      <c r="L18" s="12" t="e">
        <f>IF(ISBLANK(K18),0,K18) + IF(ISBLANK(H18),0,H18)</f>
        <v>#VALUE!</v>
      </c>
    </row>
    <row r="19" spans="1:12" ht="48">
      <c r="A19" s="12" t="s">
        <v>49</v>
      </c>
      <c r="B19" s="13" t="s">
        <v>161</v>
      </c>
      <c r="C19" s="12"/>
      <c r="D19" s="12" t="s">
        <v>155</v>
      </c>
      <c r="E19" s="14">
        <v>0</v>
      </c>
      <c r="F19" s="12"/>
      <c r="G19" s="14"/>
      <c r="H19" s="14">
        <f>IF(ISBLANK(E19),0,E19) * IF(ISBLANK(G19),0,G19)</f>
        <v>0</v>
      </c>
      <c r="K19" s="12"/>
      <c r="L19" s="12"/>
    </row>
    <row r="20" spans="1:12" ht="48">
      <c r="A20" s="12" t="s">
        <v>50</v>
      </c>
      <c r="B20" s="13" t="s">
        <v>161</v>
      </c>
      <c r="C20" s="12"/>
      <c r="D20" s="12" t="s">
        <v>155</v>
      </c>
      <c r="E20" s="14">
        <v>0</v>
      </c>
      <c r="F20" s="12"/>
      <c r="G20" s="14"/>
      <c r="H20" s="14">
        <f>IF(ISBLANK(E20),0,E20) * IF(ISBLANK(G20),0,G20)</f>
        <v>0</v>
      </c>
      <c r="K20" s="12"/>
      <c r="L20" s="12"/>
    </row>
    <row r="21" spans="1:12" ht="48">
      <c r="A21" s="12" t="s">
        <v>157</v>
      </c>
      <c r="B21" s="13" t="s">
        <v>163</v>
      </c>
      <c r="C21" s="12" t="s">
        <v>47</v>
      </c>
      <c r="D21" s="12" t="s">
        <v>155</v>
      </c>
      <c r="E21" s="14">
        <v>0</v>
      </c>
      <c r="F21" s="12" t="s">
        <v>2</v>
      </c>
      <c r="G21" s="14" t="s">
        <v>2</v>
      </c>
      <c r="H21" s="14" t="e">
        <f>IF(ISBLANK(E21),0,E21) * IF(ISBLANK(G21),0,G21)</f>
        <v>#VALUE!</v>
      </c>
      <c r="K21" s="12" t="e">
        <f>IF(ISBLANK(F21),0,F21) * IF(ISBLANK(H21),0,H21) %</f>
        <v>#VALUE!</v>
      </c>
      <c r="L21" s="12" t="e">
        <f>IF(ISBLANK(K21),0,K21) + IF(ISBLANK(H21),0,H21)</f>
        <v>#VALUE!</v>
      </c>
    </row>
    <row r="22" spans="1:12">
      <c r="A22" s="8" t="s">
        <v>2</v>
      </c>
      <c r="B22" s="8" t="s">
        <v>2</v>
      </c>
      <c r="C22" s="8" t="s">
        <v>2</v>
      </c>
      <c r="D22" s="8" t="s">
        <v>2</v>
      </c>
      <c r="E22" s="8" t="s">
        <v>2</v>
      </c>
      <c r="F22" s="8" t="s">
        <v>2</v>
      </c>
      <c r="G22" s="9" t="s">
        <v>14</v>
      </c>
      <c r="H22" s="10" t="e">
        <f>SUM( H17:H21)</f>
        <v>#VALUE!</v>
      </c>
      <c r="K22" t="e">
        <f>SUM(K17+K18+K21+#REF!)</f>
        <v>#VALUE!</v>
      </c>
      <c r="L22" t="e">
        <f>SUM(L17+L18+L21+#REF!)</f>
        <v>#VALUE!</v>
      </c>
    </row>
    <row r="23" spans="1:12" s="11" customFormat="1" ht="18" customHeight="1">
      <c r="A23" s="11" t="s">
        <v>51</v>
      </c>
    </row>
    <row r="24" spans="1:12">
      <c r="A24" s="7" t="s">
        <v>2</v>
      </c>
      <c r="B24" s="7" t="s">
        <v>7</v>
      </c>
      <c r="C24" s="7" t="s">
        <v>8</v>
      </c>
      <c r="D24" s="7" t="s">
        <v>9</v>
      </c>
      <c r="E24" s="7" t="s">
        <v>10</v>
      </c>
      <c r="F24" s="7" t="s">
        <v>11</v>
      </c>
      <c r="G24" s="7" t="s">
        <v>12</v>
      </c>
      <c r="H24" s="7" t="s">
        <v>13</v>
      </c>
    </row>
    <row r="25" spans="1:12" ht="36">
      <c r="A25" s="12" t="s">
        <v>52</v>
      </c>
      <c r="B25" s="13" t="s">
        <v>165</v>
      </c>
      <c r="C25" s="12" t="s">
        <v>47</v>
      </c>
      <c r="D25" s="12" t="s">
        <v>155</v>
      </c>
      <c r="E25" s="14">
        <v>0</v>
      </c>
      <c r="F25" s="12" t="s">
        <v>2</v>
      </c>
      <c r="G25" s="14" t="s">
        <v>2</v>
      </c>
      <c r="H25" s="14" t="e">
        <f>IF(ISBLANK(E25),0,E25) * IF(ISBLANK(G25),0,G25)</f>
        <v>#VALUE!</v>
      </c>
      <c r="K25" s="12" t="e">
        <f>IF(ISBLANK(F25),0,F25) * IF(ISBLANK(H25),0,H25) %</f>
        <v>#VALUE!</v>
      </c>
      <c r="L25" s="12" t="e">
        <f>IF(ISBLANK(K25),0,K25) + IF(ISBLANK(H25),0,H25)</f>
        <v>#VALUE!</v>
      </c>
    </row>
    <row r="26" spans="1:12" ht="48">
      <c r="A26" s="12" t="s">
        <v>54</v>
      </c>
      <c r="B26" s="13" t="s">
        <v>169</v>
      </c>
      <c r="C26" s="12"/>
      <c r="D26" s="12" t="s">
        <v>155</v>
      </c>
      <c r="E26" s="14">
        <v>0</v>
      </c>
      <c r="F26" s="12"/>
      <c r="G26" s="14"/>
      <c r="H26" s="14">
        <f>IF(ISBLANK(E26),0,E26) * IF(ISBLANK(G26),0,G26)</f>
        <v>0</v>
      </c>
      <c r="K26" s="12"/>
      <c r="L26" s="12"/>
    </row>
    <row r="27" spans="1:12" ht="36">
      <c r="A27" s="12" t="s">
        <v>59</v>
      </c>
      <c r="B27" s="13" t="s">
        <v>57</v>
      </c>
      <c r="C27" s="12" t="s">
        <v>58</v>
      </c>
      <c r="D27" s="12" t="s">
        <v>172</v>
      </c>
      <c r="E27" s="14">
        <v>0</v>
      </c>
      <c r="F27" s="12" t="s">
        <v>2</v>
      </c>
      <c r="G27" s="14" t="s">
        <v>2</v>
      </c>
      <c r="H27" s="14" t="e">
        <f>IF(ISBLANK(E27),0,E27) * IF(ISBLANK(G27),0,G27)</f>
        <v>#VALUE!</v>
      </c>
      <c r="K27" s="12" t="e">
        <f>IF(ISBLANK(F27),0,F27) * IF(ISBLANK(H27),0,H27) %</f>
        <v>#VALUE!</v>
      </c>
      <c r="L27" s="12" t="e">
        <f>IF(ISBLANK(K27),0,K27) + IF(ISBLANK(H27),0,H27)</f>
        <v>#VALUE!</v>
      </c>
    </row>
    <row r="28" spans="1:12" ht="36">
      <c r="A28" s="12" t="s">
        <v>173</v>
      </c>
      <c r="B28" s="13" t="s">
        <v>207</v>
      </c>
      <c r="C28" s="12" t="s">
        <v>53</v>
      </c>
      <c r="D28" s="12" t="s">
        <v>155</v>
      </c>
      <c r="E28" s="14">
        <v>0</v>
      </c>
      <c r="F28" s="12" t="s">
        <v>2</v>
      </c>
      <c r="G28" s="14" t="s">
        <v>2</v>
      </c>
      <c r="H28" s="14" t="e">
        <f>IF(ISBLANK(E28),0,E28) * IF(ISBLANK(G28),0,G28)</f>
        <v>#VALUE!</v>
      </c>
      <c r="K28" s="12" t="e">
        <f>IF(ISBLANK(F28),0,F28) * IF(ISBLANK(H28),0,H28) %</f>
        <v>#VALUE!</v>
      </c>
      <c r="L28" s="12" t="e">
        <f>IF(ISBLANK(K28),0,K28) + IF(ISBLANK(H28),0,H28)</f>
        <v>#VALUE!</v>
      </c>
    </row>
    <row r="29" spans="1:12">
      <c r="A29" s="8" t="s">
        <v>2</v>
      </c>
      <c r="B29" s="8" t="s">
        <v>2</v>
      </c>
      <c r="C29" s="8" t="s">
        <v>2</v>
      </c>
      <c r="D29" s="8" t="s">
        <v>2</v>
      </c>
      <c r="E29" s="8" t="s">
        <v>2</v>
      </c>
      <c r="F29" s="8" t="s">
        <v>2</v>
      </c>
      <c r="G29" s="9" t="s">
        <v>14</v>
      </c>
      <c r="H29" s="10" t="e">
        <f>SUM(H25:H28)</f>
        <v>#VALUE!</v>
      </c>
      <c r="K29" t="e">
        <f>SUM(#REF!+K25+#REF!+K27+K28)</f>
        <v>#REF!</v>
      </c>
      <c r="L29" t="e">
        <f>SUM(#REF!+L25+#REF!+L27+L28)</f>
        <v>#REF!</v>
      </c>
    </row>
    <row r="30" spans="1:12" s="11" customFormat="1" ht="18" customHeight="1">
      <c r="A30" s="11" t="s">
        <v>60</v>
      </c>
    </row>
    <row r="31" spans="1:12">
      <c r="A31" s="7" t="s">
        <v>2</v>
      </c>
      <c r="B31" s="7" t="s">
        <v>7</v>
      </c>
      <c r="C31" s="7" t="s">
        <v>8</v>
      </c>
      <c r="D31" s="7" t="s">
        <v>9</v>
      </c>
      <c r="E31" s="7" t="s">
        <v>10</v>
      </c>
      <c r="F31" s="7" t="s">
        <v>11</v>
      </c>
      <c r="G31" s="7" t="s">
        <v>12</v>
      </c>
      <c r="H31" s="7" t="s">
        <v>13</v>
      </c>
    </row>
    <row r="32" spans="1:12" ht="36">
      <c r="A32" s="12" t="s">
        <v>64</v>
      </c>
      <c r="B32" s="13" t="s">
        <v>277</v>
      </c>
      <c r="C32" s="12" t="s">
        <v>47</v>
      </c>
      <c r="D32" s="12" t="s">
        <v>9</v>
      </c>
      <c r="E32" s="14">
        <v>0</v>
      </c>
      <c r="F32" s="12" t="s">
        <v>2</v>
      </c>
      <c r="G32" s="14" t="s">
        <v>2</v>
      </c>
      <c r="H32" s="14" t="e">
        <f t="shared" ref="H32:H33" si="0">IF(ISBLANK(E32),0,E32) * IF(ISBLANK(G32),0,G32)</f>
        <v>#VALUE!</v>
      </c>
      <c r="K32" s="12" t="e">
        <f t="shared" ref="K32:K33" si="1">IF(ISBLANK(F32),0,F32) * IF(ISBLANK(H32),0,H32) %</f>
        <v>#VALUE!</v>
      </c>
      <c r="L32" s="12" t="e">
        <f t="shared" ref="L32:L33" si="2">IF(ISBLANK(K32),0,K32) + IF(ISBLANK(H32),0,H32)</f>
        <v>#VALUE!</v>
      </c>
    </row>
    <row r="33" spans="1:12" ht="36">
      <c r="A33" s="12" t="s">
        <v>267</v>
      </c>
      <c r="B33" s="13" t="s">
        <v>278</v>
      </c>
      <c r="C33" s="12" t="s">
        <v>47</v>
      </c>
      <c r="D33" s="12" t="s">
        <v>190</v>
      </c>
      <c r="E33" s="14">
        <v>0</v>
      </c>
      <c r="F33" s="12" t="s">
        <v>2</v>
      </c>
      <c r="G33" s="14" t="s">
        <v>2</v>
      </c>
      <c r="H33" s="14" t="e">
        <f t="shared" si="0"/>
        <v>#VALUE!</v>
      </c>
      <c r="K33" s="12" t="e">
        <f t="shared" si="1"/>
        <v>#VALUE!</v>
      </c>
      <c r="L33" s="12" t="e">
        <f t="shared" si="2"/>
        <v>#VALUE!</v>
      </c>
    </row>
    <row r="34" spans="1:12">
      <c r="A34" s="8" t="s">
        <v>2</v>
      </c>
      <c r="B34" s="8" t="s">
        <v>2</v>
      </c>
      <c r="C34" s="8" t="s">
        <v>2</v>
      </c>
      <c r="D34" s="8" t="s">
        <v>2</v>
      </c>
      <c r="E34" s="8" t="s">
        <v>2</v>
      </c>
      <c r="F34" s="8" t="s">
        <v>2</v>
      </c>
      <c r="G34" s="9" t="s">
        <v>14</v>
      </c>
      <c r="H34" s="10" t="e">
        <f>SUM(H32:H33)</f>
        <v>#VALUE!</v>
      </c>
      <c r="K34" t="e">
        <f>SUM(#REF!+K32+#REF!+#REF!+K33+#REF!+#REF!+#REF!+#REF!)</f>
        <v>#REF!</v>
      </c>
      <c r="L34" t="e">
        <f>SUM(#REF!+L32+#REF!+#REF!+L33+#REF!+#REF!+#REF!+#REF!)</f>
        <v>#REF!</v>
      </c>
    </row>
    <row r="35" spans="1:12" s="11" customFormat="1" ht="18" customHeight="1">
      <c r="A35" s="11" t="s">
        <v>75</v>
      </c>
    </row>
    <row r="36" spans="1:12">
      <c r="A36" s="7" t="s">
        <v>2</v>
      </c>
      <c r="B36" s="7" t="s">
        <v>7</v>
      </c>
      <c r="C36" s="7" t="s">
        <v>8</v>
      </c>
      <c r="D36" s="7" t="s">
        <v>9</v>
      </c>
      <c r="E36" s="7" t="s">
        <v>10</v>
      </c>
      <c r="F36" s="7" t="s">
        <v>11</v>
      </c>
      <c r="G36" s="7" t="s">
        <v>12</v>
      </c>
      <c r="H36" s="7" t="s">
        <v>13</v>
      </c>
    </row>
    <row r="37" spans="1:12" ht="36">
      <c r="A37" s="12" t="s">
        <v>76</v>
      </c>
      <c r="B37" s="13" t="s">
        <v>206</v>
      </c>
      <c r="C37" s="12" t="s">
        <v>47</v>
      </c>
      <c r="D37" s="12" t="s">
        <v>191</v>
      </c>
      <c r="E37" s="14">
        <v>0</v>
      </c>
      <c r="F37" s="12" t="s">
        <v>2</v>
      </c>
      <c r="G37" s="14" t="s">
        <v>2</v>
      </c>
      <c r="H37" s="14" t="e">
        <f t="shared" ref="H37:H42" si="3">IF(ISBLANK(E37),0,E37) * IF(ISBLANK(G37),0,G37)</f>
        <v>#VALUE!</v>
      </c>
      <c r="K37" s="12" t="e">
        <f t="shared" ref="K37:K42" si="4">IF(ISBLANK(F37),0,F37) * IF(ISBLANK(H37),0,H37) %</f>
        <v>#VALUE!</v>
      </c>
      <c r="L37" s="12" t="e">
        <f t="shared" ref="L37:L42" si="5">IF(ISBLANK(K37),0,K37) + IF(ISBLANK(H37),0,H37)</f>
        <v>#VALUE!</v>
      </c>
    </row>
    <row r="38" spans="1:12" ht="48">
      <c r="A38" s="12" t="s">
        <v>77</v>
      </c>
      <c r="B38" s="13" t="s">
        <v>205</v>
      </c>
      <c r="C38" s="12" t="s">
        <v>47</v>
      </c>
      <c r="D38" s="12" t="s">
        <v>191</v>
      </c>
      <c r="E38" s="14">
        <v>0</v>
      </c>
      <c r="F38" s="12" t="s">
        <v>2</v>
      </c>
      <c r="G38" s="14" t="s">
        <v>2</v>
      </c>
      <c r="H38" s="14" t="e">
        <f t="shared" si="3"/>
        <v>#VALUE!</v>
      </c>
      <c r="K38" s="12" t="e">
        <f t="shared" si="4"/>
        <v>#VALUE!</v>
      </c>
      <c r="L38" s="12" t="e">
        <f t="shared" si="5"/>
        <v>#VALUE!</v>
      </c>
    </row>
    <row r="39" spans="1:12" ht="36">
      <c r="A39" s="12" t="s">
        <v>78</v>
      </c>
      <c r="B39" s="13" t="s">
        <v>204</v>
      </c>
      <c r="C39" s="12" t="s">
        <v>47</v>
      </c>
      <c r="D39" s="12" t="s">
        <v>191</v>
      </c>
      <c r="E39" s="14">
        <v>0</v>
      </c>
      <c r="F39" s="12" t="s">
        <v>2</v>
      </c>
      <c r="G39" s="14" t="s">
        <v>2</v>
      </c>
      <c r="H39" s="14" t="e">
        <f t="shared" si="3"/>
        <v>#VALUE!</v>
      </c>
      <c r="K39" s="12" t="e">
        <f t="shared" si="4"/>
        <v>#VALUE!</v>
      </c>
      <c r="L39" s="12" t="e">
        <f t="shared" si="5"/>
        <v>#VALUE!</v>
      </c>
    </row>
    <row r="40" spans="1:12" ht="36">
      <c r="A40" s="12" t="s">
        <v>79</v>
      </c>
      <c r="B40" s="13" t="s">
        <v>203</v>
      </c>
      <c r="C40" s="12" t="s">
        <v>47</v>
      </c>
      <c r="D40" s="12" t="s">
        <v>156</v>
      </c>
      <c r="E40" s="14">
        <v>0</v>
      </c>
      <c r="F40" s="12" t="s">
        <v>2</v>
      </c>
      <c r="G40" s="14" t="s">
        <v>2</v>
      </c>
      <c r="H40" s="14" t="e">
        <f t="shared" si="3"/>
        <v>#VALUE!</v>
      </c>
      <c r="K40" s="12" t="e">
        <f t="shared" si="4"/>
        <v>#VALUE!</v>
      </c>
      <c r="L40" s="12" t="e">
        <f t="shared" si="5"/>
        <v>#VALUE!</v>
      </c>
    </row>
    <row r="41" spans="1:12" ht="36">
      <c r="A41" s="12" t="s">
        <v>81</v>
      </c>
      <c r="B41" s="13" t="s">
        <v>202</v>
      </c>
      <c r="C41" s="12" t="s">
        <v>47</v>
      </c>
      <c r="D41" s="12" t="s">
        <v>156</v>
      </c>
      <c r="E41" s="14">
        <v>0</v>
      </c>
      <c r="F41" s="12" t="s">
        <v>2</v>
      </c>
      <c r="G41" s="14" t="s">
        <v>2</v>
      </c>
      <c r="H41" s="14" t="e">
        <f t="shared" si="3"/>
        <v>#VALUE!</v>
      </c>
      <c r="K41" s="12" t="e">
        <f t="shared" si="4"/>
        <v>#VALUE!</v>
      </c>
      <c r="L41" s="12" t="e">
        <f t="shared" si="5"/>
        <v>#VALUE!</v>
      </c>
    </row>
    <row r="42" spans="1:12" ht="36">
      <c r="A42" s="12" t="s">
        <v>276</v>
      </c>
      <c r="B42" s="13" t="s">
        <v>201</v>
      </c>
      <c r="C42" s="12" t="s">
        <v>47</v>
      </c>
      <c r="D42" s="12" t="s">
        <v>156</v>
      </c>
      <c r="E42" s="14">
        <v>0</v>
      </c>
      <c r="F42" s="12" t="s">
        <v>2</v>
      </c>
      <c r="G42" s="14" t="s">
        <v>2</v>
      </c>
      <c r="H42" s="14" t="e">
        <f t="shared" si="3"/>
        <v>#VALUE!</v>
      </c>
      <c r="K42" s="12" t="e">
        <f t="shared" si="4"/>
        <v>#VALUE!</v>
      </c>
      <c r="L42" s="12" t="e">
        <f t="shared" si="5"/>
        <v>#VALUE!</v>
      </c>
    </row>
    <row r="43" spans="1:12">
      <c r="A43" s="8" t="s">
        <v>2</v>
      </c>
      <c r="B43" s="8" t="s">
        <v>2</v>
      </c>
      <c r="C43" s="8" t="s">
        <v>2</v>
      </c>
      <c r="D43" s="8" t="s">
        <v>2</v>
      </c>
      <c r="E43" s="8" t="s">
        <v>2</v>
      </c>
      <c r="F43" s="8" t="s">
        <v>2</v>
      </c>
      <c r="G43" s="9" t="s">
        <v>14</v>
      </c>
      <c r="H43" s="10" t="e">
        <f>SUM(H37:H42)</f>
        <v>#VALUE!</v>
      </c>
      <c r="K43" t="e">
        <f>SUM(K37+K38+K39+K40+K41+K42)</f>
        <v>#VALUE!</v>
      </c>
      <c r="L43" t="e">
        <f>SUM(L37+L38+L39+L40+L41+L42)</f>
        <v>#VALUE!</v>
      </c>
    </row>
    <row r="44" spans="1:12" s="11" customFormat="1" ht="18" customHeight="1">
      <c r="A44" s="11" t="s">
        <v>82</v>
      </c>
    </row>
    <row r="45" spans="1:12">
      <c r="A45" s="7" t="s">
        <v>2</v>
      </c>
      <c r="B45" s="7" t="s">
        <v>7</v>
      </c>
      <c r="C45" s="7" t="s">
        <v>8</v>
      </c>
      <c r="D45" s="7" t="s">
        <v>9</v>
      </c>
      <c r="E45" s="7" t="s">
        <v>10</v>
      </c>
      <c r="F45" s="7" t="s">
        <v>11</v>
      </c>
      <c r="G45" s="7" t="s">
        <v>12</v>
      </c>
      <c r="H45" s="7" t="s">
        <v>13</v>
      </c>
    </row>
    <row r="46" spans="1:12" ht="36">
      <c r="A46" s="12" t="s">
        <v>83</v>
      </c>
      <c r="B46" s="13" t="s">
        <v>199</v>
      </c>
      <c r="C46" s="12" t="s">
        <v>47</v>
      </c>
      <c r="D46" s="12" t="s">
        <v>191</v>
      </c>
      <c r="E46" s="14">
        <v>0</v>
      </c>
      <c r="F46" s="12" t="s">
        <v>2</v>
      </c>
      <c r="G46" s="14" t="s">
        <v>2</v>
      </c>
      <c r="H46" s="14" t="e">
        <f>IF(ISBLANK(E46),0,E46) * IF(ISBLANK(G46),0,G46)</f>
        <v>#VALUE!</v>
      </c>
      <c r="K46" s="12" t="e">
        <f>IF(ISBLANK(F46),0,F46) * IF(ISBLANK(H46),0,H46) %</f>
        <v>#VALUE!</v>
      </c>
      <c r="L46" s="12" t="e">
        <f>IF(ISBLANK(K46),0,K46) + IF(ISBLANK(H46),0,H46)</f>
        <v>#VALUE!</v>
      </c>
    </row>
    <row r="47" spans="1:12" ht="36">
      <c r="A47" s="12" t="s">
        <v>84</v>
      </c>
      <c r="B47" s="13" t="s">
        <v>200</v>
      </c>
      <c r="C47" s="12" t="s">
        <v>47</v>
      </c>
      <c r="D47" s="12" t="s">
        <v>191</v>
      </c>
      <c r="E47" s="14">
        <v>0</v>
      </c>
      <c r="F47" s="12" t="s">
        <v>2</v>
      </c>
      <c r="G47" s="14" t="s">
        <v>2</v>
      </c>
      <c r="H47" s="14" t="e">
        <f>IF(ISBLANK(E47),0,E47) * IF(ISBLANK(G47),0,G47)</f>
        <v>#VALUE!</v>
      </c>
      <c r="K47" s="12" t="e">
        <f>IF(ISBLANK(F47),0,F47) * IF(ISBLANK(H47),0,H47) %</f>
        <v>#VALUE!</v>
      </c>
      <c r="L47" s="12" t="e">
        <f>IF(ISBLANK(K47),0,K47) + IF(ISBLANK(H47),0,H47)</f>
        <v>#VALUE!</v>
      </c>
    </row>
    <row r="48" spans="1:12" ht="36">
      <c r="A48" s="12" t="s">
        <v>194</v>
      </c>
      <c r="B48" s="13" t="s">
        <v>208</v>
      </c>
      <c r="C48" s="24"/>
      <c r="D48" s="12" t="s">
        <v>191</v>
      </c>
      <c r="E48" s="14">
        <v>0</v>
      </c>
      <c r="F48" s="12" t="s">
        <v>2</v>
      </c>
      <c r="G48" s="14" t="s">
        <v>2</v>
      </c>
      <c r="H48" s="14" t="e">
        <f>IF(ISBLANK(E48),0,E48) * IF(ISBLANK(G48),0,G48)</f>
        <v>#VALUE!</v>
      </c>
      <c r="K48" s="25"/>
      <c r="L48" s="25"/>
    </row>
    <row r="49" spans="1:12">
      <c r="A49" s="8" t="s">
        <v>2</v>
      </c>
      <c r="B49" s="8" t="s">
        <v>2</v>
      </c>
      <c r="C49" s="8" t="s">
        <v>2</v>
      </c>
      <c r="D49" s="8" t="s">
        <v>2</v>
      </c>
      <c r="E49" s="8" t="s">
        <v>2</v>
      </c>
      <c r="F49" s="8" t="s">
        <v>2</v>
      </c>
      <c r="G49" s="9" t="s">
        <v>14</v>
      </c>
      <c r="H49" s="10" t="e">
        <f>SUM(H46:H48)</f>
        <v>#VALUE!</v>
      </c>
      <c r="K49" t="e">
        <f>SUM(K46+K47)</f>
        <v>#VALUE!</v>
      </c>
      <c r="L49" t="e">
        <f>SUM(L46+L47)</f>
        <v>#VALUE!</v>
      </c>
    </row>
    <row r="50" spans="1:12">
      <c r="A50" s="15" t="s">
        <v>2</v>
      </c>
      <c r="B50" s="15" t="s">
        <v>2</v>
      </c>
      <c r="C50" s="15" t="s">
        <v>2</v>
      </c>
      <c r="D50" s="15" t="s">
        <v>2</v>
      </c>
      <c r="E50" s="15" t="s">
        <v>2</v>
      </c>
      <c r="F50" s="15" t="s">
        <v>2</v>
      </c>
      <c r="G50" s="15" t="s">
        <v>85</v>
      </c>
      <c r="H50" s="15" t="e">
        <f>SUM( H3+H10+H14+H22+H29+H34+H43+H49)</f>
        <v>#VALUE!</v>
      </c>
      <c r="K50" t="e">
        <f>SUM(K3+K10+K14+#REF!+K22+K29+K34+K43+K49)</f>
        <v>#VALUE!</v>
      </c>
      <c r="L50" t="e">
        <f>SUM(L3+L10+L14+#REF!+L22+L29+L34+L43+L49)</f>
        <v>#VALUE!</v>
      </c>
    </row>
  </sheetData>
  <mergeCells count="1">
    <mergeCell ref="A1:H1"/>
  </mergeCells>
  <phoneticPr fontId="12" type="noConversion"/>
  <pageMargins left="0.7" right="0.7" top="0.75" bottom="0.75" header="0.3" footer="0.3"/>
  <pageSetup orientation="portrait" horizontalDpi="4294967295" verticalDpi="429496729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7"/>
  <sheetViews>
    <sheetView workbookViewId="0">
      <selection activeCell="N6" sqref="N6"/>
    </sheetView>
  </sheetViews>
  <sheetFormatPr baseColWidth="10" defaultColWidth="9.140625" defaultRowHeight="15"/>
  <cols>
    <col min="1" max="1" width="7" customWidth="1"/>
    <col min="2" max="2" width="40" customWidth="1"/>
    <col min="3" max="3" width="15" hidden="1" customWidth="1"/>
    <col min="4" max="4" width="5" customWidth="1"/>
    <col min="5" max="5" width="7" customWidth="1"/>
    <col min="6" max="6" width="6" customWidth="1"/>
    <col min="7" max="8" width="10" customWidth="1"/>
    <col min="9" max="9" width="15" hidden="1" customWidth="1"/>
    <col min="11" max="12" width="9" hidden="1" customWidth="1"/>
  </cols>
  <sheetData>
    <row r="1" spans="1:12" ht="45" customHeight="1">
      <c r="A1" s="29" t="s">
        <v>137</v>
      </c>
      <c r="B1" s="30"/>
      <c r="C1" s="30"/>
      <c r="D1" s="30"/>
      <c r="E1" s="30"/>
      <c r="F1" s="30"/>
      <c r="G1" s="30"/>
      <c r="H1" s="30"/>
    </row>
    <row r="2" spans="1:12" hidden="1">
      <c r="A2" s="7" t="s">
        <v>2</v>
      </c>
      <c r="B2" s="7" t="s">
        <v>7</v>
      </c>
      <c r="C2" s="7" t="s">
        <v>8</v>
      </c>
      <c r="D2" s="7" t="s">
        <v>9</v>
      </c>
      <c r="E2" s="7" t="s">
        <v>10</v>
      </c>
      <c r="F2" s="7" t="s">
        <v>11</v>
      </c>
      <c r="G2" s="7" t="s">
        <v>12</v>
      </c>
      <c r="H2" s="7" t="s">
        <v>13</v>
      </c>
    </row>
    <row r="3" spans="1:12" hidden="1">
      <c r="A3" s="8" t="s">
        <v>2</v>
      </c>
      <c r="B3" s="8" t="s">
        <v>2</v>
      </c>
      <c r="C3" s="8" t="s">
        <v>2</v>
      </c>
      <c r="D3" s="8" t="s">
        <v>2</v>
      </c>
      <c r="E3" s="8" t="s">
        <v>2</v>
      </c>
      <c r="F3" s="8" t="s">
        <v>2</v>
      </c>
      <c r="G3" s="9" t="s">
        <v>14</v>
      </c>
      <c r="H3" s="10"/>
    </row>
    <row r="4" spans="1:12" s="11" customFormat="1" ht="18" customHeight="1">
      <c r="A4" s="11" t="s">
        <v>86</v>
      </c>
    </row>
    <row r="5" spans="1:12">
      <c r="A5" s="7" t="s">
        <v>2</v>
      </c>
      <c r="B5" s="7" t="s">
        <v>7</v>
      </c>
      <c r="C5" s="7" t="s">
        <v>8</v>
      </c>
      <c r="D5" s="7" t="s">
        <v>9</v>
      </c>
      <c r="E5" s="7" t="s">
        <v>10</v>
      </c>
      <c r="F5" s="7" t="s">
        <v>11</v>
      </c>
      <c r="G5" s="7" t="s">
        <v>12</v>
      </c>
      <c r="H5" s="7" t="s">
        <v>13</v>
      </c>
    </row>
    <row r="6" spans="1:12" ht="36">
      <c r="A6" s="12" t="s">
        <v>87</v>
      </c>
      <c r="B6" s="13" t="s">
        <v>253</v>
      </c>
      <c r="C6" s="12" t="s">
        <v>47</v>
      </c>
      <c r="D6" s="12" t="s">
        <v>9</v>
      </c>
      <c r="E6" s="14">
        <v>0</v>
      </c>
      <c r="F6" s="12" t="s">
        <v>2</v>
      </c>
      <c r="G6" s="14" t="s">
        <v>2</v>
      </c>
      <c r="H6" s="14" t="e">
        <f>IF(ISBLANK(E6),0,E6) * IF(ISBLANK(G6),0,G6)</f>
        <v>#VALUE!</v>
      </c>
    </row>
    <row r="7" spans="1:12" ht="36">
      <c r="A7" s="12" t="s">
        <v>88</v>
      </c>
      <c r="B7" s="13" t="s">
        <v>209</v>
      </c>
      <c r="C7" s="12" t="s">
        <v>47</v>
      </c>
      <c r="D7" s="12" t="s">
        <v>9</v>
      </c>
      <c r="E7" s="14">
        <v>0</v>
      </c>
      <c r="F7" s="12" t="s">
        <v>2</v>
      </c>
      <c r="G7" s="14" t="s">
        <v>2</v>
      </c>
      <c r="H7" s="14" t="e">
        <f>IF(ISBLANK(E7),0,E7) * IF(ISBLANK(G7),0,G7)</f>
        <v>#VALUE!</v>
      </c>
      <c r="K7" s="12" t="e">
        <f>IF(ISBLANK(F7),0,F7) * IF(ISBLANK(H7),0,H7) %</f>
        <v>#VALUE!</v>
      </c>
      <c r="L7" s="12" t="e">
        <f>IF(ISBLANK(K7),0,K7) + IF(ISBLANK(H7),0,H7)</f>
        <v>#VALUE!</v>
      </c>
    </row>
    <row r="8" spans="1:12" ht="36">
      <c r="A8" s="12" t="s">
        <v>210</v>
      </c>
      <c r="B8" s="13" t="s">
        <v>212</v>
      </c>
      <c r="C8" s="12"/>
      <c r="D8" s="12" t="s">
        <v>9</v>
      </c>
      <c r="E8" s="14">
        <v>0</v>
      </c>
      <c r="F8" s="12"/>
      <c r="G8" s="14"/>
      <c r="H8" s="14">
        <f>IF(ISBLANK(E8),0,E8) * IF(ISBLANK(G8),0,G8)</f>
        <v>0</v>
      </c>
      <c r="K8" s="12"/>
      <c r="L8" s="12"/>
    </row>
    <row r="9" spans="1:12" ht="36">
      <c r="A9" s="12" t="s">
        <v>256</v>
      </c>
      <c r="B9" s="13" t="s">
        <v>211</v>
      </c>
      <c r="C9" s="12" t="s">
        <v>47</v>
      </c>
      <c r="D9" s="12" t="s">
        <v>156</v>
      </c>
      <c r="E9" s="14">
        <v>0</v>
      </c>
      <c r="F9" s="12" t="s">
        <v>2</v>
      </c>
      <c r="G9" s="14" t="s">
        <v>2</v>
      </c>
      <c r="H9" s="14" t="e">
        <f>IF(ISBLANK(E9),0,E9) * IF(ISBLANK(G9),0,G9)</f>
        <v>#VALUE!</v>
      </c>
      <c r="K9" s="12" t="e">
        <f>IF(ISBLANK(F9),0,F9) * IF(ISBLANK(H9),0,H9) %</f>
        <v>#VALUE!</v>
      </c>
      <c r="L9" s="12" t="e">
        <f>IF(ISBLANK(K9),0,K9) + IF(ISBLANK(H9),0,H9)</f>
        <v>#VALUE!</v>
      </c>
    </row>
    <row r="10" spans="1:12">
      <c r="A10" s="8" t="s">
        <v>2</v>
      </c>
      <c r="B10" s="8" t="s">
        <v>2</v>
      </c>
      <c r="C10" s="8" t="s">
        <v>2</v>
      </c>
      <c r="D10" s="8" t="s">
        <v>2</v>
      </c>
      <c r="E10" s="8" t="s">
        <v>2</v>
      </c>
      <c r="F10" s="8" t="s">
        <v>2</v>
      </c>
      <c r="G10" s="9" t="s">
        <v>14</v>
      </c>
      <c r="H10" s="10" t="e">
        <f>SUM( H7:H9)</f>
        <v>#VALUE!</v>
      </c>
      <c r="K10" t="e">
        <f>SUM(K7+K9)</f>
        <v>#VALUE!</v>
      </c>
      <c r="L10" t="e">
        <f>SUM(L7+L9)</f>
        <v>#VALUE!</v>
      </c>
    </row>
    <row r="11" spans="1:12" s="11" customFormat="1" ht="18" customHeight="1">
      <c r="A11" s="11" t="s">
        <v>89</v>
      </c>
    </row>
    <row r="12" spans="1:12">
      <c r="A12" s="7" t="s">
        <v>2</v>
      </c>
      <c r="B12" s="7" t="s">
        <v>7</v>
      </c>
      <c r="C12" s="7" t="s">
        <v>8</v>
      </c>
      <c r="D12" s="7" t="s">
        <v>9</v>
      </c>
      <c r="E12" s="7" t="s">
        <v>10</v>
      </c>
      <c r="F12" s="7" t="s">
        <v>11</v>
      </c>
      <c r="G12" s="7" t="s">
        <v>12</v>
      </c>
      <c r="H12" s="7" t="s">
        <v>13</v>
      </c>
    </row>
    <row r="13" spans="1:12" ht="36">
      <c r="A13" s="12" t="s">
        <v>90</v>
      </c>
      <c r="B13" s="13" t="s">
        <v>91</v>
      </c>
      <c r="C13" s="12" t="s">
        <v>38</v>
      </c>
      <c r="D13" s="12" t="s">
        <v>156</v>
      </c>
      <c r="E13" s="14">
        <v>0</v>
      </c>
      <c r="F13" s="12" t="s">
        <v>2</v>
      </c>
      <c r="G13" s="14" t="s">
        <v>2</v>
      </c>
      <c r="H13" s="14" t="e">
        <f>IF(ISBLANK(E13),0,E13) * IF(ISBLANK(G13),0,G13)</f>
        <v>#VALUE!</v>
      </c>
      <c r="K13" s="12" t="e">
        <f>IF(ISBLANK(F13),0,F13) * IF(ISBLANK(H13),0,H13) %</f>
        <v>#VALUE!</v>
      </c>
      <c r="L13" s="12" t="e">
        <f>IF(ISBLANK(K13),0,K13) + IF(ISBLANK(H13),0,H13)</f>
        <v>#VALUE!</v>
      </c>
    </row>
    <row r="14" spans="1:12" ht="36">
      <c r="A14" s="12" t="s">
        <v>92</v>
      </c>
      <c r="B14" s="13" t="s">
        <v>93</v>
      </c>
      <c r="C14" s="12" t="s">
        <v>38</v>
      </c>
      <c r="D14" s="12" t="s">
        <v>172</v>
      </c>
      <c r="E14" s="14">
        <v>0</v>
      </c>
      <c r="F14" s="12" t="s">
        <v>2</v>
      </c>
      <c r="G14" s="14" t="s">
        <v>2</v>
      </c>
      <c r="H14" s="14" t="e">
        <f>IF(ISBLANK(E14),0,E14) * IF(ISBLANK(G14),0,G14)</f>
        <v>#VALUE!</v>
      </c>
      <c r="K14" s="12" t="e">
        <f>IF(ISBLANK(F14),0,F14) * IF(ISBLANK(H14),0,H14) %</f>
        <v>#VALUE!</v>
      </c>
      <c r="L14" s="12" t="e">
        <f>IF(ISBLANK(K14),0,K14) + IF(ISBLANK(H14),0,H14)</f>
        <v>#VALUE!</v>
      </c>
    </row>
    <row r="15" spans="1:12" ht="36">
      <c r="A15" s="12" t="s">
        <v>94</v>
      </c>
      <c r="B15" s="13" t="s">
        <v>213</v>
      </c>
      <c r="C15" s="12" t="s">
        <v>38</v>
      </c>
      <c r="D15" s="12" t="s">
        <v>9</v>
      </c>
      <c r="E15" s="14">
        <v>0</v>
      </c>
      <c r="F15" s="12" t="s">
        <v>2</v>
      </c>
      <c r="G15" s="14" t="s">
        <v>2</v>
      </c>
      <c r="H15" s="14" t="e">
        <f>IF(ISBLANK(E15),0,E15) * IF(ISBLANK(G15),0,G15)</f>
        <v>#VALUE!</v>
      </c>
      <c r="K15" s="12" t="e">
        <f>IF(ISBLANK(F15),0,F15) * IF(ISBLANK(H15),0,H15) %</f>
        <v>#VALUE!</v>
      </c>
      <c r="L15" s="12" t="e">
        <f>IF(ISBLANK(K15),0,K15) + IF(ISBLANK(H15),0,H15)</f>
        <v>#VALUE!</v>
      </c>
    </row>
    <row r="16" spans="1:12">
      <c r="A16" s="8" t="s">
        <v>2</v>
      </c>
      <c r="B16" s="8" t="s">
        <v>2</v>
      </c>
      <c r="C16" s="8" t="s">
        <v>2</v>
      </c>
      <c r="D16" s="8" t="s">
        <v>2</v>
      </c>
      <c r="E16" s="8" t="s">
        <v>2</v>
      </c>
      <c r="F16" s="8" t="s">
        <v>2</v>
      </c>
      <c r="G16" s="9" t="s">
        <v>14</v>
      </c>
      <c r="H16" s="10" t="e">
        <f>SUM( H13:H15)</f>
        <v>#VALUE!</v>
      </c>
      <c r="K16" t="e">
        <f>SUM(K13+K14+K15)</f>
        <v>#VALUE!</v>
      </c>
      <c r="L16" t="e">
        <f>SUM(L13+L14+L15)</f>
        <v>#VALUE!</v>
      </c>
    </row>
    <row r="17" spans="1:12">
      <c r="A17" s="15" t="s">
        <v>2</v>
      </c>
      <c r="B17" s="15" t="s">
        <v>2</v>
      </c>
      <c r="C17" s="15" t="s">
        <v>2</v>
      </c>
      <c r="D17" s="15" t="s">
        <v>2</v>
      </c>
      <c r="E17" s="15" t="s">
        <v>2</v>
      </c>
      <c r="F17" s="15" t="s">
        <v>2</v>
      </c>
      <c r="G17" s="15" t="s">
        <v>85</v>
      </c>
      <c r="H17" s="15" t="e">
        <f>SUM( H3+H10+H16)</f>
        <v>#VALUE!</v>
      </c>
      <c r="K17" t="e">
        <f>SUM(K3+#REF!+K10+K16)</f>
        <v>#REF!</v>
      </c>
      <c r="L17" t="e">
        <f>SUM(L3+#REF!+L10+L16)</f>
        <v>#REF!</v>
      </c>
    </row>
  </sheetData>
  <mergeCells count="1">
    <mergeCell ref="A1:H1"/>
  </mergeCells>
  <phoneticPr fontId="12" type="noConversion"/>
  <pageMargins left="0.7" right="0.7" top="0.75" bottom="0.75" header="0.3" footer="0.3"/>
  <pageSetup orientation="portrait" horizontalDpi="4294967295" verticalDpi="429496729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8"/>
  <sheetViews>
    <sheetView workbookViewId="0">
      <selection activeCell="M15" sqref="M15"/>
    </sheetView>
  </sheetViews>
  <sheetFormatPr baseColWidth="10" defaultColWidth="9.140625" defaultRowHeight="15"/>
  <cols>
    <col min="1" max="1" width="7" customWidth="1"/>
    <col min="2" max="2" width="40" customWidth="1"/>
    <col min="3" max="3" width="15" hidden="1" customWidth="1"/>
    <col min="4" max="4" width="5" customWidth="1"/>
    <col min="5" max="5" width="7" customWidth="1"/>
    <col min="6" max="6" width="6" customWidth="1"/>
    <col min="7" max="8" width="10" customWidth="1"/>
    <col min="9" max="9" width="15" hidden="1" customWidth="1"/>
    <col min="11" max="12" width="9" hidden="1" customWidth="1"/>
  </cols>
  <sheetData>
    <row r="1" spans="1:12" ht="45" customHeight="1">
      <c r="A1" s="29" t="s">
        <v>214</v>
      </c>
      <c r="B1" s="30"/>
      <c r="C1" s="30"/>
      <c r="D1" s="30"/>
      <c r="E1" s="30"/>
      <c r="F1" s="30"/>
      <c r="G1" s="30"/>
      <c r="H1" s="30"/>
    </row>
    <row r="2" spans="1:12" hidden="1">
      <c r="A2" s="7" t="s">
        <v>2</v>
      </c>
      <c r="B2" s="7" t="s">
        <v>7</v>
      </c>
      <c r="C2" s="7" t="s">
        <v>8</v>
      </c>
      <c r="D2" s="7" t="s">
        <v>9</v>
      </c>
      <c r="E2" s="7" t="s">
        <v>10</v>
      </c>
      <c r="F2" s="7" t="s">
        <v>11</v>
      </c>
      <c r="G2" s="7" t="s">
        <v>12</v>
      </c>
      <c r="H2" s="7" t="s">
        <v>13</v>
      </c>
    </row>
    <row r="3" spans="1:12" hidden="1">
      <c r="A3" s="8" t="s">
        <v>2</v>
      </c>
      <c r="B3" s="8" t="s">
        <v>2</v>
      </c>
      <c r="C3" s="8" t="s">
        <v>2</v>
      </c>
      <c r="D3" s="8" t="s">
        <v>2</v>
      </c>
      <c r="E3" s="8" t="s">
        <v>2</v>
      </c>
      <c r="F3" s="8" t="s">
        <v>2</v>
      </c>
      <c r="G3" s="9" t="s">
        <v>14</v>
      </c>
      <c r="H3" s="10"/>
    </row>
    <row r="4" spans="1:12" s="11" customFormat="1" ht="18" customHeight="1">
      <c r="A4" s="11" t="s">
        <v>86</v>
      </c>
    </row>
    <row r="5" spans="1:12">
      <c r="A5" s="7" t="s">
        <v>2</v>
      </c>
      <c r="B5" s="7" t="s">
        <v>7</v>
      </c>
      <c r="C5" s="7" t="s">
        <v>8</v>
      </c>
      <c r="D5" s="7" t="s">
        <v>9</v>
      </c>
      <c r="E5" s="7" t="s">
        <v>10</v>
      </c>
      <c r="F5" s="7" t="s">
        <v>11</v>
      </c>
      <c r="G5" s="7" t="s">
        <v>12</v>
      </c>
      <c r="H5" s="7" t="s">
        <v>13</v>
      </c>
    </row>
    <row r="6" spans="1:12" ht="36">
      <c r="A6" s="12" t="s">
        <v>87</v>
      </c>
      <c r="B6" s="13" t="s">
        <v>252</v>
      </c>
      <c r="C6" s="12" t="s">
        <v>47</v>
      </c>
      <c r="D6" s="12" t="s">
        <v>9</v>
      </c>
      <c r="E6" s="14">
        <v>0</v>
      </c>
      <c r="F6" s="12" t="s">
        <v>2</v>
      </c>
      <c r="G6" s="14" t="s">
        <v>2</v>
      </c>
      <c r="H6" s="14" t="e">
        <f>IF(ISBLANK(E6),0,E6) * IF(ISBLANK(G6),0,G6)</f>
        <v>#VALUE!</v>
      </c>
    </row>
    <row r="7" spans="1:12" ht="36">
      <c r="A7" s="12" t="s">
        <v>88</v>
      </c>
      <c r="B7" s="13" t="s">
        <v>217</v>
      </c>
      <c r="C7" s="12" t="s">
        <v>47</v>
      </c>
      <c r="D7" s="12" t="s">
        <v>9</v>
      </c>
      <c r="E7" s="14">
        <v>0</v>
      </c>
      <c r="F7" s="12" t="s">
        <v>2</v>
      </c>
      <c r="G7" s="14" t="s">
        <v>2</v>
      </c>
      <c r="H7" s="14" t="e">
        <f>IF(ISBLANK(E7),0,E7) * IF(ISBLANK(G7),0,G7)</f>
        <v>#VALUE!</v>
      </c>
      <c r="K7" s="12" t="e">
        <f>IF(ISBLANK(F7),0,F7) * IF(ISBLANK(H7),0,H7) %</f>
        <v>#VALUE!</v>
      </c>
      <c r="L7" s="12" t="e">
        <f>IF(ISBLANK(K7),0,K7) + IF(ISBLANK(H7),0,H7)</f>
        <v>#VALUE!</v>
      </c>
    </row>
    <row r="8" spans="1:12" ht="36">
      <c r="A8" s="12" t="s">
        <v>210</v>
      </c>
      <c r="B8" s="13" t="s">
        <v>218</v>
      </c>
      <c r="C8" s="12"/>
      <c r="D8" s="12" t="s">
        <v>9</v>
      </c>
      <c r="E8" s="14">
        <v>0</v>
      </c>
      <c r="F8" s="12"/>
      <c r="G8" s="14"/>
      <c r="H8" s="14">
        <f>IF(ISBLANK(E8),0,E8) * IF(ISBLANK(G8),0,G8)</f>
        <v>0</v>
      </c>
      <c r="K8" s="12"/>
      <c r="L8" s="12"/>
    </row>
    <row r="9" spans="1:12" ht="36">
      <c r="A9" s="12" t="s">
        <v>256</v>
      </c>
      <c r="B9" s="13" t="s">
        <v>219</v>
      </c>
      <c r="C9" s="12" t="s">
        <v>47</v>
      </c>
      <c r="D9" s="12" t="s">
        <v>156</v>
      </c>
      <c r="E9" s="14">
        <v>0</v>
      </c>
      <c r="F9" s="12" t="s">
        <v>2</v>
      </c>
      <c r="G9" s="14" t="s">
        <v>2</v>
      </c>
      <c r="H9" s="14" t="e">
        <f>IF(ISBLANK(E9),0,E9) * IF(ISBLANK(G9),0,G9)</f>
        <v>#VALUE!</v>
      </c>
      <c r="K9" s="12" t="e">
        <f>IF(ISBLANK(F9),0,F9) * IF(ISBLANK(H9),0,H9) %</f>
        <v>#VALUE!</v>
      </c>
      <c r="L9" s="12" t="e">
        <f>IF(ISBLANK(K9),0,K9) + IF(ISBLANK(H9),0,H9)</f>
        <v>#VALUE!</v>
      </c>
    </row>
    <row r="10" spans="1:12">
      <c r="A10" s="8" t="s">
        <v>2</v>
      </c>
      <c r="B10" s="8" t="s">
        <v>2</v>
      </c>
      <c r="C10" s="8" t="s">
        <v>2</v>
      </c>
      <c r="D10" s="8" t="s">
        <v>2</v>
      </c>
      <c r="E10" s="8" t="s">
        <v>2</v>
      </c>
      <c r="F10" s="8" t="s">
        <v>2</v>
      </c>
      <c r="G10" s="9" t="s">
        <v>14</v>
      </c>
      <c r="H10" s="10" t="e">
        <f>SUM( H7:H9)</f>
        <v>#VALUE!</v>
      </c>
      <c r="K10" t="e">
        <f>SUM(K7+K9)</f>
        <v>#VALUE!</v>
      </c>
      <c r="L10" t="e">
        <f>SUM(L7+L9)</f>
        <v>#VALUE!</v>
      </c>
    </row>
    <row r="11" spans="1:12" s="11" customFormat="1" ht="18" customHeight="1">
      <c r="A11" s="11" t="s">
        <v>89</v>
      </c>
    </row>
    <row r="12" spans="1:12">
      <c r="A12" s="7" t="s">
        <v>2</v>
      </c>
      <c r="B12" s="7" t="s">
        <v>7</v>
      </c>
      <c r="C12" s="7" t="s">
        <v>8</v>
      </c>
      <c r="D12" s="7" t="s">
        <v>9</v>
      </c>
      <c r="E12" s="7" t="s">
        <v>10</v>
      </c>
      <c r="F12" s="7" t="s">
        <v>11</v>
      </c>
      <c r="G12" s="7" t="s">
        <v>12</v>
      </c>
      <c r="H12" s="7" t="s">
        <v>13</v>
      </c>
    </row>
    <row r="13" spans="1:12" ht="36">
      <c r="A13" s="12" t="s">
        <v>92</v>
      </c>
      <c r="B13" s="13" t="s">
        <v>216</v>
      </c>
      <c r="C13" s="12" t="s">
        <v>38</v>
      </c>
      <c r="D13" s="12" t="s">
        <v>156</v>
      </c>
      <c r="E13" s="14">
        <v>0</v>
      </c>
      <c r="F13" s="12" t="s">
        <v>2</v>
      </c>
      <c r="G13" s="14" t="s">
        <v>2</v>
      </c>
      <c r="H13" s="14" t="e">
        <f>IF(ISBLANK(E13),0,E13) * IF(ISBLANK(G13),0,G13)</f>
        <v>#VALUE!</v>
      </c>
      <c r="K13" s="12" t="e">
        <f>IF(ISBLANK(F13),0,F13) * IF(ISBLANK(H13),0,H13) %</f>
        <v>#VALUE!</v>
      </c>
      <c r="L13" s="12" t="e">
        <f>IF(ISBLANK(K13),0,K13) + IF(ISBLANK(H13),0,H13)</f>
        <v>#VALUE!</v>
      </c>
    </row>
    <row r="14" spans="1:12" ht="36">
      <c r="A14" s="12" t="s">
        <v>94</v>
      </c>
      <c r="B14" s="13" t="s">
        <v>220</v>
      </c>
      <c r="C14" s="12" t="s">
        <v>38</v>
      </c>
      <c r="D14" s="12" t="s">
        <v>172</v>
      </c>
      <c r="E14" s="14">
        <v>0</v>
      </c>
      <c r="F14" s="12" t="s">
        <v>2</v>
      </c>
      <c r="G14" s="14" t="s">
        <v>2</v>
      </c>
      <c r="H14" s="14" t="e">
        <f>IF(ISBLANK(E14),0,E14) * IF(ISBLANK(G14),0,G14)</f>
        <v>#VALUE!</v>
      </c>
      <c r="K14" s="12" t="e">
        <f>IF(ISBLANK(F14),0,F14) * IF(ISBLANK(H14),0,H14) %</f>
        <v>#VALUE!</v>
      </c>
      <c r="L14" s="12" t="e">
        <f>IF(ISBLANK(K14),0,K14) + IF(ISBLANK(H14),0,H14)</f>
        <v>#VALUE!</v>
      </c>
    </row>
    <row r="15" spans="1:12" ht="48">
      <c r="A15" s="12" t="s">
        <v>215</v>
      </c>
      <c r="B15" s="13" t="s">
        <v>296</v>
      </c>
      <c r="C15" s="12" t="s">
        <v>297</v>
      </c>
      <c r="D15" s="12" t="s">
        <v>9</v>
      </c>
      <c r="E15" s="14">
        <v>-1</v>
      </c>
      <c r="F15" s="12" t="s">
        <v>2</v>
      </c>
      <c r="G15" s="14" t="s">
        <v>2</v>
      </c>
      <c r="H15" s="14" t="e">
        <f>IF(ISBLANK(E15),0,E15) * IF(ISBLANK(G15),0,G15)</f>
        <v>#VALUE!</v>
      </c>
      <c r="K15" s="12"/>
      <c r="L15" s="12"/>
    </row>
    <row r="16" spans="1:12" ht="36">
      <c r="A16" s="12" t="s">
        <v>298</v>
      </c>
      <c r="B16" s="13" t="s">
        <v>299</v>
      </c>
      <c r="C16" s="12" t="s">
        <v>38</v>
      </c>
      <c r="D16" s="12" t="s">
        <v>9</v>
      </c>
      <c r="E16" s="14">
        <v>0</v>
      </c>
      <c r="F16" s="12" t="s">
        <v>2</v>
      </c>
      <c r="G16" s="14" t="s">
        <v>2</v>
      </c>
      <c r="H16" s="14" t="e">
        <f>IF(ISBLANK(E16),0,E16) * IF(ISBLANK(G16),0,G16)</f>
        <v>#VALUE!</v>
      </c>
      <c r="K16" s="12" t="e">
        <f>IF(ISBLANK(F16),0,F16) * IF(ISBLANK(H16),0,H16) %</f>
        <v>#VALUE!</v>
      </c>
      <c r="L16" s="12" t="e">
        <f>IF(ISBLANK(K16),0,K16) + IF(ISBLANK(H16),0,H16)</f>
        <v>#VALUE!</v>
      </c>
    </row>
    <row r="17" spans="1:12">
      <c r="A17" s="8" t="s">
        <v>2</v>
      </c>
      <c r="B17" s="8" t="s">
        <v>2</v>
      </c>
      <c r="C17" s="8" t="s">
        <v>2</v>
      </c>
      <c r="D17" s="8" t="s">
        <v>2</v>
      </c>
      <c r="E17" s="8" t="s">
        <v>2</v>
      </c>
      <c r="F17" s="8" t="s">
        <v>2</v>
      </c>
      <c r="G17" s="9" t="s">
        <v>14</v>
      </c>
      <c r="H17" s="10" t="e">
        <f>SUM( H13:H16)</f>
        <v>#VALUE!</v>
      </c>
      <c r="K17" t="e">
        <f>SUM(K13+K14+#REF!)</f>
        <v>#VALUE!</v>
      </c>
      <c r="L17" t="e">
        <f>SUM(L13+L14+#REF!)</f>
        <v>#VALUE!</v>
      </c>
    </row>
    <row r="18" spans="1:12">
      <c r="A18" s="15" t="s">
        <v>2</v>
      </c>
      <c r="B18" s="15" t="s">
        <v>2</v>
      </c>
      <c r="C18" s="15" t="s">
        <v>2</v>
      </c>
      <c r="D18" s="15" t="s">
        <v>2</v>
      </c>
      <c r="E18" s="15" t="s">
        <v>2</v>
      </c>
      <c r="F18" s="15" t="s">
        <v>2</v>
      </c>
      <c r="G18" s="15" t="s">
        <v>85</v>
      </c>
      <c r="H18" s="15" t="e">
        <f>SUM( H3+H10+H17)</f>
        <v>#VALUE!</v>
      </c>
      <c r="K18" t="e">
        <f>SUM(K3+#REF!+K10+K17)</f>
        <v>#REF!</v>
      </c>
      <c r="L18" t="e">
        <f>SUM(L3+#REF!+L10+L17)</f>
        <v>#REF!</v>
      </c>
    </row>
  </sheetData>
  <mergeCells count="1">
    <mergeCell ref="A1:H1"/>
  </mergeCells>
  <phoneticPr fontId="12" type="noConversion"/>
  <pageMargins left="0.7" right="0.7" top="0.75" bottom="0.75" header="0.3" footer="0.3"/>
  <pageSetup orientation="portrait" horizontalDpi="4294967295" verticalDpi="429496729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1"/>
  <sheetViews>
    <sheetView workbookViewId="0">
      <selection activeCell="M1" sqref="M1"/>
    </sheetView>
  </sheetViews>
  <sheetFormatPr baseColWidth="10" defaultColWidth="9.140625" defaultRowHeight="15"/>
  <cols>
    <col min="1" max="1" width="7" customWidth="1"/>
    <col min="2" max="2" width="40" customWidth="1"/>
    <col min="3" max="3" width="15" hidden="1" customWidth="1"/>
    <col min="4" max="4" width="5" customWidth="1"/>
    <col min="5" max="5" width="7" customWidth="1"/>
    <col min="6" max="6" width="6" customWidth="1"/>
    <col min="7" max="8" width="10" customWidth="1"/>
    <col min="9" max="9" width="15" hidden="1" customWidth="1"/>
    <col min="11" max="12" width="9" hidden="1" customWidth="1"/>
  </cols>
  <sheetData>
    <row r="1" spans="1:12" ht="45" customHeight="1">
      <c r="A1" s="29" t="s">
        <v>136</v>
      </c>
      <c r="B1" s="30"/>
      <c r="C1" s="30"/>
      <c r="D1" s="30"/>
      <c r="E1" s="30"/>
      <c r="F1" s="30"/>
      <c r="G1" s="30"/>
      <c r="H1" s="30"/>
    </row>
    <row r="2" spans="1:12" hidden="1">
      <c r="A2" s="7" t="s">
        <v>2</v>
      </c>
      <c r="B2" s="7" t="s">
        <v>7</v>
      </c>
      <c r="C2" s="7" t="s">
        <v>8</v>
      </c>
      <c r="D2" s="7" t="s">
        <v>9</v>
      </c>
      <c r="E2" s="7" t="s">
        <v>10</v>
      </c>
      <c r="F2" s="7" t="s">
        <v>11</v>
      </c>
      <c r="G2" s="7" t="s">
        <v>12</v>
      </c>
      <c r="H2" s="7" t="s">
        <v>13</v>
      </c>
    </row>
    <row r="3" spans="1:12" hidden="1">
      <c r="A3" s="8" t="s">
        <v>2</v>
      </c>
      <c r="B3" s="8" t="s">
        <v>2</v>
      </c>
      <c r="C3" s="8" t="s">
        <v>2</v>
      </c>
      <c r="D3" s="8" t="s">
        <v>2</v>
      </c>
      <c r="E3" s="8" t="s">
        <v>2</v>
      </c>
      <c r="F3" s="8" t="s">
        <v>2</v>
      </c>
      <c r="G3" s="9" t="s">
        <v>14</v>
      </c>
      <c r="H3" s="10"/>
    </row>
    <row r="4" spans="1:12" s="11" customFormat="1" ht="18" customHeight="1">
      <c r="A4" s="11" t="s">
        <v>86</v>
      </c>
    </row>
    <row r="5" spans="1:12">
      <c r="A5" s="7" t="s">
        <v>2</v>
      </c>
      <c r="B5" s="7" t="s">
        <v>7</v>
      </c>
      <c r="C5" s="7" t="s">
        <v>8</v>
      </c>
      <c r="D5" s="7" t="s">
        <v>9</v>
      </c>
      <c r="E5" s="7" t="s">
        <v>10</v>
      </c>
      <c r="F5" s="7" t="s">
        <v>11</v>
      </c>
      <c r="G5" s="7" t="s">
        <v>12</v>
      </c>
      <c r="H5" s="7" t="s">
        <v>13</v>
      </c>
    </row>
    <row r="6" spans="1:12" ht="36">
      <c r="A6" s="12" t="s">
        <v>87</v>
      </c>
      <c r="B6" s="13" t="s">
        <v>255</v>
      </c>
      <c r="C6" s="12" t="s">
        <v>254</v>
      </c>
      <c r="D6" s="12" t="s">
        <v>2</v>
      </c>
      <c r="E6" s="14">
        <v>0</v>
      </c>
      <c r="F6" s="12" t="s">
        <v>2</v>
      </c>
      <c r="G6" s="14" t="s">
        <v>2</v>
      </c>
      <c r="H6" s="14" t="e">
        <f>IF(ISBLANK(E6),0,E6) * IF(ISBLANK(G6),0,G6)</f>
        <v>#VALUE!</v>
      </c>
    </row>
    <row r="7" spans="1:12" ht="36">
      <c r="A7" s="12" t="s">
        <v>88</v>
      </c>
      <c r="B7" s="13" t="s">
        <v>134</v>
      </c>
      <c r="C7" s="12" t="s">
        <v>47</v>
      </c>
      <c r="D7" s="12" t="s">
        <v>2</v>
      </c>
      <c r="E7" s="14">
        <v>0</v>
      </c>
      <c r="F7" s="12" t="s">
        <v>2</v>
      </c>
      <c r="G7" s="14" t="s">
        <v>2</v>
      </c>
      <c r="H7" s="14" t="e">
        <f>IF(ISBLANK(E7),0,E7) * IF(ISBLANK(G7),0,G7)</f>
        <v>#VALUE!</v>
      </c>
      <c r="K7" s="12" t="e">
        <f>IF(ISBLANK(F7),0,F7) * IF(ISBLANK(H7),0,H7) %</f>
        <v>#VALUE!</v>
      </c>
      <c r="L7" s="12" t="e">
        <f>IF(ISBLANK(K7),0,K7) + IF(ISBLANK(H7),0,H7)</f>
        <v>#VALUE!</v>
      </c>
    </row>
    <row r="8" spans="1:12" ht="36">
      <c r="A8" s="12" t="s">
        <v>210</v>
      </c>
      <c r="B8" s="13" t="s">
        <v>221</v>
      </c>
      <c r="C8" s="12"/>
      <c r="D8" s="12" t="s">
        <v>9</v>
      </c>
      <c r="E8" s="14">
        <v>0</v>
      </c>
      <c r="F8" s="12"/>
      <c r="G8" s="14"/>
      <c r="H8" s="14">
        <f>IF(ISBLANK(E8),0,E8) * IF(ISBLANK(G8),0,G8)</f>
        <v>0</v>
      </c>
      <c r="K8" s="12"/>
      <c r="L8" s="12"/>
    </row>
    <row r="9" spans="1:12" ht="36">
      <c r="A9" s="12" t="s">
        <v>256</v>
      </c>
      <c r="B9" s="13" t="s">
        <v>135</v>
      </c>
      <c r="C9" s="12" t="s">
        <v>47</v>
      </c>
      <c r="D9" s="12" t="s">
        <v>2</v>
      </c>
      <c r="E9" s="14">
        <v>0</v>
      </c>
      <c r="F9" s="12" t="s">
        <v>2</v>
      </c>
      <c r="G9" s="14" t="s">
        <v>2</v>
      </c>
      <c r="H9" s="14" t="e">
        <f>IF(ISBLANK(E9),0,E9) * IF(ISBLANK(G9),0,G9)</f>
        <v>#VALUE!</v>
      </c>
      <c r="K9" s="12" t="e">
        <f>IF(ISBLANK(F9),0,F9) * IF(ISBLANK(H9),0,H9) %</f>
        <v>#VALUE!</v>
      </c>
      <c r="L9" s="12" t="e">
        <f>IF(ISBLANK(K9),0,K9) + IF(ISBLANK(H9),0,H9)</f>
        <v>#VALUE!</v>
      </c>
    </row>
    <row r="10" spans="1:12">
      <c r="A10" s="8" t="s">
        <v>2</v>
      </c>
      <c r="B10" s="8" t="s">
        <v>2</v>
      </c>
      <c r="C10" s="8" t="s">
        <v>2</v>
      </c>
      <c r="D10" s="8" t="s">
        <v>2</v>
      </c>
      <c r="E10" s="8" t="s">
        <v>2</v>
      </c>
      <c r="F10" s="8" t="s">
        <v>2</v>
      </c>
      <c r="G10" s="9" t="s">
        <v>14</v>
      </c>
      <c r="H10" s="10" t="e">
        <f>SUM( H7:H9)</f>
        <v>#VALUE!</v>
      </c>
      <c r="K10" t="e">
        <f>SUM(K7+K9)</f>
        <v>#VALUE!</v>
      </c>
      <c r="L10" t="e">
        <f>SUM(L7+L9)</f>
        <v>#VALUE!</v>
      </c>
    </row>
    <row r="11" spans="1:12">
      <c r="A11" s="15" t="s">
        <v>2</v>
      </c>
      <c r="B11" s="15" t="s">
        <v>2</v>
      </c>
      <c r="C11" s="15" t="s">
        <v>2</v>
      </c>
      <c r="D11" s="15" t="s">
        <v>2</v>
      </c>
      <c r="E11" s="15" t="s">
        <v>2</v>
      </c>
      <c r="F11" s="15" t="s">
        <v>2</v>
      </c>
      <c r="G11" s="15" t="s">
        <v>85</v>
      </c>
      <c r="H11" s="15" t="e">
        <f>SUM( H3+H10)</f>
        <v>#VALUE!</v>
      </c>
      <c r="K11" t="e">
        <f>SUM(K3+#REF!+K10+#REF!)</f>
        <v>#REF!</v>
      </c>
      <c r="L11" t="e">
        <f>SUM(L3+#REF!+L10+#REF!)</f>
        <v>#REF!</v>
      </c>
    </row>
  </sheetData>
  <mergeCells count="1">
    <mergeCell ref="A1:H1"/>
  </mergeCells>
  <phoneticPr fontId="12" type="noConversion"/>
  <pageMargins left="0.7" right="0.7" top="0.75" bottom="0.75" header="0.3" footer="0.3"/>
  <pageSetup orientation="portrait" horizontalDpi="4294967295" verticalDpi="429496729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3"/>
  <sheetViews>
    <sheetView topLeftCell="A19" workbookViewId="0">
      <selection activeCell="A27" sqref="A27:H31"/>
    </sheetView>
  </sheetViews>
  <sheetFormatPr baseColWidth="10" defaultColWidth="9.140625" defaultRowHeight="15"/>
  <cols>
    <col min="1" max="1" width="7" customWidth="1"/>
    <col min="2" max="2" width="40" customWidth="1"/>
    <col min="3" max="3" width="15" hidden="1" customWidth="1"/>
    <col min="4" max="4" width="5" customWidth="1"/>
    <col min="5" max="5" width="7" customWidth="1"/>
    <col min="6" max="6" width="6" customWidth="1"/>
    <col min="7" max="8" width="10" customWidth="1"/>
    <col min="9" max="9" width="15" hidden="1" customWidth="1"/>
    <col min="11" max="12" width="9" hidden="1" customWidth="1"/>
  </cols>
  <sheetData>
    <row r="1" spans="1:12" ht="45" customHeight="1">
      <c r="A1" s="29" t="s">
        <v>138</v>
      </c>
      <c r="B1" s="30"/>
      <c r="C1" s="30"/>
      <c r="D1" s="30"/>
      <c r="E1" s="30"/>
      <c r="F1" s="30"/>
      <c r="G1" s="30"/>
      <c r="H1" s="30"/>
    </row>
    <row r="2" spans="1:12" hidden="1">
      <c r="A2" s="7" t="s">
        <v>2</v>
      </c>
      <c r="B2" s="7" t="s">
        <v>7</v>
      </c>
      <c r="C2" s="7" t="s">
        <v>8</v>
      </c>
      <c r="D2" s="7" t="s">
        <v>9</v>
      </c>
      <c r="E2" s="7" t="s">
        <v>10</v>
      </c>
      <c r="F2" s="7" t="s">
        <v>11</v>
      </c>
      <c r="G2" s="7" t="s">
        <v>12</v>
      </c>
      <c r="H2" s="7" t="s">
        <v>13</v>
      </c>
    </row>
    <row r="3" spans="1:12" hidden="1">
      <c r="A3" s="8" t="s">
        <v>2</v>
      </c>
      <c r="B3" s="8" t="s">
        <v>2</v>
      </c>
      <c r="C3" s="8" t="s">
        <v>2</v>
      </c>
      <c r="D3" s="8" t="s">
        <v>2</v>
      </c>
      <c r="E3" s="8" t="s">
        <v>2</v>
      </c>
      <c r="F3" s="8" t="s">
        <v>2</v>
      </c>
      <c r="G3" s="9" t="s">
        <v>14</v>
      </c>
      <c r="H3" s="10"/>
    </row>
    <row r="4" spans="1:12" s="11" customFormat="1" ht="18" customHeight="1">
      <c r="A4" s="11" t="s">
        <v>95</v>
      </c>
    </row>
    <row r="5" spans="1:12">
      <c r="A5" s="7" t="s">
        <v>2</v>
      </c>
      <c r="B5" s="7" t="s">
        <v>7</v>
      </c>
      <c r="C5" s="7" t="s">
        <v>8</v>
      </c>
      <c r="D5" s="7" t="s">
        <v>9</v>
      </c>
      <c r="E5" s="7" t="s">
        <v>10</v>
      </c>
      <c r="F5" s="7" t="s">
        <v>11</v>
      </c>
      <c r="G5" s="7" t="s">
        <v>12</v>
      </c>
      <c r="H5" s="7" t="s">
        <v>13</v>
      </c>
    </row>
    <row r="6" spans="1:12" ht="36">
      <c r="A6" s="12" t="s">
        <v>96</v>
      </c>
      <c r="B6" s="13" t="s">
        <v>228</v>
      </c>
      <c r="C6" s="12" t="s">
        <v>47</v>
      </c>
      <c r="D6" s="12" t="s">
        <v>156</v>
      </c>
      <c r="E6" s="14">
        <v>0</v>
      </c>
      <c r="F6" s="12" t="s">
        <v>2</v>
      </c>
      <c r="G6" s="14" t="s">
        <v>2</v>
      </c>
      <c r="H6" s="14" t="e">
        <f t="shared" ref="H6:H10" si="0">IF(ISBLANK(E6),0,E6) * IF(ISBLANK(G6),0,G6)</f>
        <v>#VALUE!</v>
      </c>
      <c r="K6" s="12" t="e">
        <f t="shared" ref="K6:K10" si="1">IF(ISBLANK(F6),0,F6) * IF(ISBLANK(H6),0,H6) %</f>
        <v>#VALUE!</v>
      </c>
      <c r="L6" s="12" t="e">
        <f t="shared" ref="L6:L10" si="2">IF(ISBLANK(K6),0,K6) + IF(ISBLANK(H6),0,H6)</f>
        <v>#VALUE!</v>
      </c>
    </row>
    <row r="7" spans="1:12" ht="36">
      <c r="A7" s="12" t="s">
        <v>97</v>
      </c>
      <c r="B7" s="13" t="s">
        <v>229</v>
      </c>
      <c r="C7" s="12" t="s">
        <v>47</v>
      </c>
      <c r="D7" s="12" t="s">
        <v>156</v>
      </c>
      <c r="E7" s="14">
        <v>0</v>
      </c>
      <c r="F7" s="12" t="s">
        <v>2</v>
      </c>
      <c r="G7" s="14" t="s">
        <v>2</v>
      </c>
      <c r="H7" s="14" t="e">
        <f t="shared" si="0"/>
        <v>#VALUE!</v>
      </c>
      <c r="K7" s="12" t="e">
        <f t="shared" si="1"/>
        <v>#VALUE!</v>
      </c>
      <c r="L7" s="12" t="e">
        <f t="shared" si="2"/>
        <v>#VALUE!</v>
      </c>
    </row>
    <row r="8" spans="1:12" ht="36">
      <c r="A8" s="12" t="s">
        <v>98</v>
      </c>
      <c r="B8" s="13" t="s">
        <v>230</v>
      </c>
      <c r="C8" s="12" t="s">
        <v>47</v>
      </c>
      <c r="D8" s="12" t="s">
        <v>156</v>
      </c>
      <c r="E8" s="14">
        <v>0</v>
      </c>
      <c r="F8" s="12" t="s">
        <v>2</v>
      </c>
      <c r="G8" s="14" t="s">
        <v>2</v>
      </c>
      <c r="H8" s="14" t="e">
        <f t="shared" si="0"/>
        <v>#VALUE!</v>
      </c>
      <c r="K8" s="12" t="e">
        <f t="shared" si="1"/>
        <v>#VALUE!</v>
      </c>
      <c r="L8" s="12" t="e">
        <f t="shared" si="2"/>
        <v>#VALUE!</v>
      </c>
    </row>
    <row r="9" spans="1:12" ht="36">
      <c r="A9" s="12" t="s">
        <v>99</v>
      </c>
      <c r="B9" s="13" t="s">
        <v>231</v>
      </c>
      <c r="C9" s="12" t="s">
        <v>47</v>
      </c>
      <c r="D9" s="12" t="s">
        <v>156</v>
      </c>
      <c r="E9" s="14">
        <v>0</v>
      </c>
      <c r="F9" s="12" t="s">
        <v>2</v>
      </c>
      <c r="G9" s="14" t="s">
        <v>2</v>
      </c>
      <c r="H9" s="14" t="e">
        <f t="shared" si="0"/>
        <v>#VALUE!</v>
      </c>
      <c r="K9" s="12" t="e">
        <f t="shared" si="1"/>
        <v>#VALUE!</v>
      </c>
      <c r="L9" s="12" t="e">
        <f t="shared" si="2"/>
        <v>#VALUE!</v>
      </c>
    </row>
    <row r="10" spans="1:12" ht="36">
      <c r="A10" s="12" t="s">
        <v>100</v>
      </c>
      <c r="B10" s="13" t="s">
        <v>232</v>
      </c>
      <c r="C10" s="12" t="s">
        <v>47</v>
      </c>
      <c r="D10" s="12" t="s">
        <v>156</v>
      </c>
      <c r="E10" s="14">
        <v>0</v>
      </c>
      <c r="F10" s="12" t="s">
        <v>2</v>
      </c>
      <c r="G10" s="14" t="s">
        <v>2</v>
      </c>
      <c r="H10" s="14" t="e">
        <f t="shared" si="0"/>
        <v>#VALUE!</v>
      </c>
      <c r="K10" s="12" t="e">
        <f t="shared" si="1"/>
        <v>#VALUE!</v>
      </c>
      <c r="L10" s="12" t="e">
        <f t="shared" si="2"/>
        <v>#VALUE!</v>
      </c>
    </row>
    <row r="11" spans="1:12" ht="24">
      <c r="A11" s="12" t="s">
        <v>101</v>
      </c>
      <c r="B11" s="13" t="s">
        <v>103</v>
      </c>
      <c r="C11" s="12" t="s">
        <v>2</v>
      </c>
      <c r="D11" s="12" t="s">
        <v>2</v>
      </c>
      <c r="E11" s="14">
        <v>0</v>
      </c>
      <c r="F11" s="12" t="s">
        <v>2</v>
      </c>
      <c r="G11" s="14" t="s">
        <v>2</v>
      </c>
      <c r="H11" s="14" t="e">
        <f>SUM( H12+#REF!+H13)</f>
        <v>#REF!</v>
      </c>
      <c r="K11" s="12" t="e">
        <f>SUM( K12+#REF!+K13)</f>
        <v>#VALUE!</v>
      </c>
      <c r="L11" s="12" t="e">
        <f>SUM( L12+#REF!+L13)</f>
        <v>#VALUE!</v>
      </c>
    </row>
    <row r="12" spans="1:12">
      <c r="A12" s="12" t="s">
        <v>222</v>
      </c>
      <c r="B12" s="13" t="s">
        <v>104</v>
      </c>
      <c r="C12" s="12" t="s">
        <v>2</v>
      </c>
      <c r="D12" s="12" t="s">
        <v>9</v>
      </c>
      <c r="E12" s="14">
        <v>0</v>
      </c>
      <c r="F12" s="12" t="s">
        <v>2</v>
      </c>
      <c r="G12" s="14">
        <v>0</v>
      </c>
      <c r="H12" s="14">
        <f t="shared" ref="H12:H18" si="3">IF(ISBLANK(E12),0,E12) * IF(ISBLANK(G12),0,G12)</f>
        <v>0</v>
      </c>
      <c r="K12" s="12" t="e">
        <f t="shared" ref="K12:K18" si="4">IF(ISBLANK(F12),0,F12) * IF(ISBLANK(H12),0,H12) %</f>
        <v>#VALUE!</v>
      </c>
      <c r="L12" s="12" t="e">
        <f t="shared" ref="L12:L18" si="5">IF(ISBLANK(K12),0,K12) + IF(ISBLANK(H12),0,H12)</f>
        <v>#VALUE!</v>
      </c>
    </row>
    <row r="13" spans="1:12">
      <c r="A13" s="12" t="s">
        <v>223</v>
      </c>
      <c r="B13" s="13" t="s">
        <v>251</v>
      </c>
      <c r="C13" s="12" t="s">
        <v>2</v>
      </c>
      <c r="D13" s="12" t="s">
        <v>9</v>
      </c>
      <c r="E13" s="14">
        <v>0</v>
      </c>
      <c r="F13" s="12" t="s">
        <v>2</v>
      </c>
      <c r="G13" s="14">
        <v>0</v>
      </c>
      <c r="H13" s="14">
        <f t="shared" si="3"/>
        <v>0</v>
      </c>
      <c r="K13" s="12" t="e">
        <f t="shared" si="4"/>
        <v>#VALUE!</v>
      </c>
      <c r="L13" s="12" t="e">
        <f t="shared" si="5"/>
        <v>#VALUE!</v>
      </c>
    </row>
    <row r="14" spans="1:12">
      <c r="A14" s="12" t="s">
        <v>102</v>
      </c>
      <c r="B14" s="13" t="s">
        <v>225</v>
      </c>
      <c r="C14" s="12" t="s">
        <v>2</v>
      </c>
      <c r="D14" s="12" t="s">
        <v>9</v>
      </c>
      <c r="E14" s="14">
        <v>0</v>
      </c>
      <c r="F14" s="12" t="s">
        <v>2</v>
      </c>
      <c r="G14" s="14" t="s">
        <v>2</v>
      </c>
      <c r="H14" s="14" t="e">
        <f t="shared" si="3"/>
        <v>#VALUE!</v>
      </c>
      <c r="K14" s="12" t="e">
        <f t="shared" si="4"/>
        <v>#VALUE!</v>
      </c>
      <c r="L14" s="12" t="e">
        <f t="shared" si="5"/>
        <v>#VALUE!</v>
      </c>
    </row>
    <row r="15" spans="1:12">
      <c r="A15" s="12" t="s">
        <v>106</v>
      </c>
      <c r="B15" s="13" t="s">
        <v>261</v>
      </c>
      <c r="C15" s="12" t="s">
        <v>2</v>
      </c>
      <c r="D15" s="12" t="s">
        <v>9</v>
      </c>
      <c r="E15" s="14">
        <v>0</v>
      </c>
      <c r="F15" s="12" t="s">
        <v>2</v>
      </c>
      <c r="G15" s="14" t="s">
        <v>2</v>
      </c>
      <c r="H15" s="14" t="e">
        <f t="shared" si="3"/>
        <v>#VALUE!</v>
      </c>
      <c r="K15" s="12" t="e">
        <f t="shared" si="4"/>
        <v>#VALUE!</v>
      </c>
      <c r="L15" s="12" t="e">
        <f t="shared" si="5"/>
        <v>#VALUE!</v>
      </c>
    </row>
    <row r="16" spans="1:12">
      <c r="A16" s="12" t="s">
        <v>107</v>
      </c>
      <c r="B16" s="13" t="s">
        <v>110</v>
      </c>
      <c r="C16" s="12" t="s">
        <v>2</v>
      </c>
      <c r="D16" s="12" t="s">
        <v>9</v>
      </c>
      <c r="E16" s="14">
        <v>0</v>
      </c>
      <c r="F16" s="12" t="s">
        <v>2</v>
      </c>
      <c r="G16" s="14" t="s">
        <v>2</v>
      </c>
      <c r="H16" s="14" t="e">
        <f t="shared" si="3"/>
        <v>#VALUE!</v>
      </c>
      <c r="K16" s="12" t="e">
        <f t="shared" si="4"/>
        <v>#VALUE!</v>
      </c>
      <c r="L16" s="12" t="e">
        <f t="shared" si="5"/>
        <v>#VALUE!</v>
      </c>
    </row>
    <row r="17" spans="1:12">
      <c r="A17" s="12" t="s">
        <v>108</v>
      </c>
      <c r="B17" s="13" t="s">
        <v>226</v>
      </c>
      <c r="C17" s="12" t="s">
        <v>2</v>
      </c>
      <c r="D17" s="12" t="s">
        <v>9</v>
      </c>
      <c r="E17" s="14">
        <v>0</v>
      </c>
      <c r="F17" s="12" t="s">
        <v>2</v>
      </c>
      <c r="G17" s="14" t="s">
        <v>2</v>
      </c>
      <c r="H17" s="14" t="e">
        <f t="shared" si="3"/>
        <v>#VALUE!</v>
      </c>
      <c r="K17" s="12" t="e">
        <f t="shared" si="4"/>
        <v>#VALUE!</v>
      </c>
      <c r="L17" s="12" t="e">
        <f t="shared" si="5"/>
        <v>#VALUE!</v>
      </c>
    </row>
    <row r="18" spans="1:12" ht="60">
      <c r="A18" s="12" t="s">
        <v>109</v>
      </c>
      <c r="B18" s="13" t="s">
        <v>111</v>
      </c>
      <c r="C18" s="12" t="s">
        <v>2</v>
      </c>
      <c r="D18" s="12" t="s">
        <v>9</v>
      </c>
      <c r="E18" s="14">
        <v>0</v>
      </c>
      <c r="F18" s="12" t="s">
        <v>2</v>
      </c>
      <c r="G18" s="14" t="s">
        <v>2</v>
      </c>
      <c r="H18" s="14" t="e">
        <f t="shared" si="3"/>
        <v>#VALUE!</v>
      </c>
      <c r="K18" s="12" t="e">
        <f t="shared" si="4"/>
        <v>#VALUE!</v>
      </c>
      <c r="L18" s="12" t="e">
        <f t="shared" si="5"/>
        <v>#VALUE!</v>
      </c>
    </row>
    <row r="19" spans="1:12">
      <c r="A19" s="8" t="s">
        <v>2</v>
      </c>
      <c r="B19" s="8" t="s">
        <v>2</v>
      </c>
      <c r="C19" s="8" t="s">
        <v>2</v>
      </c>
      <c r="D19" s="8" t="s">
        <v>2</v>
      </c>
      <c r="E19" s="8" t="s">
        <v>2</v>
      </c>
      <c r="F19" s="8" t="s">
        <v>2</v>
      </c>
      <c r="G19" s="9" t="s">
        <v>14</v>
      </c>
      <c r="H19" s="10" t="e">
        <f>SUM( H6:H18)</f>
        <v>#VALUE!</v>
      </c>
      <c r="K19" t="e">
        <f>SUM(K6+#REF!+K7+K8+K9+K10+K11+K14+K15+#REF!+#REF!+K16+K17+K18+#REF!+#REF!+#REF!)</f>
        <v>#VALUE!</v>
      </c>
      <c r="L19" t="e">
        <f>SUM(L6+#REF!+L7+L8+L9+L10+L11+L14+L15+#REF!+#REF!+L16+L17+L18+#REF!+#REF!+#REF!)</f>
        <v>#VALUE!</v>
      </c>
    </row>
    <row r="20" spans="1:12" s="11" customFormat="1" ht="18" customHeight="1">
      <c r="A20" s="11" t="s">
        <v>112</v>
      </c>
    </row>
    <row r="21" spans="1:12">
      <c r="A21" s="7" t="s">
        <v>2</v>
      </c>
      <c r="B21" s="7" t="s">
        <v>7</v>
      </c>
      <c r="C21" s="7" t="s">
        <v>8</v>
      </c>
      <c r="D21" s="7" t="s">
        <v>9</v>
      </c>
      <c r="E21" s="7" t="s">
        <v>10</v>
      </c>
      <c r="F21" s="7" t="s">
        <v>11</v>
      </c>
      <c r="G21" s="7" t="s">
        <v>12</v>
      </c>
      <c r="H21" s="7" t="s">
        <v>13</v>
      </c>
    </row>
    <row r="22" spans="1:12" ht="36">
      <c r="A22" s="12" t="s">
        <v>113</v>
      </c>
      <c r="B22" s="13" t="s">
        <v>233</v>
      </c>
      <c r="C22" s="12" t="s">
        <v>47</v>
      </c>
      <c r="D22" s="12" t="s">
        <v>156</v>
      </c>
      <c r="E22" s="14">
        <v>1</v>
      </c>
      <c r="F22" s="12" t="s">
        <v>2</v>
      </c>
      <c r="G22" s="14" t="s">
        <v>2</v>
      </c>
      <c r="H22" s="14" t="e">
        <f t="shared" ref="H22:H31" si="6">IF(ISBLANK(E22),0,E22) * IF(ISBLANK(G22),0,G22)</f>
        <v>#VALUE!</v>
      </c>
      <c r="K22" s="12" t="e">
        <f>IF(ISBLANK(F22),0,F22) * IF(ISBLANK(H22),0,H22) %</f>
        <v>#VALUE!</v>
      </c>
      <c r="L22" s="12" t="e">
        <f>IF(ISBLANK(K22),0,K22) + IF(ISBLANK(H22),0,H22)</f>
        <v>#VALUE!</v>
      </c>
    </row>
    <row r="23" spans="1:12" ht="36">
      <c r="A23" s="12" t="s">
        <v>114</v>
      </c>
      <c r="B23" s="13" t="s">
        <v>234</v>
      </c>
      <c r="C23" s="12" t="s">
        <v>47</v>
      </c>
      <c r="D23" s="12" t="s">
        <v>9</v>
      </c>
      <c r="E23" s="14">
        <v>0</v>
      </c>
      <c r="F23" s="12" t="s">
        <v>2</v>
      </c>
      <c r="G23" s="14" t="s">
        <v>2</v>
      </c>
      <c r="H23" s="14" t="e">
        <f t="shared" si="6"/>
        <v>#VALUE!</v>
      </c>
      <c r="K23" s="12" t="e">
        <f>IF(ISBLANK(F23),0,F23) * IF(ISBLANK(H23),0,H23) %</f>
        <v>#VALUE!</v>
      </c>
      <c r="L23" s="12" t="e">
        <f>IF(ISBLANK(K23),0,K23) + IF(ISBLANK(H23),0,H23)</f>
        <v>#VALUE!</v>
      </c>
    </row>
    <row r="24" spans="1:12" ht="36">
      <c r="A24" s="12" t="s">
        <v>115</v>
      </c>
      <c r="B24" s="13" t="s">
        <v>235</v>
      </c>
      <c r="C24" s="12" t="s">
        <v>47</v>
      </c>
      <c r="D24" s="12" t="s">
        <v>156</v>
      </c>
      <c r="E24" s="14">
        <v>1</v>
      </c>
      <c r="F24" s="12" t="s">
        <v>2</v>
      </c>
      <c r="G24" s="14" t="s">
        <v>2</v>
      </c>
      <c r="H24" s="14" t="e">
        <f t="shared" si="6"/>
        <v>#VALUE!</v>
      </c>
      <c r="K24" s="12" t="e">
        <f>IF(ISBLANK(F24),0,F24) * IF(ISBLANK(H24),0,H24) %</f>
        <v>#VALUE!</v>
      </c>
      <c r="L24" s="12" t="e">
        <f>IF(ISBLANK(K24),0,K24) + IF(ISBLANK(H24),0,H24)</f>
        <v>#VALUE!</v>
      </c>
    </row>
    <row r="25" spans="1:12" ht="36">
      <c r="A25" s="12" t="s">
        <v>116</v>
      </c>
      <c r="B25" s="13" t="s">
        <v>236</v>
      </c>
      <c r="C25" s="12" t="s">
        <v>47</v>
      </c>
      <c r="D25" s="12" t="s">
        <v>9</v>
      </c>
      <c r="E25" s="14">
        <v>0</v>
      </c>
      <c r="F25" s="12" t="s">
        <v>2</v>
      </c>
      <c r="G25" s="14" t="s">
        <v>2</v>
      </c>
      <c r="H25" s="14" t="e">
        <f t="shared" si="6"/>
        <v>#VALUE!</v>
      </c>
      <c r="K25" s="12" t="e">
        <f>IF(ISBLANK(F25),0,F25) * IF(ISBLANK(H25),0,H25) %</f>
        <v>#VALUE!</v>
      </c>
      <c r="L25" s="12" t="e">
        <f>IF(ISBLANK(K25),0,K25) + IF(ISBLANK(H25),0,H25)</f>
        <v>#VALUE!</v>
      </c>
    </row>
    <row r="26" spans="1:12" ht="36">
      <c r="A26" s="12" t="s">
        <v>117</v>
      </c>
      <c r="B26" s="13" t="s">
        <v>237</v>
      </c>
      <c r="C26" s="12" t="s">
        <v>47</v>
      </c>
      <c r="D26" s="12" t="s">
        <v>156</v>
      </c>
      <c r="E26" s="14">
        <v>1</v>
      </c>
      <c r="F26" s="12" t="s">
        <v>2</v>
      </c>
      <c r="G26" s="14" t="s">
        <v>2</v>
      </c>
      <c r="H26" s="14" t="e">
        <f t="shared" si="6"/>
        <v>#VALUE!</v>
      </c>
      <c r="K26" s="12"/>
      <c r="L26" s="12"/>
    </row>
    <row r="27" spans="1:12" ht="36">
      <c r="A27" s="12" t="s">
        <v>259</v>
      </c>
      <c r="B27" s="13" t="s">
        <v>257</v>
      </c>
      <c r="C27" s="12" t="s">
        <v>254</v>
      </c>
      <c r="D27" s="12"/>
      <c r="E27" s="14"/>
      <c r="F27" s="12"/>
      <c r="G27" s="14"/>
      <c r="H27" s="14"/>
      <c r="K27" s="12"/>
      <c r="L27" s="12"/>
    </row>
    <row r="28" spans="1:12" ht="36">
      <c r="A28" s="12" t="s">
        <v>284</v>
      </c>
      <c r="B28" s="13" t="s">
        <v>280</v>
      </c>
      <c r="C28" s="12" t="s">
        <v>254</v>
      </c>
      <c r="D28" s="12" t="s">
        <v>156</v>
      </c>
      <c r="E28" s="14">
        <v>1</v>
      </c>
      <c r="F28" s="12" t="s">
        <v>2</v>
      </c>
      <c r="G28" s="14" t="s">
        <v>2</v>
      </c>
      <c r="H28" s="14" t="e">
        <f t="shared" ref="H28:H30" si="7">IF(ISBLANK(E28),0,E28) * IF(ISBLANK(G28),0,G28)</f>
        <v>#VALUE!</v>
      </c>
      <c r="K28" s="12"/>
      <c r="L28" s="12"/>
    </row>
    <row r="29" spans="1:12" ht="36">
      <c r="A29" s="12" t="s">
        <v>285</v>
      </c>
      <c r="B29" s="13" t="s">
        <v>281</v>
      </c>
      <c r="C29" s="12" t="s">
        <v>279</v>
      </c>
      <c r="D29" s="12" t="s">
        <v>156</v>
      </c>
      <c r="E29" s="14">
        <v>1</v>
      </c>
      <c r="F29" s="12" t="s">
        <v>2</v>
      </c>
      <c r="G29" s="14" t="s">
        <v>2</v>
      </c>
      <c r="H29" s="14" t="e">
        <f t="shared" si="7"/>
        <v>#VALUE!</v>
      </c>
      <c r="K29" s="12"/>
      <c r="L29" s="12"/>
    </row>
    <row r="30" spans="1:12" ht="36">
      <c r="A30" s="12" t="s">
        <v>286</v>
      </c>
      <c r="B30" s="13" t="s">
        <v>282</v>
      </c>
      <c r="C30" s="12" t="s">
        <v>254</v>
      </c>
      <c r="D30" s="12" t="s">
        <v>156</v>
      </c>
      <c r="E30" s="14">
        <v>1</v>
      </c>
      <c r="F30" s="12" t="s">
        <v>2</v>
      </c>
      <c r="G30" s="14" t="s">
        <v>2</v>
      </c>
      <c r="H30" s="14" t="e">
        <f t="shared" si="7"/>
        <v>#VALUE!</v>
      </c>
      <c r="K30" s="12"/>
      <c r="L30" s="12"/>
    </row>
    <row r="31" spans="1:12" ht="36">
      <c r="A31" s="12" t="s">
        <v>287</v>
      </c>
      <c r="B31" s="13" t="s">
        <v>283</v>
      </c>
      <c r="C31" s="12" t="s">
        <v>47</v>
      </c>
      <c r="D31" s="12" t="s">
        <v>156</v>
      </c>
      <c r="E31" s="14">
        <v>1</v>
      </c>
      <c r="F31" s="12" t="s">
        <v>2</v>
      </c>
      <c r="G31" s="14" t="s">
        <v>2</v>
      </c>
      <c r="H31" s="14" t="e">
        <f t="shared" si="6"/>
        <v>#VALUE!</v>
      </c>
      <c r="K31" s="12" t="e">
        <f>IF(ISBLANK(F31),0,F31) * IF(ISBLANK(H31),0,H31) %</f>
        <v>#VALUE!</v>
      </c>
      <c r="L31" s="12" t="e">
        <f>IF(ISBLANK(K31),0,K31) + IF(ISBLANK(H31),0,H31)</f>
        <v>#VALUE!</v>
      </c>
    </row>
    <row r="32" spans="1:12">
      <c r="A32" s="8" t="s">
        <v>2</v>
      </c>
      <c r="B32" s="8" t="s">
        <v>2</v>
      </c>
      <c r="C32" s="8" t="s">
        <v>2</v>
      </c>
      <c r="D32" s="8" t="s">
        <v>2</v>
      </c>
      <c r="E32" s="8" t="s">
        <v>2</v>
      </c>
      <c r="F32" s="8" t="s">
        <v>2</v>
      </c>
      <c r="G32" s="9" t="s">
        <v>14</v>
      </c>
      <c r="H32" s="10" t="e">
        <f>SUM( H22:H31)</f>
        <v>#VALUE!</v>
      </c>
      <c r="K32" t="e">
        <f>SUM(K22+K23+K24+K25+K31)</f>
        <v>#VALUE!</v>
      </c>
      <c r="L32" t="e">
        <f>SUM(L22+L23+L24+L25+L31)</f>
        <v>#VALUE!</v>
      </c>
    </row>
    <row r="33" spans="1:12">
      <c r="A33" s="15" t="s">
        <v>2</v>
      </c>
      <c r="B33" s="15" t="s">
        <v>2</v>
      </c>
      <c r="C33" s="15" t="s">
        <v>2</v>
      </c>
      <c r="D33" s="15" t="s">
        <v>2</v>
      </c>
      <c r="E33" s="15" t="s">
        <v>2</v>
      </c>
      <c r="F33" s="15" t="s">
        <v>2</v>
      </c>
      <c r="G33" s="15" t="s">
        <v>85</v>
      </c>
      <c r="H33" s="16" t="e">
        <f>SUM( H3+H19+H32)</f>
        <v>#VALUE!</v>
      </c>
      <c r="K33" t="e">
        <f>SUM(K3+K19+K32)</f>
        <v>#VALUE!</v>
      </c>
      <c r="L33" t="e">
        <f>SUM(L3+L19+L32)</f>
        <v>#VALUE!</v>
      </c>
    </row>
  </sheetData>
  <mergeCells count="1">
    <mergeCell ref="A1:H1"/>
  </mergeCells>
  <phoneticPr fontId="12" type="noConversion"/>
  <pageMargins left="0.7" right="0.7" top="0.75" bottom="0.75" header="0.3" footer="0.3"/>
  <pageSetup orientation="portrait" horizontalDpi="4294967295" verticalDpi="429496729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3"/>
  <sheetViews>
    <sheetView topLeftCell="A16" workbookViewId="0">
      <selection activeCell="A27" sqref="A27:H31"/>
    </sheetView>
  </sheetViews>
  <sheetFormatPr baseColWidth="10" defaultColWidth="9.140625" defaultRowHeight="15"/>
  <cols>
    <col min="1" max="1" width="7" customWidth="1"/>
    <col min="2" max="2" width="40" customWidth="1"/>
    <col min="3" max="3" width="15" hidden="1" customWidth="1"/>
    <col min="4" max="4" width="5" customWidth="1"/>
    <col min="5" max="5" width="7" customWidth="1"/>
    <col min="6" max="6" width="6" customWidth="1"/>
    <col min="7" max="8" width="10" customWidth="1"/>
    <col min="9" max="9" width="15" hidden="1" customWidth="1"/>
    <col min="11" max="12" width="9" hidden="1" customWidth="1"/>
  </cols>
  <sheetData>
    <row r="1" spans="1:12" ht="45" customHeight="1">
      <c r="A1" s="29" t="s">
        <v>227</v>
      </c>
      <c r="B1" s="30"/>
      <c r="C1" s="30"/>
      <c r="D1" s="30"/>
      <c r="E1" s="30"/>
      <c r="F1" s="30"/>
      <c r="G1" s="30"/>
      <c r="H1" s="30"/>
    </row>
    <row r="2" spans="1:12" hidden="1">
      <c r="A2" s="7" t="s">
        <v>2</v>
      </c>
      <c r="B2" s="7" t="s">
        <v>7</v>
      </c>
      <c r="C2" s="7" t="s">
        <v>8</v>
      </c>
      <c r="D2" s="7" t="s">
        <v>9</v>
      </c>
      <c r="E2" s="7" t="s">
        <v>10</v>
      </c>
      <c r="F2" s="7" t="s">
        <v>11</v>
      </c>
      <c r="G2" s="7" t="s">
        <v>12</v>
      </c>
      <c r="H2" s="7" t="s">
        <v>13</v>
      </c>
    </row>
    <row r="3" spans="1:12" hidden="1">
      <c r="A3" s="8" t="s">
        <v>2</v>
      </c>
      <c r="B3" s="8" t="s">
        <v>2</v>
      </c>
      <c r="C3" s="8" t="s">
        <v>2</v>
      </c>
      <c r="D3" s="8" t="s">
        <v>2</v>
      </c>
      <c r="E3" s="8" t="s">
        <v>2</v>
      </c>
      <c r="F3" s="8" t="s">
        <v>2</v>
      </c>
      <c r="G3" s="9" t="s">
        <v>14</v>
      </c>
      <c r="H3" s="10"/>
    </row>
    <row r="4" spans="1:12" s="11" customFormat="1" ht="18" customHeight="1">
      <c r="A4" s="11" t="s">
        <v>95</v>
      </c>
    </row>
    <row r="5" spans="1:12">
      <c r="A5" s="7" t="s">
        <v>2</v>
      </c>
      <c r="B5" s="7" t="s">
        <v>7</v>
      </c>
      <c r="C5" s="7" t="s">
        <v>8</v>
      </c>
      <c r="D5" s="7" t="s">
        <v>9</v>
      </c>
      <c r="E5" s="7" t="s">
        <v>10</v>
      </c>
      <c r="F5" s="7" t="s">
        <v>11</v>
      </c>
      <c r="G5" s="7" t="s">
        <v>12</v>
      </c>
      <c r="H5" s="7" t="s">
        <v>13</v>
      </c>
    </row>
    <row r="6" spans="1:12" ht="36">
      <c r="A6" s="12" t="s">
        <v>96</v>
      </c>
      <c r="B6" s="13" t="s">
        <v>238</v>
      </c>
      <c r="C6" s="12" t="s">
        <v>47</v>
      </c>
      <c r="D6" s="12" t="s">
        <v>156</v>
      </c>
      <c r="E6" s="14">
        <v>0</v>
      </c>
      <c r="F6" s="12" t="s">
        <v>2</v>
      </c>
      <c r="G6" s="14" t="s">
        <v>2</v>
      </c>
      <c r="H6" s="14" t="e">
        <f t="shared" ref="H6:H10" si="0">IF(ISBLANK(E6),0,E6) * IF(ISBLANK(G6),0,G6)</f>
        <v>#VALUE!</v>
      </c>
      <c r="K6" s="12" t="e">
        <f t="shared" ref="K6:K10" si="1">IF(ISBLANK(F6),0,F6) * IF(ISBLANK(H6),0,H6) %</f>
        <v>#VALUE!</v>
      </c>
      <c r="L6" s="12" t="e">
        <f t="shared" ref="L6:L10" si="2">IF(ISBLANK(K6),0,K6) + IF(ISBLANK(H6),0,H6)</f>
        <v>#VALUE!</v>
      </c>
    </row>
    <row r="7" spans="1:12" ht="36">
      <c r="A7" s="12" t="s">
        <v>97</v>
      </c>
      <c r="B7" s="13" t="s">
        <v>239</v>
      </c>
      <c r="C7" s="12" t="s">
        <v>47</v>
      </c>
      <c r="D7" s="12" t="s">
        <v>156</v>
      </c>
      <c r="E7" s="14">
        <v>0</v>
      </c>
      <c r="F7" s="12" t="s">
        <v>2</v>
      </c>
      <c r="G7" s="14" t="s">
        <v>2</v>
      </c>
      <c r="H7" s="14" t="e">
        <f t="shared" si="0"/>
        <v>#VALUE!</v>
      </c>
      <c r="K7" s="12" t="e">
        <f t="shared" si="1"/>
        <v>#VALUE!</v>
      </c>
      <c r="L7" s="12" t="e">
        <f t="shared" si="2"/>
        <v>#VALUE!</v>
      </c>
    </row>
    <row r="8" spans="1:12" ht="36">
      <c r="A8" s="12" t="s">
        <v>98</v>
      </c>
      <c r="B8" s="13" t="s">
        <v>240</v>
      </c>
      <c r="C8" s="12" t="s">
        <v>47</v>
      </c>
      <c r="D8" s="12" t="s">
        <v>156</v>
      </c>
      <c r="E8" s="14">
        <v>0</v>
      </c>
      <c r="F8" s="12" t="s">
        <v>2</v>
      </c>
      <c r="G8" s="14" t="s">
        <v>2</v>
      </c>
      <c r="H8" s="14" t="e">
        <f t="shared" si="0"/>
        <v>#VALUE!</v>
      </c>
      <c r="K8" s="12" t="e">
        <f t="shared" si="1"/>
        <v>#VALUE!</v>
      </c>
      <c r="L8" s="12" t="e">
        <f t="shared" si="2"/>
        <v>#VALUE!</v>
      </c>
    </row>
    <row r="9" spans="1:12" ht="36">
      <c r="A9" s="12" t="s">
        <v>99</v>
      </c>
      <c r="B9" s="13" t="s">
        <v>241</v>
      </c>
      <c r="C9" s="12" t="s">
        <v>47</v>
      </c>
      <c r="D9" s="12" t="s">
        <v>156</v>
      </c>
      <c r="E9" s="14">
        <v>0</v>
      </c>
      <c r="F9" s="12" t="s">
        <v>2</v>
      </c>
      <c r="G9" s="14" t="s">
        <v>2</v>
      </c>
      <c r="H9" s="14" t="e">
        <f t="shared" si="0"/>
        <v>#VALUE!</v>
      </c>
      <c r="K9" s="12" t="e">
        <f t="shared" si="1"/>
        <v>#VALUE!</v>
      </c>
      <c r="L9" s="12" t="e">
        <f t="shared" si="2"/>
        <v>#VALUE!</v>
      </c>
    </row>
    <row r="10" spans="1:12" ht="36">
      <c r="A10" s="12" t="s">
        <v>100</v>
      </c>
      <c r="B10" s="13" t="s">
        <v>242</v>
      </c>
      <c r="C10" s="12" t="s">
        <v>47</v>
      </c>
      <c r="D10" s="12" t="s">
        <v>156</v>
      </c>
      <c r="E10" s="14">
        <v>0</v>
      </c>
      <c r="F10" s="12" t="s">
        <v>2</v>
      </c>
      <c r="G10" s="14" t="s">
        <v>2</v>
      </c>
      <c r="H10" s="14" t="e">
        <f t="shared" si="0"/>
        <v>#VALUE!</v>
      </c>
      <c r="K10" s="12" t="e">
        <f t="shared" si="1"/>
        <v>#VALUE!</v>
      </c>
      <c r="L10" s="12" t="e">
        <f t="shared" si="2"/>
        <v>#VALUE!</v>
      </c>
    </row>
    <row r="11" spans="1:12" ht="24">
      <c r="A11" s="12" t="s">
        <v>101</v>
      </c>
      <c r="B11" s="13" t="s">
        <v>103</v>
      </c>
      <c r="C11" s="12" t="s">
        <v>2</v>
      </c>
      <c r="D11" s="12" t="s">
        <v>2</v>
      </c>
      <c r="E11" s="14">
        <v>0</v>
      </c>
      <c r="F11" s="12" t="s">
        <v>2</v>
      </c>
      <c r="G11" s="14" t="s">
        <v>2</v>
      </c>
      <c r="H11" s="14" t="e">
        <f>SUM( H12+#REF!+H13)</f>
        <v>#REF!</v>
      </c>
      <c r="K11" s="12" t="e">
        <f>SUM( K12+#REF!+K13)</f>
        <v>#VALUE!</v>
      </c>
      <c r="L11" s="12" t="e">
        <f>SUM( L12+#REF!+L13)</f>
        <v>#VALUE!</v>
      </c>
    </row>
    <row r="12" spans="1:12">
      <c r="A12" s="12" t="s">
        <v>222</v>
      </c>
      <c r="B12" s="13" t="s">
        <v>104</v>
      </c>
      <c r="C12" s="12" t="s">
        <v>2</v>
      </c>
      <c r="D12" s="12" t="s">
        <v>9</v>
      </c>
      <c r="E12" s="14">
        <v>0</v>
      </c>
      <c r="F12" s="12" t="s">
        <v>2</v>
      </c>
      <c r="G12" s="14">
        <v>0</v>
      </c>
      <c r="H12" s="14">
        <f t="shared" ref="H12:H18" si="3">IF(ISBLANK(E12),0,E12) * IF(ISBLANK(G12),0,G12)</f>
        <v>0</v>
      </c>
      <c r="K12" s="12" t="e">
        <f t="shared" ref="K12:K18" si="4">IF(ISBLANK(F12),0,F12) * IF(ISBLANK(H12),0,H12) %</f>
        <v>#VALUE!</v>
      </c>
      <c r="L12" s="12" t="e">
        <f t="shared" ref="L12:L18" si="5">IF(ISBLANK(K12),0,K12) + IF(ISBLANK(H12),0,H12)</f>
        <v>#VALUE!</v>
      </c>
    </row>
    <row r="13" spans="1:12">
      <c r="A13" s="12" t="s">
        <v>223</v>
      </c>
      <c r="B13" s="13" t="s">
        <v>251</v>
      </c>
      <c r="C13" s="12" t="s">
        <v>2</v>
      </c>
      <c r="D13" s="12" t="s">
        <v>9</v>
      </c>
      <c r="E13" s="14">
        <v>0</v>
      </c>
      <c r="F13" s="12" t="s">
        <v>2</v>
      </c>
      <c r="G13" s="14">
        <v>0</v>
      </c>
      <c r="H13" s="14">
        <f t="shared" si="3"/>
        <v>0</v>
      </c>
      <c r="K13" s="12" t="e">
        <f t="shared" si="4"/>
        <v>#VALUE!</v>
      </c>
      <c r="L13" s="12" t="e">
        <f t="shared" si="5"/>
        <v>#VALUE!</v>
      </c>
    </row>
    <row r="14" spans="1:12">
      <c r="A14" s="12" t="s">
        <v>102</v>
      </c>
      <c r="B14" s="13" t="s">
        <v>225</v>
      </c>
      <c r="C14" s="12" t="s">
        <v>2</v>
      </c>
      <c r="D14" s="12" t="s">
        <v>9</v>
      </c>
      <c r="E14" s="14">
        <v>0</v>
      </c>
      <c r="F14" s="12" t="s">
        <v>2</v>
      </c>
      <c r="G14" s="14" t="s">
        <v>2</v>
      </c>
      <c r="H14" s="14" t="e">
        <f t="shared" si="3"/>
        <v>#VALUE!</v>
      </c>
      <c r="K14" s="12" t="e">
        <f t="shared" si="4"/>
        <v>#VALUE!</v>
      </c>
      <c r="L14" s="12" t="e">
        <f t="shared" si="5"/>
        <v>#VALUE!</v>
      </c>
    </row>
    <row r="15" spans="1:12">
      <c r="A15" s="12" t="s">
        <v>106</v>
      </c>
      <c r="B15" s="13" t="s">
        <v>261</v>
      </c>
      <c r="C15" s="12" t="s">
        <v>2</v>
      </c>
      <c r="D15" s="12" t="s">
        <v>9</v>
      </c>
      <c r="E15" s="14">
        <v>0</v>
      </c>
      <c r="F15" s="12" t="s">
        <v>2</v>
      </c>
      <c r="G15" s="14" t="s">
        <v>2</v>
      </c>
      <c r="H15" s="14" t="e">
        <f t="shared" si="3"/>
        <v>#VALUE!</v>
      </c>
      <c r="K15" s="12" t="e">
        <f t="shared" si="4"/>
        <v>#VALUE!</v>
      </c>
      <c r="L15" s="12" t="e">
        <f t="shared" si="5"/>
        <v>#VALUE!</v>
      </c>
    </row>
    <row r="16" spans="1:12">
      <c r="A16" s="12" t="s">
        <v>107</v>
      </c>
      <c r="B16" s="13" t="s">
        <v>110</v>
      </c>
      <c r="C16" s="12" t="s">
        <v>2</v>
      </c>
      <c r="D16" s="12" t="s">
        <v>9</v>
      </c>
      <c r="E16" s="14">
        <v>0</v>
      </c>
      <c r="F16" s="12" t="s">
        <v>2</v>
      </c>
      <c r="G16" s="14" t="s">
        <v>2</v>
      </c>
      <c r="H16" s="14" t="e">
        <f t="shared" si="3"/>
        <v>#VALUE!</v>
      </c>
      <c r="K16" s="12" t="e">
        <f t="shared" si="4"/>
        <v>#VALUE!</v>
      </c>
      <c r="L16" s="12" t="e">
        <f t="shared" si="5"/>
        <v>#VALUE!</v>
      </c>
    </row>
    <row r="17" spans="1:12">
      <c r="A17" s="12" t="s">
        <v>108</v>
      </c>
      <c r="B17" s="13" t="s">
        <v>226</v>
      </c>
      <c r="C17" s="12" t="s">
        <v>2</v>
      </c>
      <c r="D17" s="12" t="s">
        <v>9</v>
      </c>
      <c r="E17" s="14">
        <v>0</v>
      </c>
      <c r="F17" s="12" t="s">
        <v>2</v>
      </c>
      <c r="G17" s="14" t="s">
        <v>2</v>
      </c>
      <c r="H17" s="14" t="e">
        <f t="shared" si="3"/>
        <v>#VALUE!</v>
      </c>
      <c r="K17" s="12" t="e">
        <f t="shared" si="4"/>
        <v>#VALUE!</v>
      </c>
      <c r="L17" s="12" t="e">
        <f t="shared" si="5"/>
        <v>#VALUE!</v>
      </c>
    </row>
    <row r="18" spans="1:12" ht="60">
      <c r="A18" s="12" t="s">
        <v>109</v>
      </c>
      <c r="B18" s="13" t="s">
        <v>111</v>
      </c>
      <c r="C18" s="12" t="s">
        <v>2</v>
      </c>
      <c r="D18" s="12" t="s">
        <v>9</v>
      </c>
      <c r="E18" s="14">
        <v>0</v>
      </c>
      <c r="F18" s="12" t="s">
        <v>2</v>
      </c>
      <c r="G18" s="14" t="s">
        <v>2</v>
      </c>
      <c r="H18" s="14" t="e">
        <f t="shared" si="3"/>
        <v>#VALUE!</v>
      </c>
      <c r="K18" s="12" t="e">
        <f t="shared" si="4"/>
        <v>#VALUE!</v>
      </c>
      <c r="L18" s="12" t="e">
        <f t="shared" si="5"/>
        <v>#VALUE!</v>
      </c>
    </row>
    <row r="19" spans="1:12">
      <c r="A19" s="8" t="s">
        <v>2</v>
      </c>
      <c r="B19" s="8" t="s">
        <v>2</v>
      </c>
      <c r="C19" s="8" t="s">
        <v>2</v>
      </c>
      <c r="D19" s="8" t="s">
        <v>2</v>
      </c>
      <c r="E19" s="8" t="s">
        <v>2</v>
      </c>
      <c r="F19" s="8" t="s">
        <v>2</v>
      </c>
      <c r="G19" s="9" t="s">
        <v>14</v>
      </c>
      <c r="H19" s="10" t="e">
        <f>SUM( H6:H18)</f>
        <v>#VALUE!</v>
      </c>
      <c r="K19" t="e">
        <f>SUM(K6+#REF!+K7+K8+K9+K10+K11+K14+K15+#REF!+#REF!+K16+K17+K18+#REF!+#REF!+#REF!)</f>
        <v>#VALUE!</v>
      </c>
      <c r="L19" t="e">
        <f>SUM(L6+#REF!+L7+L8+L9+L10+L11+L14+L15+#REF!+#REF!+L16+L17+L18+#REF!+#REF!+#REF!)</f>
        <v>#VALUE!</v>
      </c>
    </row>
    <row r="20" spans="1:12" s="11" customFormat="1" ht="18" customHeight="1">
      <c r="A20" s="11" t="s">
        <v>112</v>
      </c>
    </row>
    <row r="21" spans="1:12">
      <c r="A21" s="7" t="s">
        <v>2</v>
      </c>
      <c r="B21" s="7" t="s">
        <v>7</v>
      </c>
      <c r="C21" s="7" t="s">
        <v>8</v>
      </c>
      <c r="D21" s="7" t="s">
        <v>9</v>
      </c>
      <c r="E21" s="7" t="s">
        <v>10</v>
      </c>
      <c r="F21" s="7" t="s">
        <v>11</v>
      </c>
      <c r="G21" s="7" t="s">
        <v>12</v>
      </c>
      <c r="H21" s="7" t="s">
        <v>13</v>
      </c>
    </row>
    <row r="22" spans="1:12" ht="36">
      <c r="A22" s="12" t="s">
        <v>113</v>
      </c>
      <c r="B22" s="13" t="s">
        <v>243</v>
      </c>
      <c r="C22" s="12" t="s">
        <v>47</v>
      </c>
      <c r="D22" s="12" t="s">
        <v>156</v>
      </c>
      <c r="E22" s="14">
        <v>0</v>
      </c>
      <c r="F22" s="12" t="s">
        <v>2</v>
      </c>
      <c r="G22" s="14" t="s">
        <v>2</v>
      </c>
      <c r="H22" s="14" t="e">
        <f t="shared" ref="H22:H26" si="6">IF(ISBLANK(E22),0,E22) * IF(ISBLANK(G22),0,G22)</f>
        <v>#VALUE!</v>
      </c>
      <c r="K22" s="12" t="e">
        <f>IF(ISBLANK(F22),0,F22) * IF(ISBLANK(H22),0,H22) %</f>
        <v>#VALUE!</v>
      </c>
      <c r="L22" s="12" t="e">
        <f>IF(ISBLANK(K22),0,K22) + IF(ISBLANK(H22),0,H22)</f>
        <v>#VALUE!</v>
      </c>
    </row>
    <row r="23" spans="1:12" ht="36">
      <c r="A23" s="12" t="s">
        <v>114</v>
      </c>
      <c r="B23" s="13" t="s">
        <v>244</v>
      </c>
      <c r="C23" s="12" t="s">
        <v>47</v>
      </c>
      <c r="D23" s="12" t="s">
        <v>9</v>
      </c>
      <c r="E23" s="14">
        <v>0</v>
      </c>
      <c r="F23" s="12" t="s">
        <v>2</v>
      </c>
      <c r="G23" s="14" t="s">
        <v>2</v>
      </c>
      <c r="H23" s="14" t="e">
        <f t="shared" si="6"/>
        <v>#VALUE!</v>
      </c>
      <c r="K23" s="12" t="e">
        <f>IF(ISBLANK(F23),0,F23) * IF(ISBLANK(H23),0,H23) %</f>
        <v>#VALUE!</v>
      </c>
      <c r="L23" s="12" t="e">
        <f>IF(ISBLANK(K23),0,K23) + IF(ISBLANK(H23),0,H23)</f>
        <v>#VALUE!</v>
      </c>
    </row>
    <row r="24" spans="1:12" ht="36">
      <c r="A24" s="12" t="s">
        <v>115</v>
      </c>
      <c r="B24" s="13" t="s">
        <v>245</v>
      </c>
      <c r="C24" s="12" t="s">
        <v>47</v>
      </c>
      <c r="D24" s="12" t="s">
        <v>156</v>
      </c>
      <c r="E24" s="14">
        <v>0</v>
      </c>
      <c r="F24" s="12" t="s">
        <v>2</v>
      </c>
      <c r="G24" s="14" t="s">
        <v>2</v>
      </c>
      <c r="H24" s="14" t="e">
        <f t="shared" si="6"/>
        <v>#VALUE!</v>
      </c>
      <c r="K24" s="12" t="e">
        <f>IF(ISBLANK(F24),0,F24) * IF(ISBLANK(H24),0,H24) %</f>
        <v>#VALUE!</v>
      </c>
      <c r="L24" s="12" t="e">
        <f>IF(ISBLANK(K24),0,K24) + IF(ISBLANK(H24),0,H24)</f>
        <v>#VALUE!</v>
      </c>
    </row>
    <row r="25" spans="1:12" ht="36">
      <c r="A25" s="12" t="s">
        <v>116</v>
      </c>
      <c r="B25" s="13" t="s">
        <v>246</v>
      </c>
      <c r="C25" s="12" t="s">
        <v>47</v>
      </c>
      <c r="D25" s="12" t="s">
        <v>9</v>
      </c>
      <c r="E25" s="14">
        <v>0</v>
      </c>
      <c r="F25" s="12" t="s">
        <v>2</v>
      </c>
      <c r="G25" s="14" t="s">
        <v>2</v>
      </c>
      <c r="H25" s="14" t="e">
        <f t="shared" si="6"/>
        <v>#VALUE!</v>
      </c>
      <c r="K25" s="12" t="e">
        <f>IF(ISBLANK(F25),0,F25) * IF(ISBLANK(H25),0,H25) %</f>
        <v>#VALUE!</v>
      </c>
      <c r="L25" s="12" t="e">
        <f>IF(ISBLANK(K25),0,K25) + IF(ISBLANK(H25),0,H25)</f>
        <v>#VALUE!</v>
      </c>
    </row>
    <row r="26" spans="1:12" ht="36">
      <c r="A26" s="12" t="s">
        <v>117</v>
      </c>
      <c r="B26" s="13" t="s">
        <v>247</v>
      </c>
      <c r="C26" s="12" t="s">
        <v>47</v>
      </c>
      <c r="D26" s="12" t="s">
        <v>156</v>
      </c>
      <c r="E26" s="14">
        <v>0</v>
      </c>
      <c r="F26" s="12" t="s">
        <v>2</v>
      </c>
      <c r="G26" s="14" t="s">
        <v>2</v>
      </c>
      <c r="H26" s="14" t="e">
        <f t="shared" si="6"/>
        <v>#VALUE!</v>
      </c>
      <c r="K26" s="12"/>
      <c r="L26" s="12"/>
    </row>
    <row r="27" spans="1:12" ht="36">
      <c r="A27" s="12" t="s">
        <v>259</v>
      </c>
      <c r="B27" s="13" t="s">
        <v>258</v>
      </c>
      <c r="C27" s="12" t="s">
        <v>254</v>
      </c>
      <c r="D27" s="12"/>
      <c r="E27" s="14"/>
      <c r="F27" s="12"/>
      <c r="G27" s="14"/>
      <c r="H27" s="14"/>
      <c r="K27" s="12"/>
      <c r="L27" s="12"/>
    </row>
    <row r="28" spans="1:12" ht="36">
      <c r="A28" s="12" t="s">
        <v>284</v>
      </c>
      <c r="B28" s="13" t="s">
        <v>288</v>
      </c>
      <c r="C28" s="12" t="s">
        <v>254</v>
      </c>
      <c r="D28" s="12" t="s">
        <v>156</v>
      </c>
      <c r="E28" s="14">
        <v>1</v>
      </c>
      <c r="F28" s="12" t="s">
        <v>2</v>
      </c>
      <c r="G28" s="14" t="s">
        <v>2</v>
      </c>
      <c r="H28" s="14" t="e">
        <f t="shared" ref="H28:H31" si="7">IF(ISBLANK(E28),0,E28) * IF(ISBLANK(G28),0,G28)</f>
        <v>#VALUE!</v>
      </c>
      <c r="K28" s="12"/>
      <c r="L28" s="12"/>
    </row>
    <row r="29" spans="1:12" ht="36">
      <c r="A29" s="12" t="s">
        <v>285</v>
      </c>
      <c r="B29" s="13" t="s">
        <v>289</v>
      </c>
      <c r="C29" s="12" t="s">
        <v>279</v>
      </c>
      <c r="D29" s="12" t="s">
        <v>156</v>
      </c>
      <c r="E29" s="14">
        <v>1</v>
      </c>
      <c r="F29" s="12" t="s">
        <v>2</v>
      </c>
      <c r="G29" s="14" t="s">
        <v>2</v>
      </c>
      <c r="H29" s="14" t="e">
        <f t="shared" si="7"/>
        <v>#VALUE!</v>
      </c>
      <c r="K29" s="12"/>
      <c r="L29" s="12"/>
    </row>
    <row r="30" spans="1:12" ht="36">
      <c r="A30" s="12" t="s">
        <v>286</v>
      </c>
      <c r="B30" s="13" t="s">
        <v>290</v>
      </c>
      <c r="C30" s="12" t="s">
        <v>254</v>
      </c>
      <c r="D30" s="12" t="s">
        <v>156</v>
      </c>
      <c r="E30" s="14">
        <v>1</v>
      </c>
      <c r="F30" s="12" t="s">
        <v>2</v>
      </c>
      <c r="G30" s="14" t="s">
        <v>2</v>
      </c>
      <c r="H30" s="14" t="e">
        <f t="shared" si="7"/>
        <v>#VALUE!</v>
      </c>
      <c r="K30" s="12"/>
      <c r="L30" s="12"/>
    </row>
    <row r="31" spans="1:12" ht="36">
      <c r="A31" s="12" t="s">
        <v>287</v>
      </c>
      <c r="B31" s="13" t="s">
        <v>291</v>
      </c>
      <c r="C31" s="12" t="s">
        <v>47</v>
      </c>
      <c r="D31" s="12" t="s">
        <v>156</v>
      </c>
      <c r="E31" s="14">
        <v>1</v>
      </c>
      <c r="F31" s="12" t="s">
        <v>2</v>
      </c>
      <c r="G31" s="14" t="s">
        <v>2</v>
      </c>
      <c r="H31" s="14" t="e">
        <f t="shared" si="7"/>
        <v>#VALUE!</v>
      </c>
      <c r="K31" s="12"/>
      <c r="L31" s="12"/>
    </row>
    <row r="32" spans="1:12">
      <c r="A32" s="8" t="s">
        <v>2</v>
      </c>
      <c r="B32" s="8" t="s">
        <v>2</v>
      </c>
      <c r="C32" s="8" t="s">
        <v>2</v>
      </c>
      <c r="D32" s="8" t="s">
        <v>2</v>
      </c>
      <c r="E32" s="8" t="s">
        <v>2</v>
      </c>
      <c r="F32" s="8" t="s">
        <v>2</v>
      </c>
      <c r="G32" s="9" t="s">
        <v>14</v>
      </c>
      <c r="H32" s="10" t="e">
        <f>SUM( H22:H31)</f>
        <v>#VALUE!</v>
      </c>
      <c r="K32" t="e">
        <f>SUM(K22+K23+K24+K25+#REF!)</f>
        <v>#VALUE!</v>
      </c>
      <c r="L32" t="e">
        <f>SUM(L22+L23+L24+L25+#REF!)</f>
        <v>#VALUE!</v>
      </c>
    </row>
    <row r="33" spans="1:12">
      <c r="A33" s="15" t="s">
        <v>2</v>
      </c>
      <c r="B33" s="15" t="s">
        <v>2</v>
      </c>
      <c r="C33" s="15" t="s">
        <v>2</v>
      </c>
      <c r="D33" s="15" t="s">
        <v>2</v>
      </c>
      <c r="E33" s="15" t="s">
        <v>2</v>
      </c>
      <c r="F33" s="15" t="s">
        <v>2</v>
      </c>
      <c r="G33" s="15" t="s">
        <v>85</v>
      </c>
      <c r="H33" s="16" t="e">
        <f>SUM( H3+H19+H32)</f>
        <v>#VALUE!</v>
      </c>
      <c r="K33" t="e">
        <f>SUM(K3+K19+K32)</f>
        <v>#VALUE!</v>
      </c>
      <c r="L33" t="e">
        <f>SUM(L3+L19+L32)</f>
        <v>#VALUE!</v>
      </c>
    </row>
  </sheetData>
  <mergeCells count="1">
    <mergeCell ref="A1:H1"/>
  </mergeCells>
  <pageMargins left="0.7" right="0.7" top="0.75" bottom="0.75" header="0.3" footer="0.3"/>
  <pageSetup orientation="portrait" horizontalDpi="4294967295" verticalDpi="429496729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11</vt:i4>
      </vt:variant>
    </vt:vector>
  </HeadingPairs>
  <TitlesOfParts>
    <vt:vector size="11" baseType="lpstr">
      <vt:lpstr>Page de garde</vt:lpstr>
      <vt:lpstr>TCE A1</vt:lpstr>
      <vt:lpstr>TCE C1</vt:lpstr>
      <vt:lpstr>TCE C2</vt:lpstr>
      <vt:lpstr>Chauffage - Ventilation A1</vt:lpstr>
      <vt:lpstr>Chauffage - Ventilation C1</vt:lpstr>
      <vt:lpstr>Chauffage - Ventilation C2</vt:lpstr>
      <vt:lpstr>Electricité A1</vt:lpstr>
      <vt:lpstr>Electricité C1 </vt:lpstr>
      <vt:lpstr>Electricité C2</vt:lpstr>
      <vt:lpstr>Tableau recapitulatif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2024-08-21T07:22:54Z</dcterms:created>
  <dcterms:modified xsi:type="dcterms:W3CDTF">2024-12-03T15:41:01Z</dcterms:modified>
</cp:coreProperties>
</file>