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Achat\HA\200 - CJA 2\CONSULT ET MP\HOTELLERIE\Z. CHBI BLANCHISSERIE\"/>
    </mc:Choice>
  </mc:AlternateContent>
  <bookViews>
    <workbookView xWindow="0" yWindow="0" windowWidth="28800" windowHeight="12330" activeTab="1"/>
  </bookViews>
  <sheets>
    <sheet name="Conso quantités 2023" sheetId="11" r:id="rId1"/>
    <sheet name="Poids traités 2023" sheetId="10" r:id="rId2"/>
  </sheets>
  <calcPr calcId="162913"/>
</workbook>
</file>

<file path=xl/calcChain.xml><?xml version="1.0" encoding="utf-8"?>
<calcChain xmlns="http://schemas.openxmlformats.org/spreadsheetml/2006/main">
  <c r="O10" i="10" l="1"/>
  <c r="N10" i="10"/>
  <c r="Q77" i="11" l="1"/>
  <c r="R77" i="11" s="1"/>
  <c r="Q78" i="11"/>
  <c r="R78" i="11" s="1"/>
  <c r="Q76" i="11"/>
  <c r="R76" i="11" s="1"/>
  <c r="Q23" i="11" l="1"/>
  <c r="R23" i="11" s="1"/>
  <c r="Q24" i="11"/>
  <c r="R24" i="11" s="1"/>
  <c r="Q25" i="11"/>
  <c r="R25" i="11" s="1"/>
  <c r="Q26" i="11"/>
  <c r="R26" i="11" s="1"/>
  <c r="Q27" i="11"/>
  <c r="R27" i="11" s="1"/>
  <c r="Q28" i="11"/>
  <c r="R28" i="11" s="1"/>
  <c r="Q29" i="11"/>
  <c r="R29" i="11" s="1"/>
  <c r="Q30" i="11"/>
  <c r="R30" i="11" s="1"/>
  <c r="Q31" i="11"/>
  <c r="R31" i="11" s="1"/>
  <c r="Q32" i="11"/>
  <c r="R32" i="11" s="1"/>
  <c r="Q33" i="11"/>
  <c r="R33" i="11" s="1"/>
  <c r="Q34" i="11"/>
  <c r="R34" i="11" s="1"/>
  <c r="Q35" i="11"/>
  <c r="R35" i="11" s="1"/>
  <c r="Q36" i="11"/>
  <c r="R36" i="11" s="1"/>
  <c r="Q37" i="11"/>
  <c r="R37" i="11" s="1"/>
  <c r="Q38" i="11"/>
  <c r="R38" i="11" s="1"/>
  <c r="Q39" i="11"/>
  <c r="R39" i="11" s="1"/>
  <c r="Q40" i="11"/>
  <c r="R40" i="11" s="1"/>
  <c r="Q41" i="11"/>
  <c r="R41" i="11" s="1"/>
  <c r="Q42" i="11"/>
  <c r="R42" i="11" s="1"/>
  <c r="Q43" i="11"/>
  <c r="R43" i="11" s="1"/>
  <c r="Q44" i="11"/>
  <c r="R44" i="11" s="1"/>
  <c r="Q45" i="11"/>
  <c r="R45" i="11" s="1"/>
  <c r="Q46" i="11"/>
  <c r="R46" i="11" s="1"/>
  <c r="Q47" i="11"/>
  <c r="R47" i="11" s="1"/>
  <c r="Q48" i="11"/>
  <c r="R48" i="11" s="1"/>
  <c r="Q49" i="11"/>
  <c r="R49" i="11" s="1"/>
  <c r="Q50" i="11"/>
  <c r="R50" i="11" s="1"/>
  <c r="Q51" i="11"/>
  <c r="R51" i="11" s="1"/>
  <c r="Q52" i="11"/>
  <c r="R52" i="11" s="1"/>
  <c r="Q53" i="11"/>
  <c r="R53" i="11" s="1"/>
  <c r="Q54" i="11"/>
  <c r="R54" i="11" s="1"/>
  <c r="Q55" i="11"/>
  <c r="R55" i="11" s="1"/>
  <c r="Q56" i="11"/>
  <c r="R56" i="11" s="1"/>
  <c r="Q57" i="11"/>
  <c r="R57" i="11" s="1"/>
  <c r="Q58" i="11"/>
  <c r="R58" i="11" s="1"/>
  <c r="Q59" i="11"/>
  <c r="R59" i="11" s="1"/>
  <c r="Q60" i="11"/>
  <c r="R60" i="11" s="1"/>
  <c r="Q61" i="11"/>
  <c r="R61" i="11" s="1"/>
  <c r="Q62" i="11"/>
  <c r="R62" i="11" s="1"/>
  <c r="Q63" i="11"/>
  <c r="R63" i="11" s="1"/>
  <c r="Q64" i="11"/>
  <c r="R64" i="11" s="1"/>
  <c r="Q65" i="11"/>
  <c r="R65" i="11" s="1"/>
  <c r="Q66" i="11"/>
  <c r="R66" i="11" s="1"/>
  <c r="Q22" i="11"/>
  <c r="R22" i="11" s="1"/>
  <c r="Q80" i="11" l="1"/>
  <c r="R80" i="11" s="1"/>
  <c r="Q69" i="11"/>
  <c r="R69" i="11" s="1"/>
  <c r="Q70" i="11"/>
  <c r="R70" i="11" s="1"/>
  <c r="Q71" i="11"/>
  <c r="R71" i="11" s="1"/>
  <c r="Q72" i="11"/>
  <c r="R72" i="11" s="1"/>
  <c r="Q73" i="11"/>
  <c r="R73" i="11" s="1"/>
  <c r="Q74" i="11"/>
  <c r="R74" i="11" s="1"/>
  <c r="Q14" i="11"/>
  <c r="Q15" i="11"/>
  <c r="Q16" i="11"/>
  <c r="Q17" i="11"/>
  <c r="Q18" i="11"/>
  <c r="Q19" i="11"/>
  <c r="Q20" i="11"/>
  <c r="Q81" i="11" l="1"/>
  <c r="R81" i="11" s="1"/>
  <c r="Q79" i="11"/>
  <c r="R79" i="11" s="1"/>
  <c r="Q68" i="11"/>
  <c r="R68" i="11" s="1"/>
  <c r="R20" i="11"/>
  <c r="R19" i="11"/>
  <c r="R16" i="11"/>
  <c r="R15" i="11"/>
  <c r="R14" i="11"/>
  <c r="Q13" i="11"/>
  <c r="R13" i="11" s="1"/>
  <c r="Q12" i="11"/>
  <c r="R12" i="11" s="1"/>
  <c r="Q11" i="11"/>
  <c r="R11" i="11" s="1"/>
  <c r="Q10" i="11"/>
  <c r="R10" i="11" s="1"/>
  <c r="Q9" i="11"/>
  <c r="R9" i="11" s="1"/>
  <c r="Q8" i="11"/>
  <c r="R8" i="11" s="1"/>
  <c r="Q7" i="11"/>
  <c r="R7" i="11" s="1"/>
  <c r="Q6" i="11"/>
  <c r="R6" i="11" s="1"/>
  <c r="O9" i="10"/>
  <c r="N9" i="10"/>
  <c r="O8" i="10"/>
  <c r="N8" i="10"/>
  <c r="O7" i="10"/>
  <c r="N7" i="10"/>
</calcChain>
</file>

<file path=xl/sharedStrings.xml><?xml version="1.0" encoding="utf-8"?>
<sst xmlns="http://schemas.openxmlformats.org/spreadsheetml/2006/main" count="112" uniqueCount="93">
  <si>
    <t>Sac de linge bleu</t>
  </si>
  <si>
    <t>Sac de linge vert</t>
  </si>
  <si>
    <t>Sac de linge jaune</t>
  </si>
  <si>
    <t>LINGE HÔTELIER</t>
  </si>
  <si>
    <t>Lavettes microfibre multi usages, 80% / 20% polyester / polyamide, 300 
gr/m², dimensions 38 x 38 cm</t>
  </si>
  <si>
    <t>Frange microfibre à velcro avec une partie grattante intégrée, dimensions l=15 cm L=45 cm, composition : 80% polyester et 20% polyamide, poids environ 105 g, épaisseur environ 3,5 mm</t>
  </si>
  <si>
    <t>Frange microfibre à velcro pour le balayage des sols, dimensions l=11,5  L=47 cm, composition : 100% polyester, poids environ 65 g, épaisseur 5,1 mm</t>
  </si>
  <si>
    <t>Taie d'oreiller</t>
  </si>
  <si>
    <t>Serviette longue</t>
  </si>
  <si>
    <t>Serviette de table</t>
  </si>
  <si>
    <t>Enveloppe de traversin</t>
  </si>
  <si>
    <t>Serviette éponge</t>
  </si>
  <si>
    <t>Gant de toilette</t>
  </si>
  <si>
    <t>Drap de bain</t>
  </si>
  <si>
    <t>Chemise ouverte</t>
  </si>
  <si>
    <t>Chemise de nuit</t>
  </si>
  <si>
    <t>Pantalon soignant</t>
  </si>
  <si>
    <t>Type d'articles</t>
  </si>
  <si>
    <t>Moyenne mensuelle</t>
  </si>
  <si>
    <t>Sac hydrosoluble à usage unique</t>
  </si>
  <si>
    <t>SACS DE LINGE</t>
  </si>
  <si>
    <r>
      <t xml:space="preserve">Consommation 
annuelle totale
</t>
    </r>
    <r>
      <rPr>
        <b/>
        <u/>
        <sz val="9"/>
        <rFont val="Arial"/>
        <family val="2"/>
      </rPr>
      <t>en kg par article</t>
    </r>
  </si>
  <si>
    <r>
      <t xml:space="preserve">Consommation 
annuelle totale
</t>
    </r>
    <r>
      <rPr>
        <b/>
        <u/>
        <sz val="9"/>
        <rFont val="Arial"/>
        <family val="2"/>
      </rPr>
      <t>en nombre de pièce</t>
    </r>
  </si>
  <si>
    <r>
      <t xml:space="preserve">Tenues de travail 
</t>
    </r>
    <r>
      <rPr>
        <sz val="10"/>
        <rFont val="Arial"/>
        <family val="2"/>
      </rPr>
      <t>&amp; sacs de linge correspondants</t>
    </r>
  </si>
  <si>
    <r>
      <t xml:space="preserve">Articles de bionettoyage 
</t>
    </r>
    <r>
      <rPr>
        <sz val="10"/>
        <rFont val="Arial"/>
        <family val="2"/>
      </rPr>
      <t>&amp; sacs de linge correspondants</t>
    </r>
  </si>
  <si>
    <r>
      <t xml:space="preserve">Linge Hospitalier </t>
    </r>
    <r>
      <rPr>
        <sz val="10"/>
        <rFont val="Arial"/>
        <family val="2"/>
      </rPr>
      <t xml:space="preserve">(linge de literie, de table, de toilette, de corps) 
&amp; sacs de linge correspondants </t>
    </r>
  </si>
  <si>
    <t>Total sur 
12 mois</t>
  </si>
  <si>
    <r>
      <t>Poids de linge sale traités (</t>
    </r>
    <r>
      <rPr>
        <b/>
        <u/>
        <sz val="11"/>
        <rFont val="Arial"/>
        <family val="2"/>
      </rPr>
      <t>en kg</t>
    </r>
    <r>
      <rPr>
        <b/>
        <sz val="11"/>
        <rFont val="Arial"/>
        <family val="2"/>
      </rPr>
      <t>) 
Année 2023</t>
    </r>
  </si>
  <si>
    <t>Année 2023</t>
  </si>
  <si>
    <t>Poids estimatif de chaque article de linge en kg (linge sale)</t>
  </si>
  <si>
    <r>
      <t xml:space="preserve">CONSOMMATION 2023
</t>
    </r>
    <r>
      <rPr>
        <b/>
        <u/>
        <sz val="10"/>
        <rFont val="Arial"/>
        <family val="2"/>
      </rPr>
      <t>EN NOMBRE DE PIECES</t>
    </r>
  </si>
  <si>
    <t>Drap plat</t>
  </si>
  <si>
    <t>JANVIER
2023</t>
  </si>
  <si>
    <t>FEVRIER
2023</t>
  </si>
  <si>
    <t>MARS
2023</t>
  </si>
  <si>
    <t>AVRIL
2023</t>
  </si>
  <si>
    <t>MAI
2023</t>
  </si>
  <si>
    <t>JUIN
2023</t>
  </si>
  <si>
    <t>JUILLET
2023</t>
  </si>
  <si>
    <t>AOUT
2023</t>
  </si>
  <si>
    <t>SEPTEMBRE
2023</t>
  </si>
  <si>
    <t>OCTOBRE
2023</t>
  </si>
  <si>
    <t>NOVEMBRE
2023</t>
  </si>
  <si>
    <t>DECEMBRE
2023</t>
  </si>
  <si>
    <t>Drap housse</t>
  </si>
  <si>
    <t>Couverture couvre lit</t>
  </si>
  <si>
    <t>Bavoir médical</t>
  </si>
  <si>
    <t>Veste de pyjama (tous coloris)</t>
  </si>
  <si>
    <t>Pantalon pyjama (tous coloris)</t>
  </si>
  <si>
    <t>Sac de linge orange</t>
  </si>
  <si>
    <t>Sac de linge noir</t>
  </si>
  <si>
    <t>Sac de linge rouge (finition enduite)</t>
  </si>
  <si>
    <t>Sac de linge rayé rouge et jaune</t>
  </si>
  <si>
    <t>Filet de lavage (couleur jaune)
Filet de lavage avec système d'attache à définir, 100% polyester, dimensions 900 x 600 mm environ. Ces derniers devront s'adapter à tous les supports sacs du Centre Hospitalier.</t>
  </si>
  <si>
    <t>Filet de lavage (couleur blanc)
Filet de lavage avec système d'attache à définir, 100% polyester, dimensions 900 x 600 mm environ. Ces derniers devront s'adapter à tous les supports sacs du Centre Hospitalier.</t>
  </si>
  <si>
    <t>TENUES PROFESSIONNELLES COMPTABILISEES</t>
  </si>
  <si>
    <t>Taille 0</t>
  </si>
  <si>
    <t>Taille 1</t>
  </si>
  <si>
    <t>Taille 2</t>
  </si>
  <si>
    <t>Taille 3</t>
  </si>
  <si>
    <t>Taille 4</t>
  </si>
  <si>
    <t>Taille 5</t>
  </si>
  <si>
    <t>Taille 6</t>
  </si>
  <si>
    <t>Taille 7</t>
  </si>
  <si>
    <t>Taille 8</t>
  </si>
  <si>
    <t>Pant 0/65</t>
  </si>
  <si>
    <t>Pant 0/75</t>
  </si>
  <si>
    <t>Pant 0/85</t>
  </si>
  <si>
    <t>Pant 1/65</t>
  </si>
  <si>
    <t>Pant 1/75</t>
  </si>
  <si>
    <t>Pant 1/85</t>
  </si>
  <si>
    <t>Pant 2/65</t>
  </si>
  <si>
    <t>Pant 2/75</t>
  </si>
  <si>
    <t>Pant 2/85</t>
  </si>
  <si>
    <t>Pant 3/65</t>
  </si>
  <si>
    <t>Pant 3/75</t>
  </si>
  <si>
    <t>Pant 3/85</t>
  </si>
  <si>
    <t>Pant 4/65</t>
  </si>
  <si>
    <t>Pant 4/75</t>
  </si>
  <si>
    <t>Pant 4/85</t>
  </si>
  <si>
    <t>Pant 5/75</t>
  </si>
  <si>
    <t>Pant 5/85</t>
  </si>
  <si>
    <t>Pant 7/75</t>
  </si>
  <si>
    <t>Pant 8/75</t>
  </si>
  <si>
    <t xml:space="preserve"> Tunique Soignant</t>
  </si>
  <si>
    <t xml:space="preserve"> Modèle Femme
 Bleu / Parement blanc</t>
  </si>
  <si>
    <t>Modèle Femme
 Blanc / Parement bleu</t>
  </si>
  <si>
    <t>Modèle Homme
Bleu / Parement blanc</t>
  </si>
  <si>
    <t>Modèle Homme
Blanc / Parement bleu</t>
  </si>
  <si>
    <t>AUTRES ARTICLES COMPTABILISES</t>
  </si>
  <si>
    <t>ANNEXE 5 - Quantités traitées</t>
  </si>
  <si>
    <r>
      <t xml:space="preserve">Linge contaminé
</t>
    </r>
    <r>
      <rPr>
        <sz val="10"/>
        <rFont val="Arial"/>
        <family val="2"/>
      </rPr>
      <t xml:space="preserve">(linge hospitalier contaminé - </t>
    </r>
    <r>
      <rPr>
        <sz val="10"/>
        <rFont val="Arial"/>
      </rPr>
      <t>tenues professionnelles contaminées - articles de bio-nettoyage contaminés)</t>
    </r>
  </si>
  <si>
    <t>PRESTATIONS DE BLANCHISSERIE 
POUR LE CENTRE HOSPITALIER DE BELLE-ILE-EN-MER
CAHIER DES CLAUSES TECHNIQUES PARTICULIERES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</si>
</sst>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9"/>
      <name val="Arial"/>
      <family val="2"/>
    </font>
    <font>
      <b/>
      <u/>
      <sz val="10"/>
      <name val="Arial"/>
      <family val="2"/>
    </font>
    <font>
      <b/>
      <u/>
      <sz val="11"/>
      <name val="Arial"/>
      <family val="2"/>
    </font>
    <font>
      <b/>
      <sz val="14"/>
      <color theme="0"/>
      <name val="Arial Narrow"/>
      <family val="2"/>
    </font>
    <font>
      <b/>
      <sz val="14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2FB9CA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DEBF7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164" fontId="0" fillId="0" borderId="21" xfId="0" applyNumberFormat="1" applyBorder="1" applyAlignment="1">
      <alignment horizontal="center" vertical="center"/>
    </xf>
    <xf numFmtId="3" fontId="0" fillId="3" borderId="9" xfId="0" applyNumberFormat="1" applyFill="1" applyBorder="1" applyAlignment="1">
      <alignment vertical="center"/>
    </xf>
    <xf numFmtId="3" fontId="0" fillId="3" borderId="12" xfId="0" applyNumberFormat="1" applyFill="1" applyBorder="1" applyAlignment="1">
      <alignment vertical="center"/>
    </xf>
    <xf numFmtId="3" fontId="0" fillId="3" borderId="13" xfId="0" applyNumberFormat="1" applyFill="1" applyBorder="1" applyAlignment="1">
      <alignment vertical="center"/>
    </xf>
    <xf numFmtId="3" fontId="0" fillId="3" borderId="3" xfId="0" applyNumberForma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3" fontId="0" fillId="3" borderId="6" xfId="0" applyNumberFormat="1" applyFill="1" applyBorder="1" applyAlignment="1">
      <alignment vertical="center"/>
    </xf>
    <xf numFmtId="3" fontId="0" fillId="3" borderId="11" xfId="0" applyNumberFormat="1" applyFill="1" applyBorder="1" applyAlignment="1">
      <alignment vertical="center"/>
    </xf>
    <xf numFmtId="3" fontId="0" fillId="3" borderId="2" xfId="0" applyNumberFormat="1" applyFill="1" applyBorder="1" applyAlignment="1">
      <alignment vertical="center"/>
    </xf>
    <xf numFmtId="3" fontId="0" fillId="3" borderId="17" xfId="0" applyNumberFormat="1" applyFill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3" fontId="0" fillId="0" borderId="6" xfId="0" applyNumberFormat="1" applyBorder="1" applyAlignment="1">
      <alignment vertical="center"/>
    </xf>
    <xf numFmtId="3" fontId="0" fillId="0" borderId="0" xfId="0" applyNumberFormat="1"/>
    <xf numFmtId="3" fontId="1" fillId="0" borderId="9" xfId="0" applyNumberFormat="1" applyFont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4" fontId="0" fillId="0" borderId="9" xfId="0" applyNumberFormat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9" fillId="0" borderId="23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3" fontId="0" fillId="3" borderId="8" xfId="0" applyNumberFormat="1" applyFill="1" applyBorder="1" applyAlignment="1">
      <alignment vertical="center"/>
    </xf>
    <xf numFmtId="3" fontId="0" fillId="3" borderId="20" xfId="0" applyNumberFormat="1" applyFill="1" applyBorder="1" applyAlignment="1">
      <alignment vertical="center"/>
    </xf>
    <xf numFmtId="3" fontId="0" fillId="3" borderId="18" xfId="0" applyNumberFormat="1" applyFill="1" applyBorder="1" applyAlignment="1">
      <alignment vertical="center"/>
    </xf>
    <xf numFmtId="3" fontId="1" fillId="0" borderId="8" xfId="0" applyNumberFormat="1" applyFont="1" applyBorder="1" applyAlignment="1">
      <alignment horizontal="right" vertical="center"/>
    </xf>
    <xf numFmtId="0" fontId="0" fillId="0" borderId="24" xfId="0" applyBorder="1"/>
    <xf numFmtId="3" fontId="0" fillId="0" borderId="24" xfId="0" applyNumberFormat="1" applyBorder="1"/>
    <xf numFmtId="3" fontId="0" fillId="0" borderId="24" xfId="0" applyNumberFormat="1" applyBorder="1" applyAlignment="1">
      <alignment horizontal="right"/>
    </xf>
    <xf numFmtId="0" fontId="5" fillId="6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7" fillId="7" borderId="23" xfId="0" applyFont="1" applyFill="1" applyBorder="1" applyAlignment="1">
      <alignment horizontal="center" vertical="center"/>
    </xf>
    <xf numFmtId="17" fontId="7" fillId="8" borderId="23" xfId="0" applyNumberFormat="1" applyFont="1" applyFill="1" applyBorder="1" applyAlignment="1">
      <alignment horizontal="center" vertical="center"/>
    </xf>
    <xf numFmtId="4" fontId="0" fillId="8" borderId="23" xfId="0" applyNumberFormat="1" applyFill="1" applyBorder="1" applyAlignment="1">
      <alignment horizontal="center" vertical="center"/>
    </xf>
    <xf numFmtId="4" fontId="6" fillId="8" borderId="23" xfId="0" applyNumberFormat="1" applyFont="1" applyFill="1" applyBorder="1" applyAlignment="1">
      <alignment horizontal="center" vertical="center"/>
    </xf>
    <xf numFmtId="4" fontId="8" fillId="8" borderId="23" xfId="0" applyNumberFormat="1" applyFont="1" applyFill="1" applyBorder="1" applyAlignment="1">
      <alignment horizontal="center" vertical="center"/>
    </xf>
    <xf numFmtId="3" fontId="0" fillId="3" borderId="28" xfId="0" applyNumberFormat="1" applyFill="1" applyBorder="1" applyAlignment="1">
      <alignment vertical="center"/>
    </xf>
    <xf numFmtId="3" fontId="0" fillId="3" borderId="29" xfId="0" applyNumberFormat="1" applyFill="1" applyBorder="1" applyAlignment="1">
      <alignment vertical="center"/>
    </xf>
    <xf numFmtId="0" fontId="3" fillId="0" borderId="32" xfId="0" applyFont="1" applyBorder="1" applyAlignment="1">
      <alignment horizontal="center" vertical="center" wrapText="1"/>
    </xf>
    <xf numFmtId="3" fontId="4" fillId="3" borderId="30" xfId="0" applyNumberFormat="1" applyFont="1" applyFill="1" applyBorder="1" applyAlignment="1">
      <alignment horizontal="center" vertical="center" wrapText="1"/>
    </xf>
    <xf numFmtId="3" fontId="4" fillId="3" borderId="33" xfId="0" applyNumberFormat="1" applyFont="1" applyFill="1" applyBorder="1" applyAlignment="1">
      <alignment horizontal="center" vertical="center" wrapText="1"/>
    </xf>
    <xf numFmtId="3" fontId="4" fillId="3" borderId="34" xfId="0" applyNumberFormat="1" applyFont="1" applyFill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0" borderId="11" xfId="0" applyBorder="1"/>
    <xf numFmtId="3" fontId="0" fillId="0" borderId="9" xfId="0" applyNumberFormat="1" applyBorder="1" applyAlignment="1">
      <alignment vertical="center"/>
    </xf>
    <xf numFmtId="3" fontId="0" fillId="0" borderId="12" xfId="0" applyNumberFormat="1" applyBorder="1" applyAlignment="1">
      <alignment vertical="center"/>
    </xf>
    <xf numFmtId="3" fontId="0" fillId="0" borderId="13" xfId="0" applyNumberFormat="1" applyBorder="1" applyAlignment="1">
      <alignment vertical="center"/>
    </xf>
    <xf numFmtId="3" fontId="2" fillId="3" borderId="3" xfId="0" applyNumberFormat="1" applyFont="1" applyFill="1" applyBorder="1" applyAlignment="1">
      <alignment horizontal="right" vertical="center"/>
    </xf>
    <xf numFmtId="3" fontId="2" fillId="3" borderId="5" xfId="0" applyNumberFormat="1" applyFont="1" applyFill="1" applyBorder="1" applyAlignment="1">
      <alignment horizontal="right" vertical="center"/>
    </xf>
    <xf numFmtId="3" fontId="2" fillId="3" borderId="6" xfId="0" applyNumberFormat="1" applyFont="1" applyFill="1" applyBorder="1" applyAlignment="1">
      <alignment horizontal="right" vertical="center"/>
    </xf>
    <xf numFmtId="0" fontId="0" fillId="0" borderId="0" xfId="0" applyBorder="1"/>
    <xf numFmtId="164" fontId="2" fillId="2" borderId="21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right" vertical="center"/>
    </xf>
    <xf numFmtId="3" fontId="2" fillId="3" borderId="19" xfId="0" applyNumberFormat="1" applyFont="1" applyFill="1" applyBorder="1" applyAlignment="1">
      <alignment horizontal="right" vertical="center"/>
    </xf>
    <xf numFmtId="3" fontId="2" fillId="3" borderId="17" xfId="0" applyNumberFormat="1" applyFont="1" applyFill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/>
    </xf>
    <xf numFmtId="0" fontId="13" fillId="5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/>
    </xf>
    <xf numFmtId="0" fontId="8" fillId="0" borderId="2" xfId="0" applyFont="1" applyBorder="1" applyAlignment="1">
      <alignment horizontal="center" vertical="center" textRotation="180" wrapText="1"/>
    </xf>
    <xf numFmtId="0" fontId="8" fillId="0" borderId="3" xfId="0" applyFont="1" applyBorder="1" applyAlignment="1">
      <alignment horizontal="center" vertical="center" textRotation="180"/>
    </xf>
    <xf numFmtId="0" fontId="8" fillId="0" borderId="8" xfId="0" applyFont="1" applyBorder="1" applyAlignment="1">
      <alignment horizontal="center" vertical="center" textRotation="180"/>
    </xf>
    <xf numFmtId="0" fontId="8" fillId="0" borderId="11" xfId="0" applyFont="1" applyBorder="1" applyAlignment="1">
      <alignment horizontal="center" vertical="center" textRotation="180"/>
    </xf>
    <xf numFmtId="0" fontId="8" fillId="0" borderId="30" xfId="0" applyFont="1" applyBorder="1" applyAlignment="1">
      <alignment horizontal="center" vertical="center" textRotation="180" wrapText="1"/>
    </xf>
    <xf numFmtId="0" fontId="8" fillId="0" borderId="31" xfId="0" applyFont="1" applyBorder="1" applyAlignment="1">
      <alignment horizontal="center" vertical="center" textRotation="180" wrapText="1"/>
    </xf>
    <xf numFmtId="0" fontId="8" fillId="0" borderId="22" xfId="0" applyFont="1" applyBorder="1" applyAlignment="1">
      <alignment horizontal="center" vertical="center" textRotation="180" wrapText="1"/>
    </xf>
    <xf numFmtId="0" fontId="0" fillId="0" borderId="36" xfId="0" applyBorder="1" applyAlignment="1">
      <alignment horizontal="left"/>
    </xf>
    <xf numFmtId="0" fontId="0" fillId="0" borderId="37" xfId="0" applyBorder="1" applyAlignment="1">
      <alignment horizontal="left"/>
    </xf>
    <xf numFmtId="0" fontId="2" fillId="0" borderId="36" xfId="0" applyFont="1" applyBorder="1" applyAlignment="1">
      <alignment horizontal="left" wrapText="1"/>
    </xf>
    <xf numFmtId="0" fontId="2" fillId="0" borderId="42" xfId="0" applyFont="1" applyBorder="1" applyAlignment="1">
      <alignment horizontal="left" wrapText="1"/>
    </xf>
    <xf numFmtId="0" fontId="2" fillId="0" borderId="37" xfId="0" applyFont="1" applyBorder="1" applyAlignment="1">
      <alignment horizontal="left" wrapText="1"/>
    </xf>
    <xf numFmtId="0" fontId="2" fillId="0" borderId="38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2" fillId="2" borderId="38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39" xfId="0" applyFont="1" applyFill="1" applyBorder="1" applyAlignment="1">
      <alignment horizontal="left" vertical="center" wrapText="1"/>
    </xf>
    <xf numFmtId="0" fontId="0" fillId="0" borderId="40" xfId="0" applyBorder="1" applyAlignment="1">
      <alignment horizontal="left"/>
    </xf>
    <xf numFmtId="0" fontId="0" fillId="0" borderId="41" xfId="0" applyBorder="1" applyAlignment="1">
      <alignment horizontal="left"/>
    </xf>
    <xf numFmtId="0" fontId="1" fillId="4" borderId="16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8" fillId="0" borderId="34" xfId="0" applyFont="1" applyBorder="1" applyAlignment="1">
      <alignment horizontal="center" vertical="center" textRotation="180"/>
    </xf>
    <xf numFmtId="0" fontId="8" fillId="0" borderId="25" xfId="0" applyFont="1" applyBorder="1" applyAlignment="1">
      <alignment horizontal="center" vertical="center" textRotation="180"/>
    </xf>
    <xf numFmtId="0" fontId="8" fillId="0" borderId="35" xfId="0" applyFont="1" applyBorder="1" applyAlignment="1">
      <alignment horizontal="center" vertical="center" textRotation="180"/>
    </xf>
    <xf numFmtId="12" fontId="0" fillId="0" borderId="38" xfId="0" applyNumberFormat="1" applyBorder="1" applyAlignment="1">
      <alignment horizontal="left"/>
    </xf>
    <xf numFmtId="12" fontId="0" fillId="0" borderId="39" xfId="0" applyNumberFormat="1" applyBorder="1" applyAlignment="1">
      <alignment horizontal="left"/>
    </xf>
    <xf numFmtId="0" fontId="2" fillId="0" borderId="5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1" fillId="4" borderId="33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5" fillId="8" borderId="26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2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EBF7"/>
      <color rgb="FFCCFFFF"/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704850</xdr:colOff>
      <xdr:row>0</xdr:row>
      <xdr:rowOff>64273</xdr:rowOff>
    </xdr:from>
    <xdr:to>
      <xdr:col>2</xdr:col>
      <xdr:colOff>1924050</xdr:colOff>
      <xdr:row>1</xdr:row>
      <xdr:rowOff>226835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23925" y="864373"/>
          <a:ext cx="2105025" cy="848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123825</xdr:rowOff>
    </xdr:from>
    <xdr:to>
      <xdr:col>0</xdr:col>
      <xdr:colOff>1930468</xdr:colOff>
      <xdr:row>0</xdr:row>
      <xdr:rowOff>714375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1450" y="123825"/>
          <a:ext cx="1759018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82"/>
  <sheetViews>
    <sheetView zoomScaleNormal="100" workbookViewId="0">
      <selection activeCell="T4" sqref="T4"/>
    </sheetView>
  </sheetViews>
  <sheetFormatPr baseColWidth="10" defaultRowHeight="12.75" x14ac:dyDescent="0.2"/>
  <cols>
    <col min="1" max="1" width="3.28515625" customWidth="1"/>
    <col min="2" max="2" width="13.28515625" customWidth="1"/>
    <col min="3" max="3" width="44.85546875" customWidth="1"/>
    <col min="4" max="4" width="13.28515625" customWidth="1"/>
    <col min="5" max="16" width="10.7109375" style="21" customWidth="1"/>
    <col min="17" max="17" width="13.140625" style="32" customWidth="1"/>
    <col min="18" max="18" width="13.28515625" style="32" customWidth="1"/>
  </cols>
  <sheetData>
    <row r="1" spans="1:18" s="6" customFormat="1" ht="71.25" customHeight="1" x14ac:dyDescent="0.2">
      <c r="D1" s="75" t="s">
        <v>92</v>
      </c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</row>
    <row r="2" spans="1:18" s="6" customFormat="1" ht="18" customHeight="1" x14ac:dyDescent="0.2">
      <c r="D2" s="76" t="s">
        <v>90</v>
      </c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</row>
    <row r="3" spans="1:18" ht="13.5" thickBot="1" x14ac:dyDescent="0.25">
      <c r="C3" s="68"/>
      <c r="D3" s="41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3"/>
      <c r="R3" s="43"/>
    </row>
    <row r="4" spans="1:18" ht="64.5" customHeight="1" thickBot="1" x14ac:dyDescent="0.25">
      <c r="A4" s="123" t="s">
        <v>30</v>
      </c>
      <c r="B4" s="124"/>
      <c r="C4" s="125"/>
      <c r="D4" s="53" t="s">
        <v>29</v>
      </c>
      <c r="E4" s="54" t="s">
        <v>32</v>
      </c>
      <c r="F4" s="54" t="s">
        <v>33</v>
      </c>
      <c r="G4" s="54" t="s">
        <v>34</v>
      </c>
      <c r="H4" s="54" t="s">
        <v>35</v>
      </c>
      <c r="I4" s="54" t="s">
        <v>36</v>
      </c>
      <c r="J4" s="54" t="s">
        <v>37</v>
      </c>
      <c r="K4" s="54" t="s">
        <v>38</v>
      </c>
      <c r="L4" s="54" t="s">
        <v>39</v>
      </c>
      <c r="M4" s="54" t="s">
        <v>40</v>
      </c>
      <c r="N4" s="54" t="s">
        <v>41</v>
      </c>
      <c r="O4" s="55" t="s">
        <v>42</v>
      </c>
      <c r="P4" s="56" t="s">
        <v>43</v>
      </c>
      <c r="Q4" s="57" t="s">
        <v>22</v>
      </c>
      <c r="R4" s="57" t="s">
        <v>21</v>
      </c>
    </row>
    <row r="5" spans="1:18" ht="12" customHeight="1" thickBot="1" x14ac:dyDescent="0.25">
      <c r="A5" s="105" t="s">
        <v>3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7"/>
    </row>
    <row r="6" spans="1:18" x14ac:dyDescent="0.2">
      <c r="A6" s="126" t="s">
        <v>31</v>
      </c>
      <c r="B6" s="127"/>
      <c r="C6" s="128"/>
      <c r="D6" s="1">
        <v>0.80223999999999995</v>
      </c>
      <c r="E6" s="9">
        <v>2720</v>
      </c>
      <c r="F6" s="9">
        <v>2265</v>
      </c>
      <c r="G6" s="9">
        <v>2915</v>
      </c>
      <c r="H6" s="9">
        <v>2540</v>
      </c>
      <c r="I6" s="9">
        <v>2975</v>
      </c>
      <c r="J6" s="9">
        <v>2910</v>
      </c>
      <c r="K6" s="9">
        <v>2550</v>
      </c>
      <c r="L6" s="9">
        <v>2930</v>
      </c>
      <c r="M6" s="9">
        <v>3105</v>
      </c>
      <c r="N6" s="9">
        <v>2800</v>
      </c>
      <c r="O6" s="10">
        <v>2200</v>
      </c>
      <c r="P6" s="11">
        <v>3010</v>
      </c>
      <c r="Q6" s="22">
        <f>SUM(E6:P6)</f>
        <v>32920</v>
      </c>
      <c r="R6" s="28">
        <f>SUM(D6*Q6)</f>
        <v>26409.7408</v>
      </c>
    </row>
    <row r="7" spans="1:18" x14ac:dyDescent="0.2">
      <c r="A7" s="77" t="s">
        <v>44</v>
      </c>
      <c r="B7" s="119"/>
      <c r="C7" s="79"/>
      <c r="D7" s="1">
        <v>0.59950000000000003</v>
      </c>
      <c r="E7" s="9">
        <v>482</v>
      </c>
      <c r="F7" s="9">
        <v>413</v>
      </c>
      <c r="G7" s="9">
        <v>506</v>
      </c>
      <c r="H7" s="9">
        <v>482</v>
      </c>
      <c r="I7" s="9">
        <v>537</v>
      </c>
      <c r="J7" s="9">
        <v>541</v>
      </c>
      <c r="K7" s="9">
        <v>493</v>
      </c>
      <c r="L7" s="9">
        <v>543</v>
      </c>
      <c r="M7" s="9">
        <v>545</v>
      </c>
      <c r="N7" s="9">
        <v>582</v>
      </c>
      <c r="O7" s="10">
        <v>443</v>
      </c>
      <c r="P7" s="11">
        <v>549</v>
      </c>
      <c r="Q7" s="22">
        <f t="shared" ref="Q7:Q20" si="0">SUM(E7:P7)</f>
        <v>6116</v>
      </c>
      <c r="R7" s="24">
        <f t="shared" ref="R7:R66" si="1">SUM(D7*Q7)</f>
        <v>3666.5420000000004</v>
      </c>
    </row>
    <row r="8" spans="1:18" ht="12.75" customHeight="1" x14ac:dyDescent="0.2">
      <c r="A8" s="77" t="s">
        <v>45</v>
      </c>
      <c r="B8" s="119"/>
      <c r="C8" s="79"/>
      <c r="D8" s="2">
        <v>1.6</v>
      </c>
      <c r="E8" s="12">
        <v>240</v>
      </c>
      <c r="F8" s="12">
        <v>215</v>
      </c>
      <c r="G8" s="12">
        <v>266</v>
      </c>
      <c r="H8" s="12">
        <v>214</v>
      </c>
      <c r="I8" s="12">
        <v>270</v>
      </c>
      <c r="J8" s="12">
        <v>221</v>
      </c>
      <c r="K8" s="12">
        <v>208</v>
      </c>
      <c r="L8" s="12">
        <v>277</v>
      </c>
      <c r="M8" s="12">
        <v>214</v>
      </c>
      <c r="N8" s="12">
        <v>228</v>
      </c>
      <c r="O8" s="13">
        <v>230</v>
      </c>
      <c r="P8" s="14">
        <v>260</v>
      </c>
      <c r="Q8" s="22">
        <f t="shared" si="0"/>
        <v>2843</v>
      </c>
      <c r="R8" s="24">
        <f>SUM(D8*Q8)</f>
        <v>4548.8</v>
      </c>
    </row>
    <row r="9" spans="1:18" ht="12.75" customHeight="1" x14ac:dyDescent="0.2">
      <c r="A9" s="77" t="s">
        <v>10</v>
      </c>
      <c r="B9" s="119"/>
      <c r="C9" s="79"/>
      <c r="D9" s="2">
        <v>0.18529999999999999</v>
      </c>
      <c r="E9" s="12">
        <v>366</v>
      </c>
      <c r="F9" s="12">
        <v>325</v>
      </c>
      <c r="G9" s="12">
        <v>438</v>
      </c>
      <c r="H9" s="12">
        <v>322</v>
      </c>
      <c r="I9" s="12">
        <v>440</v>
      </c>
      <c r="J9" s="12">
        <v>342</v>
      </c>
      <c r="K9" s="12">
        <v>253</v>
      </c>
      <c r="L9" s="12">
        <v>362</v>
      </c>
      <c r="M9" s="12">
        <v>361</v>
      </c>
      <c r="N9" s="12">
        <v>338</v>
      </c>
      <c r="O9" s="13">
        <v>351</v>
      </c>
      <c r="P9" s="14">
        <v>337</v>
      </c>
      <c r="Q9" s="22">
        <f t="shared" si="0"/>
        <v>4235</v>
      </c>
      <c r="R9" s="24">
        <f t="shared" si="1"/>
        <v>784.74549999999999</v>
      </c>
    </row>
    <row r="10" spans="1:18" ht="12.75" customHeight="1" x14ac:dyDescent="0.2">
      <c r="A10" s="77" t="s">
        <v>9</v>
      </c>
      <c r="B10" s="119"/>
      <c r="C10" s="79"/>
      <c r="D10" s="2">
        <v>6.1039999999999997E-2</v>
      </c>
      <c r="E10" s="12">
        <v>3840</v>
      </c>
      <c r="F10" s="12">
        <v>3560</v>
      </c>
      <c r="G10" s="12">
        <v>4130</v>
      </c>
      <c r="H10" s="12">
        <v>3730</v>
      </c>
      <c r="I10" s="12">
        <v>4140</v>
      </c>
      <c r="J10" s="12">
        <v>4150</v>
      </c>
      <c r="K10" s="12">
        <v>3640</v>
      </c>
      <c r="L10" s="12">
        <v>4110</v>
      </c>
      <c r="M10" s="12">
        <v>4130</v>
      </c>
      <c r="N10" s="12">
        <v>4070</v>
      </c>
      <c r="O10" s="13">
        <v>3530</v>
      </c>
      <c r="P10" s="14">
        <v>3760</v>
      </c>
      <c r="Q10" s="22">
        <f t="shared" si="0"/>
        <v>46790</v>
      </c>
      <c r="R10" s="24">
        <f t="shared" si="1"/>
        <v>2856.0616</v>
      </c>
    </row>
    <row r="11" spans="1:18" ht="12.75" customHeight="1" x14ac:dyDescent="0.2">
      <c r="A11" s="77" t="s">
        <v>8</v>
      </c>
      <c r="B11" s="119"/>
      <c r="C11" s="79"/>
      <c r="D11" s="2">
        <v>0.20165</v>
      </c>
      <c r="E11" s="12">
        <v>3780</v>
      </c>
      <c r="F11" s="12">
        <v>3560</v>
      </c>
      <c r="G11" s="12">
        <v>4270</v>
      </c>
      <c r="H11" s="12">
        <v>3600</v>
      </c>
      <c r="I11" s="12">
        <v>4210</v>
      </c>
      <c r="J11" s="12">
        <v>4110</v>
      </c>
      <c r="K11" s="12">
        <v>3560</v>
      </c>
      <c r="L11" s="12">
        <v>4085</v>
      </c>
      <c r="M11" s="12">
        <v>4200</v>
      </c>
      <c r="N11" s="12">
        <v>4140</v>
      </c>
      <c r="O11" s="13">
        <v>3330</v>
      </c>
      <c r="P11" s="14">
        <v>3750</v>
      </c>
      <c r="Q11" s="22">
        <f t="shared" si="0"/>
        <v>46595</v>
      </c>
      <c r="R11" s="24">
        <f t="shared" si="1"/>
        <v>9395.8817500000005</v>
      </c>
    </row>
    <row r="12" spans="1:18" ht="12.75" customHeight="1" x14ac:dyDescent="0.2">
      <c r="A12" s="77" t="s">
        <v>7</v>
      </c>
      <c r="B12" s="119"/>
      <c r="C12" s="79"/>
      <c r="D12" s="2">
        <v>0.17876</v>
      </c>
      <c r="E12" s="12">
        <v>860</v>
      </c>
      <c r="F12" s="12">
        <v>625</v>
      </c>
      <c r="G12" s="12">
        <v>900</v>
      </c>
      <c r="H12" s="12">
        <v>700</v>
      </c>
      <c r="I12" s="12">
        <v>810</v>
      </c>
      <c r="J12" s="12">
        <v>810</v>
      </c>
      <c r="K12" s="12">
        <v>730</v>
      </c>
      <c r="L12" s="12">
        <v>840</v>
      </c>
      <c r="M12" s="12">
        <v>830</v>
      </c>
      <c r="N12" s="12">
        <v>885</v>
      </c>
      <c r="O12" s="13">
        <v>630</v>
      </c>
      <c r="P12" s="14">
        <v>860</v>
      </c>
      <c r="Q12" s="22">
        <f t="shared" si="0"/>
        <v>9480</v>
      </c>
      <c r="R12" s="24">
        <f t="shared" si="1"/>
        <v>1694.6448</v>
      </c>
    </row>
    <row r="13" spans="1:18" x14ac:dyDescent="0.2">
      <c r="A13" s="77" t="s">
        <v>46</v>
      </c>
      <c r="B13" s="119"/>
      <c r="C13" s="79"/>
      <c r="D13" s="2">
        <v>0.19075</v>
      </c>
      <c r="E13" s="12">
        <v>2880</v>
      </c>
      <c r="F13" s="12">
        <v>2264</v>
      </c>
      <c r="G13" s="12">
        <v>2810</v>
      </c>
      <c r="H13" s="12">
        <v>2540</v>
      </c>
      <c r="I13" s="12">
        <v>2720</v>
      </c>
      <c r="J13" s="12">
        <v>2665</v>
      </c>
      <c r="K13" s="12">
        <v>2280</v>
      </c>
      <c r="L13" s="12">
        <v>2710</v>
      </c>
      <c r="M13" s="12">
        <v>2860</v>
      </c>
      <c r="N13" s="12">
        <v>2750</v>
      </c>
      <c r="O13" s="13">
        <v>2300</v>
      </c>
      <c r="P13" s="14">
        <v>2540</v>
      </c>
      <c r="Q13" s="22">
        <f t="shared" si="0"/>
        <v>31319</v>
      </c>
      <c r="R13" s="24">
        <f t="shared" si="1"/>
        <v>5974.0992500000002</v>
      </c>
    </row>
    <row r="14" spans="1:18" x14ac:dyDescent="0.2">
      <c r="A14" s="77" t="s">
        <v>11</v>
      </c>
      <c r="B14" s="119"/>
      <c r="C14" s="79"/>
      <c r="D14" s="2">
        <v>0.15805</v>
      </c>
      <c r="E14" s="12">
        <v>5140</v>
      </c>
      <c r="F14" s="12">
        <v>4315</v>
      </c>
      <c r="G14" s="12">
        <v>5380</v>
      </c>
      <c r="H14" s="12">
        <v>4860</v>
      </c>
      <c r="I14" s="12">
        <v>5290</v>
      </c>
      <c r="J14" s="12">
        <v>5380</v>
      </c>
      <c r="K14" s="12">
        <v>4320</v>
      </c>
      <c r="L14" s="12">
        <v>5100</v>
      </c>
      <c r="M14" s="12">
        <v>5180</v>
      </c>
      <c r="N14" s="12">
        <v>4860</v>
      </c>
      <c r="O14" s="13">
        <v>4110</v>
      </c>
      <c r="P14" s="14">
        <v>5240</v>
      </c>
      <c r="Q14" s="22">
        <f t="shared" si="0"/>
        <v>59175</v>
      </c>
      <c r="R14" s="24">
        <f t="shared" si="1"/>
        <v>9352.6087499999994</v>
      </c>
    </row>
    <row r="15" spans="1:18" x14ac:dyDescent="0.2">
      <c r="A15" s="77" t="s">
        <v>12</v>
      </c>
      <c r="B15" s="119"/>
      <c r="C15" s="79"/>
      <c r="D15" s="2">
        <v>2.7199999999999998E-2</v>
      </c>
      <c r="E15" s="12">
        <v>4523</v>
      </c>
      <c r="F15" s="12">
        <v>3840</v>
      </c>
      <c r="G15" s="12">
        <v>4585</v>
      </c>
      <c r="H15" s="12">
        <v>4170</v>
      </c>
      <c r="I15" s="12">
        <v>4785</v>
      </c>
      <c r="J15" s="12">
        <v>4510</v>
      </c>
      <c r="K15" s="12">
        <v>3880</v>
      </c>
      <c r="L15" s="12">
        <v>4590</v>
      </c>
      <c r="M15" s="12">
        <v>4520</v>
      </c>
      <c r="N15" s="12">
        <v>4060</v>
      </c>
      <c r="O15" s="13">
        <v>3680</v>
      </c>
      <c r="P15" s="14">
        <v>4410</v>
      </c>
      <c r="Q15" s="22">
        <f t="shared" si="0"/>
        <v>51553</v>
      </c>
      <c r="R15" s="24">
        <f t="shared" si="1"/>
        <v>1402.2415999999998</v>
      </c>
    </row>
    <row r="16" spans="1:18" x14ac:dyDescent="0.2">
      <c r="A16" s="77" t="s">
        <v>13</v>
      </c>
      <c r="B16" s="119"/>
      <c r="C16" s="79"/>
      <c r="D16" s="2">
        <v>0.27794999999999997</v>
      </c>
      <c r="E16" s="12">
        <v>1713</v>
      </c>
      <c r="F16" s="12">
        <v>1443</v>
      </c>
      <c r="G16" s="12">
        <v>1755</v>
      </c>
      <c r="H16" s="12">
        <v>1460</v>
      </c>
      <c r="I16" s="12">
        <v>1720</v>
      </c>
      <c r="J16" s="12">
        <v>1735</v>
      </c>
      <c r="K16" s="12">
        <v>1323</v>
      </c>
      <c r="L16" s="12">
        <v>1610</v>
      </c>
      <c r="M16" s="12">
        <v>1845</v>
      </c>
      <c r="N16" s="12">
        <v>1567</v>
      </c>
      <c r="O16" s="13">
        <v>1480</v>
      </c>
      <c r="P16" s="14">
        <v>1705</v>
      </c>
      <c r="Q16" s="22">
        <f t="shared" si="0"/>
        <v>19356</v>
      </c>
      <c r="R16" s="24">
        <f>SUM(D16*Q16)</f>
        <v>5380.0001999999995</v>
      </c>
    </row>
    <row r="17" spans="1:18" x14ac:dyDescent="0.2">
      <c r="A17" s="77" t="s">
        <v>14</v>
      </c>
      <c r="B17" s="119"/>
      <c r="C17" s="79"/>
      <c r="D17" s="2">
        <v>0.39240000000000003</v>
      </c>
      <c r="E17" s="12">
        <v>802</v>
      </c>
      <c r="F17" s="12">
        <v>633</v>
      </c>
      <c r="G17" s="12">
        <v>737</v>
      </c>
      <c r="H17" s="12">
        <v>638</v>
      </c>
      <c r="I17" s="12">
        <v>726</v>
      </c>
      <c r="J17" s="12">
        <v>722</v>
      </c>
      <c r="K17" s="12">
        <v>580</v>
      </c>
      <c r="L17" s="12">
        <v>608</v>
      </c>
      <c r="M17" s="12">
        <v>726</v>
      </c>
      <c r="N17" s="12">
        <v>632</v>
      </c>
      <c r="O17" s="13">
        <v>503</v>
      </c>
      <c r="P17" s="14">
        <v>550</v>
      </c>
      <c r="Q17" s="22">
        <f t="shared" si="0"/>
        <v>7857</v>
      </c>
      <c r="R17" s="24">
        <v>5723.1540000000005</v>
      </c>
    </row>
    <row r="18" spans="1:18" x14ac:dyDescent="0.2">
      <c r="A18" s="77" t="s">
        <v>15</v>
      </c>
      <c r="B18" s="119"/>
      <c r="C18" s="79"/>
      <c r="D18" s="2">
        <v>0.41965000000000002</v>
      </c>
      <c r="E18" s="12">
        <v>155</v>
      </c>
      <c r="F18" s="12">
        <v>189</v>
      </c>
      <c r="G18" s="12">
        <v>195</v>
      </c>
      <c r="H18" s="12">
        <v>210</v>
      </c>
      <c r="I18" s="12">
        <v>225</v>
      </c>
      <c r="J18" s="12">
        <v>159</v>
      </c>
      <c r="K18" s="12">
        <v>140</v>
      </c>
      <c r="L18" s="12">
        <v>145</v>
      </c>
      <c r="M18" s="12">
        <v>145</v>
      </c>
      <c r="N18" s="12">
        <v>148</v>
      </c>
      <c r="O18" s="13">
        <v>143</v>
      </c>
      <c r="P18" s="14">
        <v>199</v>
      </c>
      <c r="Q18" s="22">
        <f t="shared" si="0"/>
        <v>2053</v>
      </c>
      <c r="R18" s="24">
        <v>528.75900000000001</v>
      </c>
    </row>
    <row r="19" spans="1:18" x14ac:dyDescent="0.2">
      <c r="A19" s="77" t="s">
        <v>47</v>
      </c>
      <c r="B19" s="119"/>
      <c r="C19" s="79"/>
      <c r="D19" s="3">
        <v>0.3488</v>
      </c>
      <c r="E19" s="15">
        <v>155</v>
      </c>
      <c r="F19" s="15">
        <v>76</v>
      </c>
      <c r="G19" s="15">
        <v>152</v>
      </c>
      <c r="H19" s="15">
        <v>129</v>
      </c>
      <c r="I19" s="15">
        <v>139</v>
      </c>
      <c r="J19" s="15">
        <v>107</v>
      </c>
      <c r="K19" s="15">
        <v>83</v>
      </c>
      <c r="L19" s="15">
        <v>152</v>
      </c>
      <c r="M19" s="15">
        <v>176</v>
      </c>
      <c r="N19" s="15">
        <v>125</v>
      </c>
      <c r="O19" s="15">
        <v>155</v>
      </c>
      <c r="P19" s="15">
        <v>178</v>
      </c>
      <c r="Q19" s="22">
        <f t="shared" si="0"/>
        <v>1627</v>
      </c>
      <c r="R19" s="25">
        <f t="shared" si="1"/>
        <v>567.49760000000003</v>
      </c>
    </row>
    <row r="20" spans="1:18" ht="13.5" thickBot="1" x14ac:dyDescent="0.25">
      <c r="A20" s="80" t="s">
        <v>48</v>
      </c>
      <c r="B20" s="120"/>
      <c r="C20" s="82"/>
      <c r="D20" s="2">
        <v>0.26923000000000002</v>
      </c>
      <c r="E20" s="12">
        <v>154</v>
      </c>
      <c r="F20" s="12">
        <v>86</v>
      </c>
      <c r="G20" s="12">
        <v>149</v>
      </c>
      <c r="H20" s="12">
        <v>137</v>
      </c>
      <c r="I20" s="12">
        <v>151</v>
      </c>
      <c r="J20" s="12">
        <v>135</v>
      </c>
      <c r="K20" s="12">
        <v>96</v>
      </c>
      <c r="L20" s="12">
        <v>152</v>
      </c>
      <c r="M20" s="12">
        <v>181</v>
      </c>
      <c r="N20" s="12">
        <v>123</v>
      </c>
      <c r="O20" s="12">
        <v>139</v>
      </c>
      <c r="P20" s="12">
        <v>179</v>
      </c>
      <c r="Q20" s="22">
        <f t="shared" si="0"/>
        <v>1682</v>
      </c>
      <c r="R20" s="26">
        <f>SUM(D20*Q20)</f>
        <v>452.84486000000004</v>
      </c>
    </row>
    <row r="21" spans="1:18" ht="13.5" thickBot="1" x14ac:dyDescent="0.25">
      <c r="A21" s="106" t="s">
        <v>55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21"/>
      <c r="R21" s="122"/>
    </row>
    <row r="22" spans="1:18" ht="12.75" customHeight="1" x14ac:dyDescent="0.2">
      <c r="A22" s="89" t="s">
        <v>84</v>
      </c>
      <c r="B22" s="89" t="s">
        <v>85</v>
      </c>
      <c r="C22" s="58" t="s">
        <v>56</v>
      </c>
      <c r="D22" s="8">
        <v>0.45</v>
      </c>
      <c r="E22" s="16">
        <v>237</v>
      </c>
      <c r="F22" s="16">
        <v>214</v>
      </c>
      <c r="G22" s="16">
        <v>248</v>
      </c>
      <c r="H22" s="16">
        <v>228</v>
      </c>
      <c r="I22" s="16">
        <v>216</v>
      </c>
      <c r="J22" s="16">
        <v>214</v>
      </c>
      <c r="K22" s="16">
        <v>157</v>
      </c>
      <c r="L22" s="16">
        <v>196</v>
      </c>
      <c r="M22" s="16">
        <v>205</v>
      </c>
      <c r="N22" s="16">
        <v>192</v>
      </c>
      <c r="O22" s="16">
        <v>172</v>
      </c>
      <c r="P22" s="17">
        <v>170</v>
      </c>
      <c r="Q22" s="27">
        <f t="shared" ref="Q22:Q66" si="2">SUM(E22:P22)</f>
        <v>2449</v>
      </c>
      <c r="R22" s="23">
        <f t="shared" si="1"/>
        <v>1102.05</v>
      </c>
    </row>
    <row r="23" spans="1:18" x14ac:dyDescent="0.2">
      <c r="A23" s="90"/>
      <c r="B23" s="90"/>
      <c r="C23" s="59" t="s">
        <v>57</v>
      </c>
      <c r="D23" s="2">
        <v>0.45</v>
      </c>
      <c r="E23" s="12">
        <v>444</v>
      </c>
      <c r="F23" s="12">
        <v>298</v>
      </c>
      <c r="G23" s="12">
        <v>337</v>
      </c>
      <c r="H23" s="12">
        <v>283</v>
      </c>
      <c r="I23" s="12">
        <v>375</v>
      </c>
      <c r="J23" s="12">
        <v>394</v>
      </c>
      <c r="K23" s="12">
        <v>405</v>
      </c>
      <c r="L23" s="12">
        <v>411</v>
      </c>
      <c r="M23" s="12">
        <v>403</v>
      </c>
      <c r="N23" s="12">
        <v>394</v>
      </c>
      <c r="O23" s="12">
        <v>285</v>
      </c>
      <c r="P23" s="14">
        <v>467</v>
      </c>
      <c r="Q23" s="31">
        <f t="shared" si="2"/>
        <v>4496</v>
      </c>
      <c r="R23" s="24">
        <f t="shared" si="1"/>
        <v>2023.2</v>
      </c>
    </row>
    <row r="24" spans="1:18" x14ac:dyDescent="0.2">
      <c r="A24" s="90"/>
      <c r="B24" s="90"/>
      <c r="C24" s="59" t="s">
        <v>58</v>
      </c>
      <c r="D24" s="2">
        <v>0.45</v>
      </c>
      <c r="E24" s="12">
        <v>393</v>
      </c>
      <c r="F24" s="12">
        <v>337</v>
      </c>
      <c r="G24" s="12">
        <v>388</v>
      </c>
      <c r="H24" s="12">
        <v>293</v>
      </c>
      <c r="I24" s="12">
        <v>319</v>
      </c>
      <c r="J24" s="12">
        <v>381</v>
      </c>
      <c r="K24" s="12">
        <v>323</v>
      </c>
      <c r="L24" s="12">
        <v>379</v>
      </c>
      <c r="M24" s="12">
        <v>448</v>
      </c>
      <c r="N24" s="12">
        <v>409</v>
      </c>
      <c r="O24" s="12">
        <v>412</v>
      </c>
      <c r="P24" s="14">
        <v>396</v>
      </c>
      <c r="Q24" s="31">
        <f t="shared" si="2"/>
        <v>4478</v>
      </c>
      <c r="R24" s="24">
        <f t="shared" si="1"/>
        <v>2015.1000000000001</v>
      </c>
    </row>
    <row r="25" spans="1:18" x14ac:dyDescent="0.2">
      <c r="A25" s="90"/>
      <c r="B25" s="90"/>
      <c r="C25" s="59" t="s">
        <v>59</v>
      </c>
      <c r="D25" s="2">
        <v>0.45</v>
      </c>
      <c r="E25" s="12">
        <v>173</v>
      </c>
      <c r="F25" s="12">
        <v>157</v>
      </c>
      <c r="G25" s="12">
        <v>192</v>
      </c>
      <c r="H25" s="12">
        <v>158</v>
      </c>
      <c r="I25" s="12">
        <v>219</v>
      </c>
      <c r="J25" s="12">
        <v>213</v>
      </c>
      <c r="K25" s="12">
        <v>165</v>
      </c>
      <c r="L25" s="12">
        <v>190</v>
      </c>
      <c r="M25" s="12">
        <v>190</v>
      </c>
      <c r="N25" s="12">
        <v>154</v>
      </c>
      <c r="O25" s="12">
        <v>165</v>
      </c>
      <c r="P25" s="14">
        <v>172</v>
      </c>
      <c r="Q25" s="31">
        <f t="shared" si="2"/>
        <v>2148</v>
      </c>
      <c r="R25" s="24">
        <f t="shared" si="1"/>
        <v>966.6</v>
      </c>
    </row>
    <row r="26" spans="1:18" x14ac:dyDescent="0.2">
      <c r="A26" s="90"/>
      <c r="B26" s="90"/>
      <c r="C26" s="59" t="s">
        <v>60</v>
      </c>
      <c r="D26" s="2">
        <v>0.45</v>
      </c>
      <c r="E26" s="12">
        <v>128</v>
      </c>
      <c r="F26" s="12">
        <v>97</v>
      </c>
      <c r="G26" s="12">
        <v>144</v>
      </c>
      <c r="H26" s="12">
        <v>122</v>
      </c>
      <c r="I26" s="12">
        <v>140</v>
      </c>
      <c r="J26" s="12">
        <v>122</v>
      </c>
      <c r="K26" s="12">
        <v>106</v>
      </c>
      <c r="L26" s="12">
        <v>131</v>
      </c>
      <c r="M26" s="12">
        <v>96</v>
      </c>
      <c r="N26" s="12">
        <v>143</v>
      </c>
      <c r="O26" s="12">
        <v>120</v>
      </c>
      <c r="P26" s="14">
        <v>131</v>
      </c>
      <c r="Q26" s="31">
        <f t="shared" si="2"/>
        <v>1480</v>
      </c>
      <c r="R26" s="24">
        <f t="shared" si="1"/>
        <v>666</v>
      </c>
    </row>
    <row r="27" spans="1:18" x14ac:dyDescent="0.2">
      <c r="A27" s="90"/>
      <c r="B27" s="90"/>
      <c r="C27" s="59" t="s">
        <v>61</v>
      </c>
      <c r="D27" s="2">
        <v>0.45</v>
      </c>
      <c r="E27" s="12">
        <v>104</v>
      </c>
      <c r="F27" s="12">
        <v>78</v>
      </c>
      <c r="G27" s="12">
        <v>95</v>
      </c>
      <c r="H27" s="12">
        <v>73</v>
      </c>
      <c r="I27" s="12">
        <v>70</v>
      </c>
      <c r="J27" s="12">
        <v>76</v>
      </c>
      <c r="K27" s="12">
        <v>60</v>
      </c>
      <c r="L27" s="12">
        <v>72</v>
      </c>
      <c r="M27" s="12">
        <v>80</v>
      </c>
      <c r="N27" s="12">
        <v>88</v>
      </c>
      <c r="O27" s="12">
        <v>72</v>
      </c>
      <c r="P27" s="14">
        <v>72</v>
      </c>
      <c r="Q27" s="31">
        <f t="shared" si="2"/>
        <v>940</v>
      </c>
      <c r="R27" s="24">
        <f t="shared" si="1"/>
        <v>423</v>
      </c>
    </row>
    <row r="28" spans="1:18" x14ac:dyDescent="0.2">
      <c r="A28" s="90"/>
      <c r="B28" s="90"/>
      <c r="C28" s="59" t="s">
        <v>62</v>
      </c>
      <c r="D28" s="2">
        <v>0.45</v>
      </c>
      <c r="E28" s="12">
        <v>25</v>
      </c>
      <c r="F28" s="12">
        <v>18</v>
      </c>
      <c r="G28" s="12">
        <v>27</v>
      </c>
      <c r="H28" s="12">
        <v>20</v>
      </c>
      <c r="I28" s="12">
        <v>18</v>
      </c>
      <c r="J28" s="12">
        <v>29</v>
      </c>
      <c r="K28" s="12">
        <v>24</v>
      </c>
      <c r="L28" s="12">
        <v>33</v>
      </c>
      <c r="M28" s="12">
        <v>29</v>
      </c>
      <c r="N28" s="12">
        <v>29</v>
      </c>
      <c r="O28" s="12">
        <v>21</v>
      </c>
      <c r="P28" s="14">
        <v>27</v>
      </c>
      <c r="Q28" s="31">
        <f t="shared" si="2"/>
        <v>300</v>
      </c>
      <c r="R28" s="24">
        <f t="shared" si="1"/>
        <v>135</v>
      </c>
    </row>
    <row r="29" spans="1:18" x14ac:dyDescent="0.2">
      <c r="A29" s="90"/>
      <c r="B29" s="90"/>
      <c r="C29" s="59" t="s">
        <v>63</v>
      </c>
      <c r="D29" s="2">
        <v>0.45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4">
        <v>0</v>
      </c>
      <c r="Q29" s="31">
        <f t="shared" si="2"/>
        <v>0</v>
      </c>
      <c r="R29" s="24">
        <f t="shared" si="1"/>
        <v>0</v>
      </c>
    </row>
    <row r="30" spans="1:18" ht="13.5" thickBot="1" x14ac:dyDescent="0.25">
      <c r="A30" s="90"/>
      <c r="B30" s="91"/>
      <c r="C30" s="60" t="s">
        <v>64</v>
      </c>
      <c r="D30" s="5">
        <v>0.45</v>
      </c>
      <c r="E30" s="37">
        <v>0</v>
      </c>
      <c r="F30" s="37">
        <v>0</v>
      </c>
      <c r="G30" s="37">
        <v>0</v>
      </c>
      <c r="H30" s="37">
        <v>3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9">
        <v>0</v>
      </c>
      <c r="Q30" s="40">
        <f t="shared" si="2"/>
        <v>3</v>
      </c>
      <c r="R30" s="26">
        <f t="shared" si="1"/>
        <v>1.35</v>
      </c>
    </row>
    <row r="31" spans="1:18" ht="12.75" customHeight="1" x14ac:dyDescent="0.2">
      <c r="A31" s="90"/>
      <c r="B31" s="85" t="s">
        <v>86</v>
      </c>
      <c r="C31" s="58" t="s">
        <v>56</v>
      </c>
      <c r="D31" s="8">
        <v>0.45</v>
      </c>
      <c r="E31" s="16">
        <v>82</v>
      </c>
      <c r="F31" s="16">
        <v>54</v>
      </c>
      <c r="G31" s="16">
        <v>93</v>
      </c>
      <c r="H31" s="16">
        <v>72</v>
      </c>
      <c r="I31" s="16">
        <v>93</v>
      </c>
      <c r="J31" s="16">
        <v>84</v>
      </c>
      <c r="K31" s="16">
        <v>93</v>
      </c>
      <c r="L31" s="16">
        <v>90</v>
      </c>
      <c r="M31" s="16">
        <v>96</v>
      </c>
      <c r="N31" s="16">
        <v>121</v>
      </c>
      <c r="O31" s="16">
        <v>78</v>
      </c>
      <c r="P31" s="11">
        <v>118</v>
      </c>
      <c r="Q31" s="22">
        <f t="shared" si="2"/>
        <v>1074</v>
      </c>
      <c r="R31" s="28">
        <f t="shared" si="1"/>
        <v>483.3</v>
      </c>
    </row>
    <row r="32" spans="1:18" x14ac:dyDescent="0.2">
      <c r="A32" s="90"/>
      <c r="B32" s="86"/>
      <c r="C32" s="59" t="s">
        <v>57</v>
      </c>
      <c r="D32" s="2">
        <v>0.45</v>
      </c>
      <c r="E32" s="12">
        <v>105</v>
      </c>
      <c r="F32" s="12">
        <v>71</v>
      </c>
      <c r="G32" s="12">
        <v>102</v>
      </c>
      <c r="H32" s="12">
        <v>87</v>
      </c>
      <c r="I32" s="12">
        <v>105</v>
      </c>
      <c r="J32" s="12">
        <v>136</v>
      </c>
      <c r="K32" s="12">
        <v>110</v>
      </c>
      <c r="L32" s="12">
        <v>131</v>
      </c>
      <c r="M32" s="12">
        <v>85</v>
      </c>
      <c r="N32" s="12">
        <v>104</v>
      </c>
      <c r="O32" s="12">
        <v>85</v>
      </c>
      <c r="P32" s="14">
        <v>117</v>
      </c>
      <c r="Q32" s="31">
        <f t="shared" si="2"/>
        <v>1238</v>
      </c>
      <c r="R32" s="24">
        <f t="shared" si="1"/>
        <v>557.1</v>
      </c>
    </row>
    <row r="33" spans="1:18" x14ac:dyDescent="0.2">
      <c r="A33" s="90"/>
      <c r="B33" s="86"/>
      <c r="C33" s="59" t="s">
        <v>58</v>
      </c>
      <c r="D33" s="2">
        <v>0.45</v>
      </c>
      <c r="E33" s="12">
        <v>95</v>
      </c>
      <c r="F33" s="12">
        <v>62</v>
      </c>
      <c r="G33" s="12">
        <v>55</v>
      </c>
      <c r="H33" s="12">
        <v>64</v>
      </c>
      <c r="I33" s="12">
        <v>44</v>
      </c>
      <c r="J33" s="12">
        <v>33</v>
      </c>
      <c r="K33" s="12">
        <v>35</v>
      </c>
      <c r="L33" s="12">
        <v>38</v>
      </c>
      <c r="M33" s="12">
        <v>47</v>
      </c>
      <c r="N33" s="12">
        <v>58</v>
      </c>
      <c r="O33" s="12">
        <v>58</v>
      </c>
      <c r="P33" s="14">
        <v>64</v>
      </c>
      <c r="Q33" s="31">
        <f t="shared" si="2"/>
        <v>653</v>
      </c>
      <c r="R33" s="24">
        <f t="shared" si="1"/>
        <v>293.85000000000002</v>
      </c>
    </row>
    <row r="34" spans="1:18" x14ac:dyDescent="0.2">
      <c r="A34" s="90"/>
      <c r="B34" s="86"/>
      <c r="C34" s="59" t="s">
        <v>59</v>
      </c>
      <c r="D34" s="2">
        <v>0.45</v>
      </c>
      <c r="E34" s="12">
        <v>10</v>
      </c>
      <c r="F34" s="12">
        <v>10</v>
      </c>
      <c r="G34" s="12">
        <v>9</v>
      </c>
      <c r="H34" s="12">
        <v>8</v>
      </c>
      <c r="I34" s="12">
        <v>6</v>
      </c>
      <c r="J34" s="12">
        <v>8</v>
      </c>
      <c r="K34" s="12">
        <v>0</v>
      </c>
      <c r="L34" s="12">
        <v>6</v>
      </c>
      <c r="M34" s="12">
        <v>6</v>
      </c>
      <c r="N34" s="12">
        <v>6</v>
      </c>
      <c r="O34" s="12">
        <v>15</v>
      </c>
      <c r="P34" s="14">
        <v>26</v>
      </c>
      <c r="Q34" s="31">
        <f t="shared" si="2"/>
        <v>110</v>
      </c>
      <c r="R34" s="24">
        <f t="shared" si="1"/>
        <v>49.5</v>
      </c>
    </row>
    <row r="35" spans="1:18" x14ac:dyDescent="0.2">
      <c r="A35" s="90"/>
      <c r="B35" s="86"/>
      <c r="C35" s="59" t="s">
        <v>60</v>
      </c>
      <c r="D35" s="2">
        <v>0.45</v>
      </c>
      <c r="E35" s="12">
        <v>50</v>
      </c>
      <c r="F35" s="12">
        <v>24</v>
      </c>
      <c r="G35" s="12">
        <v>37</v>
      </c>
      <c r="H35" s="12">
        <v>43</v>
      </c>
      <c r="I35" s="12">
        <v>46</v>
      </c>
      <c r="J35" s="12">
        <v>47</v>
      </c>
      <c r="K35" s="12">
        <v>35</v>
      </c>
      <c r="L35" s="12">
        <v>36</v>
      </c>
      <c r="M35" s="12">
        <v>39</v>
      </c>
      <c r="N35" s="12">
        <v>36</v>
      </c>
      <c r="O35" s="12">
        <v>35</v>
      </c>
      <c r="P35" s="14">
        <v>33</v>
      </c>
      <c r="Q35" s="31">
        <f t="shared" si="2"/>
        <v>461</v>
      </c>
      <c r="R35" s="24">
        <f t="shared" si="1"/>
        <v>207.45000000000002</v>
      </c>
    </row>
    <row r="36" spans="1:18" x14ac:dyDescent="0.2">
      <c r="A36" s="90"/>
      <c r="B36" s="86"/>
      <c r="C36" s="59" t="s">
        <v>61</v>
      </c>
      <c r="D36" s="2">
        <v>0.45</v>
      </c>
      <c r="E36" s="12">
        <v>4</v>
      </c>
      <c r="F36" s="12">
        <v>1</v>
      </c>
      <c r="G36" s="12">
        <v>12</v>
      </c>
      <c r="H36" s="12">
        <v>12</v>
      </c>
      <c r="I36" s="12">
        <v>0</v>
      </c>
      <c r="J36" s="12">
        <v>0</v>
      </c>
      <c r="K36" s="12">
        <v>3</v>
      </c>
      <c r="L36" s="12">
        <v>9</v>
      </c>
      <c r="M36" s="12">
        <v>3</v>
      </c>
      <c r="N36" s="12">
        <v>4</v>
      </c>
      <c r="O36" s="12">
        <v>3</v>
      </c>
      <c r="P36" s="14">
        <v>0</v>
      </c>
      <c r="Q36" s="31">
        <f t="shared" si="2"/>
        <v>51</v>
      </c>
      <c r="R36" s="24">
        <f t="shared" si="1"/>
        <v>22.95</v>
      </c>
    </row>
    <row r="37" spans="1:18" x14ac:dyDescent="0.2">
      <c r="A37" s="90"/>
      <c r="B37" s="86"/>
      <c r="C37" s="59" t="s">
        <v>62</v>
      </c>
      <c r="D37" s="2">
        <v>0.45</v>
      </c>
      <c r="E37" s="12">
        <v>31</v>
      </c>
      <c r="F37" s="12">
        <v>19</v>
      </c>
      <c r="G37" s="12">
        <v>19</v>
      </c>
      <c r="H37" s="12">
        <v>6</v>
      </c>
      <c r="I37" s="12">
        <v>15</v>
      </c>
      <c r="J37" s="12">
        <v>6</v>
      </c>
      <c r="K37" s="12">
        <v>12</v>
      </c>
      <c r="L37" s="12">
        <v>6</v>
      </c>
      <c r="M37" s="12">
        <v>15</v>
      </c>
      <c r="N37" s="12">
        <v>9</v>
      </c>
      <c r="O37" s="12">
        <v>9</v>
      </c>
      <c r="P37" s="14">
        <v>15</v>
      </c>
      <c r="Q37" s="31">
        <f t="shared" si="2"/>
        <v>162</v>
      </c>
      <c r="R37" s="24">
        <f t="shared" si="1"/>
        <v>72.900000000000006</v>
      </c>
    </row>
    <row r="38" spans="1:18" ht="13.5" thickBot="1" x14ac:dyDescent="0.25">
      <c r="A38" s="90"/>
      <c r="B38" s="87"/>
      <c r="C38" s="60" t="s">
        <v>63</v>
      </c>
      <c r="D38" s="5">
        <v>0.45</v>
      </c>
      <c r="E38" s="37">
        <v>0</v>
      </c>
      <c r="F38" s="37">
        <v>1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9">
        <v>0</v>
      </c>
      <c r="Q38" s="40">
        <f t="shared" si="2"/>
        <v>1</v>
      </c>
      <c r="R38" s="26">
        <f t="shared" si="1"/>
        <v>0.45</v>
      </c>
    </row>
    <row r="39" spans="1:18" ht="12.75" customHeight="1" x14ac:dyDescent="0.2">
      <c r="A39" s="90"/>
      <c r="B39" s="85" t="s">
        <v>87</v>
      </c>
      <c r="C39" s="58" t="s">
        <v>57</v>
      </c>
      <c r="D39" s="8">
        <v>0.45</v>
      </c>
      <c r="E39" s="16">
        <v>104</v>
      </c>
      <c r="F39" s="16">
        <v>57</v>
      </c>
      <c r="G39" s="16">
        <v>70</v>
      </c>
      <c r="H39" s="16">
        <v>59</v>
      </c>
      <c r="I39" s="16">
        <v>68</v>
      </c>
      <c r="J39" s="16">
        <v>78</v>
      </c>
      <c r="K39" s="16">
        <v>59</v>
      </c>
      <c r="L39" s="16">
        <v>92</v>
      </c>
      <c r="M39" s="16">
        <v>61</v>
      </c>
      <c r="N39" s="16">
        <v>86</v>
      </c>
      <c r="O39" s="16">
        <v>65</v>
      </c>
      <c r="P39" s="11">
        <v>69</v>
      </c>
      <c r="Q39" s="22">
        <f t="shared" si="2"/>
        <v>868</v>
      </c>
      <c r="R39" s="28">
        <f t="shared" si="1"/>
        <v>390.6</v>
      </c>
    </row>
    <row r="40" spans="1:18" x14ac:dyDescent="0.2">
      <c r="A40" s="90"/>
      <c r="B40" s="86"/>
      <c r="C40" s="59" t="s">
        <v>58</v>
      </c>
      <c r="D40" s="2">
        <v>0.45</v>
      </c>
      <c r="E40" s="12">
        <v>70</v>
      </c>
      <c r="F40" s="12">
        <v>46</v>
      </c>
      <c r="G40" s="12">
        <v>55</v>
      </c>
      <c r="H40" s="12">
        <v>57</v>
      </c>
      <c r="I40" s="12">
        <v>69</v>
      </c>
      <c r="J40" s="12">
        <v>103</v>
      </c>
      <c r="K40" s="12">
        <v>56</v>
      </c>
      <c r="L40" s="12">
        <v>70</v>
      </c>
      <c r="M40" s="12">
        <v>66</v>
      </c>
      <c r="N40" s="12">
        <v>56</v>
      </c>
      <c r="O40" s="12">
        <v>53</v>
      </c>
      <c r="P40" s="14">
        <v>56</v>
      </c>
      <c r="Q40" s="31">
        <f t="shared" si="2"/>
        <v>757</v>
      </c>
      <c r="R40" s="24">
        <f t="shared" si="1"/>
        <v>340.65000000000003</v>
      </c>
    </row>
    <row r="41" spans="1:18" x14ac:dyDescent="0.2">
      <c r="A41" s="90"/>
      <c r="B41" s="86"/>
      <c r="C41" s="59" t="s">
        <v>59</v>
      </c>
      <c r="D41" s="2">
        <v>0.45</v>
      </c>
      <c r="E41" s="12">
        <v>19</v>
      </c>
      <c r="F41" s="12">
        <v>9</v>
      </c>
      <c r="G41" s="12">
        <v>9</v>
      </c>
      <c r="H41" s="12">
        <v>15</v>
      </c>
      <c r="I41" s="12">
        <v>6</v>
      </c>
      <c r="J41" s="12">
        <v>19</v>
      </c>
      <c r="K41" s="12">
        <v>9</v>
      </c>
      <c r="L41" s="12">
        <v>12</v>
      </c>
      <c r="M41" s="12">
        <v>0</v>
      </c>
      <c r="N41" s="12">
        <v>7</v>
      </c>
      <c r="O41" s="12">
        <v>35</v>
      </c>
      <c r="P41" s="14">
        <v>28</v>
      </c>
      <c r="Q41" s="31">
        <f t="shared" si="2"/>
        <v>168</v>
      </c>
      <c r="R41" s="24">
        <f t="shared" si="1"/>
        <v>75.600000000000009</v>
      </c>
    </row>
    <row r="42" spans="1:18" x14ac:dyDescent="0.2">
      <c r="A42" s="90"/>
      <c r="B42" s="86"/>
      <c r="C42" s="59" t="s">
        <v>60</v>
      </c>
      <c r="D42" s="2">
        <v>0.45</v>
      </c>
      <c r="E42" s="12">
        <v>7</v>
      </c>
      <c r="F42" s="12">
        <v>5</v>
      </c>
      <c r="G42" s="12">
        <v>3</v>
      </c>
      <c r="H42" s="12">
        <v>2</v>
      </c>
      <c r="I42" s="12">
        <v>0</v>
      </c>
      <c r="J42" s="12">
        <v>3</v>
      </c>
      <c r="K42" s="12">
        <v>6</v>
      </c>
      <c r="L42" s="12">
        <v>22</v>
      </c>
      <c r="M42" s="12">
        <v>3</v>
      </c>
      <c r="N42" s="12">
        <v>3</v>
      </c>
      <c r="O42" s="12">
        <v>4</v>
      </c>
      <c r="P42" s="14">
        <v>8</v>
      </c>
      <c r="Q42" s="31">
        <f t="shared" si="2"/>
        <v>66</v>
      </c>
      <c r="R42" s="24">
        <f t="shared" si="1"/>
        <v>29.7</v>
      </c>
    </row>
    <row r="43" spans="1:18" ht="13.5" thickBot="1" x14ac:dyDescent="0.25">
      <c r="A43" s="90"/>
      <c r="B43" s="87"/>
      <c r="C43" s="60" t="s">
        <v>61</v>
      </c>
      <c r="D43" s="5">
        <v>0.45</v>
      </c>
      <c r="E43" s="37">
        <v>14</v>
      </c>
      <c r="F43" s="37">
        <v>11</v>
      </c>
      <c r="G43" s="37">
        <v>12</v>
      </c>
      <c r="H43" s="37">
        <v>9</v>
      </c>
      <c r="I43" s="37">
        <v>12</v>
      </c>
      <c r="J43" s="37">
        <v>16</v>
      </c>
      <c r="K43" s="37">
        <v>6</v>
      </c>
      <c r="L43" s="37">
        <v>12</v>
      </c>
      <c r="M43" s="37">
        <v>6</v>
      </c>
      <c r="N43" s="37">
        <v>11</v>
      </c>
      <c r="O43" s="37">
        <v>10</v>
      </c>
      <c r="P43" s="39">
        <v>11</v>
      </c>
      <c r="Q43" s="40">
        <f t="shared" si="2"/>
        <v>130</v>
      </c>
      <c r="R43" s="26">
        <f t="shared" si="1"/>
        <v>58.5</v>
      </c>
    </row>
    <row r="44" spans="1:18" ht="12.75" customHeight="1" x14ac:dyDescent="0.2">
      <c r="A44" s="90"/>
      <c r="B44" s="85" t="s">
        <v>88</v>
      </c>
      <c r="C44" s="58" t="s">
        <v>57</v>
      </c>
      <c r="D44" s="8">
        <v>0.45</v>
      </c>
      <c r="E44" s="16">
        <v>94</v>
      </c>
      <c r="F44" s="16">
        <v>94</v>
      </c>
      <c r="G44" s="16">
        <v>91</v>
      </c>
      <c r="H44" s="16">
        <v>58</v>
      </c>
      <c r="I44" s="16">
        <v>87</v>
      </c>
      <c r="J44" s="16">
        <v>54</v>
      </c>
      <c r="K44" s="16">
        <v>49</v>
      </c>
      <c r="L44" s="16">
        <v>63</v>
      </c>
      <c r="M44" s="16">
        <v>42</v>
      </c>
      <c r="N44" s="16">
        <v>63</v>
      </c>
      <c r="O44" s="16">
        <v>57</v>
      </c>
      <c r="P44" s="11">
        <v>75</v>
      </c>
      <c r="Q44" s="22">
        <f t="shared" si="2"/>
        <v>827</v>
      </c>
      <c r="R44" s="28">
        <f t="shared" si="1"/>
        <v>372.15000000000003</v>
      </c>
    </row>
    <row r="45" spans="1:18" x14ac:dyDescent="0.2">
      <c r="A45" s="90"/>
      <c r="B45" s="86"/>
      <c r="C45" s="59" t="s">
        <v>58</v>
      </c>
      <c r="D45" s="2">
        <v>0.45</v>
      </c>
      <c r="E45" s="12">
        <v>52</v>
      </c>
      <c r="F45" s="12">
        <v>49</v>
      </c>
      <c r="G45" s="12">
        <v>59</v>
      </c>
      <c r="H45" s="12">
        <v>56</v>
      </c>
      <c r="I45" s="12">
        <v>52</v>
      </c>
      <c r="J45" s="12">
        <v>54</v>
      </c>
      <c r="K45" s="12">
        <v>77</v>
      </c>
      <c r="L45" s="12">
        <v>102</v>
      </c>
      <c r="M45" s="12">
        <v>32</v>
      </c>
      <c r="N45" s="12">
        <v>57</v>
      </c>
      <c r="O45" s="12">
        <v>55</v>
      </c>
      <c r="P45" s="14">
        <v>54</v>
      </c>
      <c r="Q45" s="31">
        <f t="shared" si="2"/>
        <v>699</v>
      </c>
      <c r="R45" s="24">
        <f t="shared" si="1"/>
        <v>314.55</v>
      </c>
    </row>
    <row r="46" spans="1:18" x14ac:dyDescent="0.2">
      <c r="A46" s="90"/>
      <c r="B46" s="86"/>
      <c r="C46" s="59" t="s">
        <v>59</v>
      </c>
      <c r="D46" s="2">
        <v>0.45</v>
      </c>
      <c r="E46" s="12">
        <v>20</v>
      </c>
      <c r="F46" s="12">
        <v>21</v>
      </c>
      <c r="G46" s="12">
        <v>23</v>
      </c>
      <c r="H46" s="12">
        <v>19</v>
      </c>
      <c r="I46" s="12">
        <v>15</v>
      </c>
      <c r="J46" s="12">
        <v>23</v>
      </c>
      <c r="K46" s="12">
        <v>26</v>
      </c>
      <c r="L46" s="12">
        <v>27</v>
      </c>
      <c r="M46" s="12">
        <v>7</v>
      </c>
      <c r="N46" s="12">
        <v>31</v>
      </c>
      <c r="O46" s="12">
        <v>21</v>
      </c>
      <c r="P46" s="14">
        <v>23</v>
      </c>
      <c r="Q46" s="31">
        <f t="shared" si="2"/>
        <v>256</v>
      </c>
      <c r="R46" s="24">
        <f t="shared" si="1"/>
        <v>115.2</v>
      </c>
    </row>
    <row r="47" spans="1:18" ht="13.5" thickBot="1" x14ac:dyDescent="0.25">
      <c r="A47" s="91"/>
      <c r="B47" s="88"/>
      <c r="C47" s="61" t="s">
        <v>60</v>
      </c>
      <c r="D47" s="5">
        <v>0.45</v>
      </c>
      <c r="E47" s="37">
        <v>16</v>
      </c>
      <c r="F47" s="37">
        <v>24</v>
      </c>
      <c r="G47" s="37">
        <v>18</v>
      </c>
      <c r="H47" s="37">
        <v>20</v>
      </c>
      <c r="I47" s="37">
        <v>15</v>
      </c>
      <c r="J47" s="37">
        <v>18</v>
      </c>
      <c r="K47" s="37">
        <v>10</v>
      </c>
      <c r="L47" s="37">
        <v>22</v>
      </c>
      <c r="M47" s="37">
        <v>23</v>
      </c>
      <c r="N47" s="37">
        <v>15</v>
      </c>
      <c r="O47" s="37">
        <v>19</v>
      </c>
      <c r="P47" s="39">
        <v>18</v>
      </c>
      <c r="Q47" s="40">
        <f t="shared" si="2"/>
        <v>218</v>
      </c>
      <c r="R47" s="26">
        <f t="shared" si="1"/>
        <v>98.100000000000009</v>
      </c>
    </row>
    <row r="48" spans="1:18" x14ac:dyDescent="0.2">
      <c r="A48" s="114" t="s">
        <v>16</v>
      </c>
      <c r="B48" s="92" t="s">
        <v>65</v>
      </c>
      <c r="C48" s="93"/>
      <c r="D48" s="8">
        <v>0.371</v>
      </c>
      <c r="E48" s="16">
        <v>80</v>
      </c>
      <c r="F48" s="16">
        <v>52</v>
      </c>
      <c r="G48" s="16">
        <v>79</v>
      </c>
      <c r="H48" s="16">
        <v>56</v>
      </c>
      <c r="I48" s="16">
        <v>84</v>
      </c>
      <c r="J48" s="16">
        <v>77</v>
      </c>
      <c r="K48" s="16">
        <v>48</v>
      </c>
      <c r="L48" s="16">
        <v>46</v>
      </c>
      <c r="M48" s="16">
        <v>68</v>
      </c>
      <c r="N48" s="16">
        <v>63</v>
      </c>
      <c r="O48" s="16">
        <v>41</v>
      </c>
      <c r="P48" s="11">
        <v>49</v>
      </c>
      <c r="Q48" s="22">
        <f t="shared" si="2"/>
        <v>743</v>
      </c>
      <c r="R48" s="28">
        <f t="shared" si="1"/>
        <v>275.65300000000002</v>
      </c>
    </row>
    <row r="49" spans="1:18" x14ac:dyDescent="0.2">
      <c r="A49" s="115"/>
      <c r="B49" s="83" t="s">
        <v>66</v>
      </c>
      <c r="C49" s="84"/>
      <c r="D49" s="2">
        <v>0.371</v>
      </c>
      <c r="E49" s="12">
        <v>170</v>
      </c>
      <c r="F49" s="12">
        <v>73</v>
      </c>
      <c r="G49" s="12">
        <v>133</v>
      </c>
      <c r="H49" s="12">
        <v>91</v>
      </c>
      <c r="I49" s="12">
        <v>135</v>
      </c>
      <c r="J49" s="12">
        <v>109</v>
      </c>
      <c r="K49" s="12">
        <v>124</v>
      </c>
      <c r="L49" s="12">
        <v>178</v>
      </c>
      <c r="M49" s="12">
        <v>121</v>
      </c>
      <c r="N49" s="12">
        <v>122</v>
      </c>
      <c r="O49" s="12">
        <v>165</v>
      </c>
      <c r="P49" s="14">
        <v>142</v>
      </c>
      <c r="Q49" s="31">
        <f t="shared" si="2"/>
        <v>1563</v>
      </c>
      <c r="R49" s="24">
        <f t="shared" si="1"/>
        <v>579.87300000000005</v>
      </c>
    </row>
    <row r="50" spans="1:18" x14ac:dyDescent="0.2">
      <c r="A50" s="115"/>
      <c r="B50" s="83" t="s">
        <v>67</v>
      </c>
      <c r="C50" s="84"/>
      <c r="D50" s="2">
        <v>0.371</v>
      </c>
      <c r="E50" s="12">
        <v>7</v>
      </c>
      <c r="F50" s="12">
        <v>6</v>
      </c>
      <c r="G50" s="12">
        <v>6</v>
      </c>
      <c r="H50" s="12">
        <v>15</v>
      </c>
      <c r="I50" s="12">
        <v>18</v>
      </c>
      <c r="J50" s="12">
        <v>15</v>
      </c>
      <c r="K50" s="12">
        <v>15</v>
      </c>
      <c r="L50" s="12">
        <v>25</v>
      </c>
      <c r="M50" s="12">
        <v>27</v>
      </c>
      <c r="N50" s="12">
        <v>10</v>
      </c>
      <c r="O50" s="12">
        <v>14</v>
      </c>
      <c r="P50" s="14">
        <v>24</v>
      </c>
      <c r="Q50" s="31">
        <f t="shared" si="2"/>
        <v>182</v>
      </c>
      <c r="R50" s="24">
        <f t="shared" si="1"/>
        <v>67.522000000000006</v>
      </c>
    </row>
    <row r="51" spans="1:18" x14ac:dyDescent="0.2">
      <c r="A51" s="115"/>
      <c r="B51" s="117" t="s">
        <v>68</v>
      </c>
      <c r="C51" s="118"/>
      <c r="D51" s="2">
        <v>0.371</v>
      </c>
      <c r="E51" s="12">
        <v>89</v>
      </c>
      <c r="F51" s="12">
        <v>97</v>
      </c>
      <c r="G51" s="12">
        <v>97</v>
      </c>
      <c r="H51" s="12">
        <v>80</v>
      </c>
      <c r="I51" s="12">
        <v>101</v>
      </c>
      <c r="J51" s="12">
        <v>108</v>
      </c>
      <c r="K51" s="12">
        <v>123</v>
      </c>
      <c r="L51" s="12">
        <v>125</v>
      </c>
      <c r="M51" s="12">
        <v>120</v>
      </c>
      <c r="N51" s="12">
        <v>129</v>
      </c>
      <c r="O51" s="12">
        <v>103</v>
      </c>
      <c r="P51" s="14">
        <v>143</v>
      </c>
      <c r="Q51" s="31">
        <f t="shared" si="2"/>
        <v>1315</v>
      </c>
      <c r="R51" s="24">
        <f t="shared" si="1"/>
        <v>487.86500000000001</v>
      </c>
    </row>
    <row r="52" spans="1:18" x14ac:dyDescent="0.2">
      <c r="A52" s="115"/>
      <c r="B52" s="83" t="s">
        <v>69</v>
      </c>
      <c r="C52" s="84"/>
      <c r="D52" s="2">
        <v>0.371</v>
      </c>
      <c r="E52" s="12">
        <v>577</v>
      </c>
      <c r="F52" s="12">
        <v>472</v>
      </c>
      <c r="G52" s="12">
        <v>531</v>
      </c>
      <c r="H52" s="12">
        <v>418</v>
      </c>
      <c r="I52" s="12">
        <v>498</v>
      </c>
      <c r="J52" s="12">
        <v>526</v>
      </c>
      <c r="K52" s="12">
        <v>451</v>
      </c>
      <c r="L52" s="12">
        <v>523</v>
      </c>
      <c r="M52" s="12">
        <v>409</v>
      </c>
      <c r="N52" s="12">
        <v>481</v>
      </c>
      <c r="O52" s="12">
        <v>302</v>
      </c>
      <c r="P52" s="14">
        <v>465</v>
      </c>
      <c r="Q52" s="31">
        <f t="shared" si="2"/>
        <v>5653</v>
      </c>
      <c r="R52" s="24">
        <f t="shared" si="1"/>
        <v>2097.2629999999999</v>
      </c>
    </row>
    <row r="53" spans="1:18" x14ac:dyDescent="0.2">
      <c r="A53" s="115"/>
      <c r="B53" s="83" t="s">
        <v>70</v>
      </c>
      <c r="C53" s="84"/>
      <c r="D53" s="2">
        <v>0.371</v>
      </c>
      <c r="E53" s="12">
        <v>181</v>
      </c>
      <c r="F53" s="12">
        <v>127</v>
      </c>
      <c r="G53" s="12">
        <v>137</v>
      </c>
      <c r="H53" s="12">
        <v>152</v>
      </c>
      <c r="I53" s="12">
        <v>146</v>
      </c>
      <c r="J53" s="12">
        <v>135</v>
      </c>
      <c r="K53" s="12">
        <v>120</v>
      </c>
      <c r="L53" s="12">
        <v>149</v>
      </c>
      <c r="M53" s="12">
        <v>74</v>
      </c>
      <c r="N53" s="12">
        <v>137</v>
      </c>
      <c r="O53" s="12">
        <v>111</v>
      </c>
      <c r="P53" s="14">
        <v>131</v>
      </c>
      <c r="Q53" s="31">
        <f t="shared" si="2"/>
        <v>1600</v>
      </c>
      <c r="R53" s="24">
        <f t="shared" si="1"/>
        <v>593.6</v>
      </c>
    </row>
    <row r="54" spans="1:18" x14ac:dyDescent="0.2">
      <c r="A54" s="115"/>
      <c r="B54" s="83" t="s">
        <v>71</v>
      </c>
      <c r="C54" s="84"/>
      <c r="D54" s="2">
        <v>0.371</v>
      </c>
      <c r="E54" s="12">
        <v>90</v>
      </c>
      <c r="F54" s="12">
        <v>112</v>
      </c>
      <c r="G54" s="12">
        <v>95</v>
      </c>
      <c r="H54" s="12">
        <v>103</v>
      </c>
      <c r="I54" s="12">
        <v>103</v>
      </c>
      <c r="J54" s="12">
        <v>65</v>
      </c>
      <c r="K54" s="12">
        <v>72</v>
      </c>
      <c r="L54" s="12">
        <v>84</v>
      </c>
      <c r="M54" s="12">
        <v>72</v>
      </c>
      <c r="N54" s="12">
        <v>75</v>
      </c>
      <c r="O54" s="12">
        <v>80</v>
      </c>
      <c r="P54" s="14">
        <v>88</v>
      </c>
      <c r="Q54" s="31">
        <f t="shared" si="2"/>
        <v>1039</v>
      </c>
      <c r="R54" s="24">
        <f t="shared" si="1"/>
        <v>385.46899999999999</v>
      </c>
    </row>
    <row r="55" spans="1:18" x14ac:dyDescent="0.2">
      <c r="A55" s="115"/>
      <c r="B55" s="83" t="s">
        <v>72</v>
      </c>
      <c r="C55" s="84"/>
      <c r="D55" s="2">
        <v>0.371</v>
      </c>
      <c r="E55" s="12">
        <v>281</v>
      </c>
      <c r="F55" s="12">
        <v>204</v>
      </c>
      <c r="G55" s="12">
        <v>227</v>
      </c>
      <c r="H55" s="12">
        <v>199</v>
      </c>
      <c r="I55" s="12">
        <v>206</v>
      </c>
      <c r="J55" s="12">
        <v>237</v>
      </c>
      <c r="K55" s="12">
        <v>190</v>
      </c>
      <c r="L55" s="12">
        <v>282</v>
      </c>
      <c r="M55" s="12">
        <v>255</v>
      </c>
      <c r="N55" s="12">
        <v>240</v>
      </c>
      <c r="O55" s="12">
        <v>230</v>
      </c>
      <c r="P55" s="14">
        <v>249</v>
      </c>
      <c r="Q55" s="31">
        <f t="shared" si="2"/>
        <v>2800</v>
      </c>
      <c r="R55" s="24">
        <f t="shared" si="1"/>
        <v>1038.8</v>
      </c>
    </row>
    <row r="56" spans="1:18" x14ac:dyDescent="0.2">
      <c r="A56" s="115"/>
      <c r="B56" s="83" t="s">
        <v>73</v>
      </c>
      <c r="C56" s="84"/>
      <c r="D56" s="2">
        <v>0.371</v>
      </c>
      <c r="E56" s="12">
        <v>121</v>
      </c>
      <c r="F56" s="12">
        <v>115</v>
      </c>
      <c r="G56" s="12">
        <v>147</v>
      </c>
      <c r="H56" s="12">
        <v>118</v>
      </c>
      <c r="I56" s="12">
        <v>124</v>
      </c>
      <c r="J56" s="12">
        <v>148</v>
      </c>
      <c r="K56" s="12">
        <v>149</v>
      </c>
      <c r="L56" s="12">
        <v>152</v>
      </c>
      <c r="M56" s="12">
        <v>136</v>
      </c>
      <c r="N56" s="12">
        <v>163</v>
      </c>
      <c r="O56" s="12">
        <v>127</v>
      </c>
      <c r="P56" s="14">
        <v>127</v>
      </c>
      <c r="Q56" s="31">
        <f t="shared" si="2"/>
        <v>1627</v>
      </c>
      <c r="R56" s="24">
        <f t="shared" si="1"/>
        <v>603.61699999999996</v>
      </c>
    </row>
    <row r="57" spans="1:18" x14ac:dyDescent="0.2">
      <c r="A57" s="115"/>
      <c r="B57" s="83" t="s">
        <v>74</v>
      </c>
      <c r="C57" s="84"/>
      <c r="D57" s="2">
        <v>0.371</v>
      </c>
      <c r="E57" s="12">
        <v>127</v>
      </c>
      <c r="F57" s="12">
        <v>108</v>
      </c>
      <c r="G57" s="12">
        <v>135</v>
      </c>
      <c r="H57" s="12">
        <v>111</v>
      </c>
      <c r="I57" s="12">
        <v>135</v>
      </c>
      <c r="J57" s="12">
        <v>158</v>
      </c>
      <c r="K57" s="12">
        <v>125</v>
      </c>
      <c r="L57" s="12">
        <v>146</v>
      </c>
      <c r="M57" s="12">
        <v>130</v>
      </c>
      <c r="N57" s="12">
        <v>150</v>
      </c>
      <c r="O57" s="12">
        <v>134</v>
      </c>
      <c r="P57" s="14">
        <v>147</v>
      </c>
      <c r="Q57" s="31">
        <f t="shared" si="2"/>
        <v>1606</v>
      </c>
      <c r="R57" s="24">
        <f t="shared" si="1"/>
        <v>595.82600000000002</v>
      </c>
    </row>
    <row r="58" spans="1:18" x14ac:dyDescent="0.2">
      <c r="A58" s="115"/>
      <c r="B58" s="83" t="s">
        <v>75</v>
      </c>
      <c r="C58" s="84"/>
      <c r="D58" s="2">
        <v>0.371</v>
      </c>
      <c r="E58" s="12">
        <v>198</v>
      </c>
      <c r="F58" s="12">
        <v>146</v>
      </c>
      <c r="G58" s="12">
        <v>150</v>
      </c>
      <c r="H58" s="12">
        <v>167</v>
      </c>
      <c r="I58" s="12">
        <v>161</v>
      </c>
      <c r="J58" s="12">
        <v>192</v>
      </c>
      <c r="K58" s="12">
        <v>185</v>
      </c>
      <c r="L58" s="12">
        <v>230</v>
      </c>
      <c r="M58" s="12">
        <v>167</v>
      </c>
      <c r="N58" s="12">
        <v>149</v>
      </c>
      <c r="O58" s="12">
        <v>181</v>
      </c>
      <c r="P58" s="14">
        <v>189</v>
      </c>
      <c r="Q58" s="31">
        <f t="shared" si="2"/>
        <v>2115</v>
      </c>
      <c r="R58" s="24">
        <f t="shared" si="1"/>
        <v>784.66499999999996</v>
      </c>
    </row>
    <row r="59" spans="1:18" x14ac:dyDescent="0.2">
      <c r="A59" s="115"/>
      <c r="B59" s="83" t="s">
        <v>76</v>
      </c>
      <c r="C59" s="84"/>
      <c r="D59" s="2">
        <v>0.371</v>
      </c>
      <c r="E59" s="12">
        <v>25</v>
      </c>
      <c r="F59" s="12">
        <v>35</v>
      </c>
      <c r="G59" s="12">
        <v>36</v>
      </c>
      <c r="H59" s="12">
        <v>49</v>
      </c>
      <c r="I59" s="12">
        <v>51</v>
      </c>
      <c r="J59" s="12">
        <v>49</v>
      </c>
      <c r="K59" s="12">
        <v>41</v>
      </c>
      <c r="L59" s="12">
        <v>56</v>
      </c>
      <c r="M59" s="12">
        <v>65</v>
      </c>
      <c r="N59" s="12">
        <v>53</v>
      </c>
      <c r="O59" s="12">
        <v>59</v>
      </c>
      <c r="P59" s="14">
        <v>72</v>
      </c>
      <c r="Q59" s="31">
        <f t="shared" si="2"/>
        <v>591</v>
      </c>
      <c r="R59" s="24">
        <f t="shared" si="1"/>
        <v>219.261</v>
      </c>
    </row>
    <row r="60" spans="1:18" x14ac:dyDescent="0.2">
      <c r="A60" s="115"/>
      <c r="B60" s="83" t="s">
        <v>77</v>
      </c>
      <c r="C60" s="84"/>
      <c r="D60" s="2">
        <v>0.371</v>
      </c>
      <c r="E60" s="12">
        <v>27</v>
      </c>
      <c r="F60" s="12">
        <v>22</v>
      </c>
      <c r="G60" s="12">
        <v>30</v>
      </c>
      <c r="H60" s="12">
        <v>27</v>
      </c>
      <c r="I60" s="12">
        <v>24</v>
      </c>
      <c r="J60" s="12">
        <v>22</v>
      </c>
      <c r="K60" s="12">
        <v>18</v>
      </c>
      <c r="L60" s="12">
        <v>15</v>
      </c>
      <c r="M60" s="12">
        <v>19</v>
      </c>
      <c r="N60" s="12">
        <v>27</v>
      </c>
      <c r="O60" s="12">
        <v>35</v>
      </c>
      <c r="P60" s="14">
        <v>33</v>
      </c>
      <c r="Q60" s="31">
        <f t="shared" si="2"/>
        <v>299</v>
      </c>
      <c r="R60" s="24">
        <f t="shared" si="1"/>
        <v>110.929</v>
      </c>
    </row>
    <row r="61" spans="1:18" x14ac:dyDescent="0.2">
      <c r="A61" s="115"/>
      <c r="B61" s="83" t="s">
        <v>78</v>
      </c>
      <c r="C61" s="84"/>
      <c r="D61" s="2">
        <v>0.371</v>
      </c>
      <c r="E61" s="12">
        <v>68</v>
      </c>
      <c r="F61" s="12">
        <v>36</v>
      </c>
      <c r="G61" s="12">
        <v>61</v>
      </c>
      <c r="H61" s="12">
        <v>70</v>
      </c>
      <c r="I61" s="12">
        <v>66</v>
      </c>
      <c r="J61" s="12">
        <v>72</v>
      </c>
      <c r="K61" s="12">
        <v>60</v>
      </c>
      <c r="L61" s="12">
        <v>68</v>
      </c>
      <c r="M61" s="12">
        <v>83</v>
      </c>
      <c r="N61" s="12">
        <v>70</v>
      </c>
      <c r="O61" s="12">
        <v>44</v>
      </c>
      <c r="P61" s="14">
        <v>46</v>
      </c>
      <c r="Q61" s="31">
        <f t="shared" si="2"/>
        <v>744</v>
      </c>
      <c r="R61" s="24">
        <f t="shared" si="1"/>
        <v>276.024</v>
      </c>
    </row>
    <row r="62" spans="1:18" x14ac:dyDescent="0.2">
      <c r="A62" s="115"/>
      <c r="B62" s="83" t="s">
        <v>79</v>
      </c>
      <c r="C62" s="84"/>
      <c r="D62" s="2">
        <v>0.371</v>
      </c>
      <c r="E62" s="12">
        <v>15</v>
      </c>
      <c r="F62" s="12">
        <v>11</v>
      </c>
      <c r="G62" s="12">
        <v>16</v>
      </c>
      <c r="H62" s="12">
        <v>14</v>
      </c>
      <c r="I62" s="12">
        <v>16</v>
      </c>
      <c r="J62" s="12">
        <v>10</v>
      </c>
      <c r="K62" s="12">
        <v>18</v>
      </c>
      <c r="L62" s="12">
        <v>18</v>
      </c>
      <c r="M62" s="12">
        <v>21</v>
      </c>
      <c r="N62" s="12">
        <v>18</v>
      </c>
      <c r="O62" s="12">
        <v>11</v>
      </c>
      <c r="P62" s="14">
        <v>3</v>
      </c>
      <c r="Q62" s="31">
        <f t="shared" si="2"/>
        <v>171</v>
      </c>
      <c r="R62" s="24">
        <f t="shared" si="1"/>
        <v>63.441000000000003</v>
      </c>
    </row>
    <row r="63" spans="1:18" x14ac:dyDescent="0.2">
      <c r="A63" s="115"/>
      <c r="B63" s="83" t="s">
        <v>80</v>
      </c>
      <c r="C63" s="84"/>
      <c r="D63" s="2">
        <v>0.371</v>
      </c>
      <c r="E63" s="12">
        <v>95</v>
      </c>
      <c r="F63" s="12">
        <v>79</v>
      </c>
      <c r="G63" s="12">
        <v>107</v>
      </c>
      <c r="H63" s="12">
        <v>74</v>
      </c>
      <c r="I63" s="12">
        <v>82</v>
      </c>
      <c r="J63" s="12">
        <v>81</v>
      </c>
      <c r="K63" s="12">
        <v>77</v>
      </c>
      <c r="L63" s="12">
        <v>77</v>
      </c>
      <c r="M63" s="12">
        <v>72</v>
      </c>
      <c r="N63" s="12">
        <v>96</v>
      </c>
      <c r="O63" s="12">
        <v>61</v>
      </c>
      <c r="P63" s="14">
        <v>68</v>
      </c>
      <c r="Q63" s="31">
        <f t="shared" si="2"/>
        <v>969</v>
      </c>
      <c r="R63" s="24">
        <f t="shared" si="1"/>
        <v>359.49900000000002</v>
      </c>
    </row>
    <row r="64" spans="1:18" x14ac:dyDescent="0.2">
      <c r="A64" s="115"/>
      <c r="B64" s="83" t="s">
        <v>81</v>
      </c>
      <c r="C64" s="84"/>
      <c r="D64" s="2">
        <v>0.371</v>
      </c>
      <c r="E64" s="12">
        <v>14</v>
      </c>
      <c r="F64" s="12">
        <v>6</v>
      </c>
      <c r="G64" s="12">
        <v>24</v>
      </c>
      <c r="H64" s="12">
        <v>7</v>
      </c>
      <c r="I64" s="12">
        <v>9</v>
      </c>
      <c r="J64" s="12">
        <v>4</v>
      </c>
      <c r="K64" s="12">
        <v>10</v>
      </c>
      <c r="L64" s="12">
        <v>6</v>
      </c>
      <c r="M64" s="12">
        <v>4</v>
      </c>
      <c r="N64" s="12">
        <v>13</v>
      </c>
      <c r="O64" s="12">
        <v>21</v>
      </c>
      <c r="P64" s="14">
        <v>16</v>
      </c>
      <c r="Q64" s="31">
        <f t="shared" si="2"/>
        <v>134</v>
      </c>
      <c r="R64" s="24">
        <f t="shared" si="1"/>
        <v>49.713999999999999</v>
      </c>
    </row>
    <row r="65" spans="1:18" x14ac:dyDescent="0.2">
      <c r="A65" s="115"/>
      <c r="B65" s="83" t="s">
        <v>82</v>
      </c>
      <c r="C65" s="84"/>
      <c r="D65" s="2">
        <v>0.371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4">
        <v>0</v>
      </c>
      <c r="Q65" s="31">
        <f t="shared" si="2"/>
        <v>0</v>
      </c>
      <c r="R65" s="24">
        <f t="shared" si="1"/>
        <v>0</v>
      </c>
    </row>
    <row r="66" spans="1:18" ht="13.5" thickBot="1" x14ac:dyDescent="0.25">
      <c r="A66" s="116"/>
      <c r="B66" s="103" t="s">
        <v>83</v>
      </c>
      <c r="C66" s="104"/>
      <c r="D66" s="5">
        <v>0.371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9">
        <v>0</v>
      </c>
      <c r="Q66" s="40">
        <f t="shared" si="2"/>
        <v>0</v>
      </c>
      <c r="R66" s="26">
        <f t="shared" si="1"/>
        <v>0</v>
      </c>
    </row>
    <row r="67" spans="1:18" ht="13.5" thickBot="1" x14ac:dyDescent="0.25">
      <c r="A67" s="105" t="s">
        <v>20</v>
      </c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7"/>
    </row>
    <row r="68" spans="1:18" x14ac:dyDescent="0.2">
      <c r="A68" s="108" t="s">
        <v>0</v>
      </c>
      <c r="B68" s="109"/>
      <c r="C68" s="110"/>
      <c r="D68" s="1">
        <v>2.4E-2</v>
      </c>
      <c r="E68" s="62">
        <v>444</v>
      </c>
      <c r="F68" s="62">
        <v>383</v>
      </c>
      <c r="G68" s="62">
        <v>478</v>
      </c>
      <c r="H68" s="62">
        <v>400</v>
      </c>
      <c r="I68" s="62">
        <v>490</v>
      </c>
      <c r="J68" s="62">
        <v>473</v>
      </c>
      <c r="K68" s="62">
        <v>429</v>
      </c>
      <c r="L68" s="62">
        <v>465</v>
      </c>
      <c r="M68" s="62">
        <v>491</v>
      </c>
      <c r="N68" s="62">
        <v>454</v>
      </c>
      <c r="O68" s="63">
        <v>407</v>
      </c>
      <c r="P68" s="64">
        <v>497</v>
      </c>
      <c r="Q68" s="22">
        <f t="shared" ref="Q68:Q74" si="3">SUM(E68:P68)</f>
        <v>5411</v>
      </c>
      <c r="R68" s="28">
        <f t="shared" ref="R68:R81" si="4">SUM(D68*Q68)</f>
        <v>129.864</v>
      </c>
    </row>
    <row r="69" spans="1:18" x14ac:dyDescent="0.2">
      <c r="A69" s="111" t="s">
        <v>1</v>
      </c>
      <c r="B69" s="112"/>
      <c r="C69" s="113"/>
      <c r="D69" s="2">
        <v>2.4E-2</v>
      </c>
      <c r="E69" s="18">
        <v>455</v>
      </c>
      <c r="F69" s="18">
        <v>342</v>
      </c>
      <c r="G69" s="18">
        <v>407</v>
      </c>
      <c r="H69" s="18">
        <v>351</v>
      </c>
      <c r="I69" s="18">
        <v>393</v>
      </c>
      <c r="J69" s="18">
        <v>377</v>
      </c>
      <c r="K69" s="18">
        <v>347</v>
      </c>
      <c r="L69" s="18">
        <v>395</v>
      </c>
      <c r="M69" s="18">
        <v>395</v>
      </c>
      <c r="N69" s="18">
        <v>490</v>
      </c>
      <c r="O69" s="19">
        <v>316</v>
      </c>
      <c r="P69" s="20">
        <v>381</v>
      </c>
      <c r="Q69" s="22">
        <f t="shared" si="3"/>
        <v>4649</v>
      </c>
      <c r="R69" s="24">
        <f t="shared" si="4"/>
        <v>111.57600000000001</v>
      </c>
    </row>
    <row r="70" spans="1:18" x14ac:dyDescent="0.2">
      <c r="A70" s="111" t="s">
        <v>49</v>
      </c>
      <c r="B70" s="112"/>
      <c r="C70" s="113"/>
      <c r="D70" s="2">
        <v>2.4E-2</v>
      </c>
      <c r="E70" s="18">
        <v>353</v>
      </c>
      <c r="F70" s="18">
        <v>266</v>
      </c>
      <c r="G70" s="18">
        <v>341</v>
      </c>
      <c r="H70" s="18">
        <v>269</v>
      </c>
      <c r="I70" s="18">
        <v>314</v>
      </c>
      <c r="J70" s="18">
        <v>331</v>
      </c>
      <c r="K70" s="18">
        <v>276</v>
      </c>
      <c r="L70" s="18">
        <v>303</v>
      </c>
      <c r="M70" s="18">
        <v>316</v>
      </c>
      <c r="N70" s="18">
        <v>322</v>
      </c>
      <c r="O70" s="19">
        <v>258</v>
      </c>
      <c r="P70" s="20">
        <v>334</v>
      </c>
      <c r="Q70" s="22">
        <f t="shared" si="3"/>
        <v>3683</v>
      </c>
      <c r="R70" s="24">
        <f t="shared" si="4"/>
        <v>88.391999999999996</v>
      </c>
    </row>
    <row r="71" spans="1:18" x14ac:dyDescent="0.2">
      <c r="A71" s="111" t="s">
        <v>50</v>
      </c>
      <c r="B71" s="112"/>
      <c r="C71" s="113"/>
      <c r="D71" s="2">
        <v>2.4E-2</v>
      </c>
      <c r="E71" s="18">
        <v>7</v>
      </c>
      <c r="F71" s="18">
        <v>0</v>
      </c>
      <c r="G71" s="18">
        <v>4</v>
      </c>
      <c r="H71" s="18">
        <v>0</v>
      </c>
      <c r="I71" s="18">
        <v>0</v>
      </c>
      <c r="J71" s="18">
        <v>0</v>
      </c>
      <c r="K71" s="18">
        <v>0</v>
      </c>
      <c r="L71" s="18">
        <v>6</v>
      </c>
      <c r="M71" s="18">
        <v>0</v>
      </c>
      <c r="N71" s="18">
        <v>0</v>
      </c>
      <c r="O71" s="19">
        <v>0</v>
      </c>
      <c r="P71" s="20">
        <v>0</v>
      </c>
      <c r="Q71" s="22">
        <f t="shared" si="3"/>
        <v>17</v>
      </c>
      <c r="R71" s="24">
        <f t="shared" si="4"/>
        <v>0.40800000000000003</v>
      </c>
    </row>
    <row r="72" spans="1:18" x14ac:dyDescent="0.2">
      <c r="A72" s="111" t="s">
        <v>52</v>
      </c>
      <c r="B72" s="112"/>
      <c r="C72" s="113"/>
      <c r="D72" s="2">
        <v>2.4E-2</v>
      </c>
      <c r="E72" s="18">
        <v>17</v>
      </c>
      <c r="F72" s="18">
        <v>0</v>
      </c>
      <c r="G72" s="18">
        <v>2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12</v>
      </c>
      <c r="O72" s="19">
        <v>0</v>
      </c>
      <c r="P72" s="20">
        <v>6</v>
      </c>
      <c r="Q72" s="22">
        <f t="shared" si="3"/>
        <v>37</v>
      </c>
      <c r="R72" s="24">
        <f t="shared" si="4"/>
        <v>0.88800000000000001</v>
      </c>
    </row>
    <row r="73" spans="1:18" x14ac:dyDescent="0.2">
      <c r="A73" s="111" t="s">
        <v>2</v>
      </c>
      <c r="B73" s="112"/>
      <c r="C73" s="113"/>
      <c r="D73" s="2">
        <v>2.4E-2</v>
      </c>
      <c r="E73" s="18">
        <v>270</v>
      </c>
      <c r="F73" s="18">
        <v>258</v>
      </c>
      <c r="G73" s="18">
        <v>268</v>
      </c>
      <c r="H73" s="18">
        <v>200</v>
      </c>
      <c r="I73" s="18">
        <v>272</v>
      </c>
      <c r="J73" s="18">
        <v>258</v>
      </c>
      <c r="K73" s="18">
        <v>256</v>
      </c>
      <c r="L73" s="18">
        <v>263</v>
      </c>
      <c r="M73" s="18">
        <v>270</v>
      </c>
      <c r="N73" s="18">
        <v>283</v>
      </c>
      <c r="O73" s="19">
        <v>218</v>
      </c>
      <c r="P73" s="20">
        <v>289</v>
      </c>
      <c r="Q73" s="22">
        <f t="shared" si="3"/>
        <v>3105</v>
      </c>
      <c r="R73" s="24">
        <f t="shared" si="4"/>
        <v>74.52</v>
      </c>
    </row>
    <row r="74" spans="1:18" ht="13.5" thickBot="1" x14ac:dyDescent="0.25">
      <c r="A74" s="111" t="s">
        <v>51</v>
      </c>
      <c r="B74" s="112"/>
      <c r="C74" s="113"/>
      <c r="D74" s="2">
        <v>2.4E-2</v>
      </c>
      <c r="E74" s="18">
        <v>183</v>
      </c>
      <c r="F74" s="18">
        <v>138</v>
      </c>
      <c r="G74" s="18">
        <v>168</v>
      </c>
      <c r="H74" s="18">
        <v>151</v>
      </c>
      <c r="I74" s="18">
        <v>166</v>
      </c>
      <c r="J74" s="18">
        <v>167</v>
      </c>
      <c r="K74" s="18">
        <v>165</v>
      </c>
      <c r="L74" s="18">
        <v>171</v>
      </c>
      <c r="M74" s="18">
        <v>156</v>
      </c>
      <c r="N74" s="18">
        <v>166</v>
      </c>
      <c r="O74" s="19">
        <v>137</v>
      </c>
      <c r="P74" s="20">
        <v>187</v>
      </c>
      <c r="Q74" s="22">
        <f t="shared" si="3"/>
        <v>1955</v>
      </c>
      <c r="R74" s="24">
        <f t="shared" si="4"/>
        <v>46.92</v>
      </c>
    </row>
    <row r="75" spans="1:18" ht="13.5" thickBot="1" x14ac:dyDescent="0.25">
      <c r="A75" s="105" t="s">
        <v>89</v>
      </c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7"/>
    </row>
    <row r="76" spans="1:18" ht="42" customHeight="1" x14ac:dyDescent="0.2">
      <c r="A76" s="94" t="s">
        <v>5</v>
      </c>
      <c r="B76" s="95"/>
      <c r="C76" s="96"/>
      <c r="D76" s="69">
        <v>0.19500000000000001</v>
      </c>
      <c r="E76" s="70">
        <v>3994</v>
      </c>
      <c r="F76" s="70">
        <v>3385</v>
      </c>
      <c r="G76" s="70">
        <v>3830</v>
      </c>
      <c r="H76" s="70">
        <v>3390</v>
      </c>
      <c r="I76" s="70">
        <v>3721</v>
      </c>
      <c r="J76" s="70">
        <v>4055</v>
      </c>
      <c r="K76" s="70">
        <v>3327</v>
      </c>
      <c r="L76" s="70">
        <v>3545</v>
      </c>
      <c r="M76" s="70">
        <v>3535</v>
      </c>
      <c r="N76" s="70">
        <v>3904</v>
      </c>
      <c r="O76" s="71">
        <v>3115</v>
      </c>
      <c r="P76" s="72">
        <v>3190</v>
      </c>
      <c r="Q76" s="73">
        <f>SUM(E76:P76)</f>
        <v>42991</v>
      </c>
      <c r="R76" s="74">
        <f>SUM(D76*Q76)</f>
        <v>8383.2450000000008</v>
      </c>
    </row>
    <row r="77" spans="1:18" ht="45.75" customHeight="1" x14ac:dyDescent="0.2">
      <c r="A77" s="97" t="s">
        <v>6</v>
      </c>
      <c r="B77" s="98"/>
      <c r="C77" s="99"/>
      <c r="D77" s="4">
        <v>0.19500000000000001</v>
      </c>
      <c r="E77" s="65">
        <v>1330</v>
      </c>
      <c r="F77" s="65">
        <v>515</v>
      </c>
      <c r="G77" s="65">
        <v>1045</v>
      </c>
      <c r="H77" s="65">
        <v>1125</v>
      </c>
      <c r="I77" s="65">
        <v>820</v>
      </c>
      <c r="J77" s="65">
        <v>892</v>
      </c>
      <c r="K77" s="65">
        <v>850</v>
      </c>
      <c r="L77" s="65">
        <v>780</v>
      </c>
      <c r="M77" s="65">
        <v>680</v>
      </c>
      <c r="N77" s="65">
        <v>910</v>
      </c>
      <c r="O77" s="66">
        <v>610</v>
      </c>
      <c r="P77" s="67">
        <v>870</v>
      </c>
      <c r="Q77" s="29">
        <f t="shared" ref="Q77:Q78" si="5">SUM(E77:P77)</f>
        <v>10427</v>
      </c>
      <c r="R77" s="30">
        <f t="shared" ref="R77:R78" si="6">SUM(D77*Q77)</f>
        <v>2033.2650000000001</v>
      </c>
    </row>
    <row r="78" spans="1:18" ht="28.5" customHeight="1" x14ac:dyDescent="0.2">
      <c r="A78" s="100" t="s">
        <v>4</v>
      </c>
      <c r="B78" s="101"/>
      <c r="C78" s="102"/>
      <c r="D78" s="4">
        <v>4.3999999999999997E-2</v>
      </c>
      <c r="E78" s="65">
        <v>4851</v>
      </c>
      <c r="F78" s="65">
        <v>4027</v>
      </c>
      <c r="G78" s="65">
        <v>4350</v>
      </c>
      <c r="H78" s="65">
        <v>4015</v>
      </c>
      <c r="I78" s="65">
        <v>4260</v>
      </c>
      <c r="J78" s="65">
        <v>4430</v>
      </c>
      <c r="K78" s="65">
        <v>3760</v>
      </c>
      <c r="L78" s="65">
        <v>4125</v>
      </c>
      <c r="M78" s="65">
        <v>3700</v>
      </c>
      <c r="N78" s="65">
        <v>4170</v>
      </c>
      <c r="O78" s="66">
        <v>3267</v>
      </c>
      <c r="P78" s="67">
        <v>3418</v>
      </c>
      <c r="Q78" s="29">
        <f t="shared" si="5"/>
        <v>48373</v>
      </c>
      <c r="R78" s="30">
        <f t="shared" si="6"/>
        <v>2128.4119999999998</v>
      </c>
    </row>
    <row r="79" spans="1:18" x14ac:dyDescent="0.2">
      <c r="A79" s="77" t="s">
        <v>53</v>
      </c>
      <c r="B79" s="78"/>
      <c r="C79" s="79"/>
      <c r="D79" s="2">
        <v>0.28299999999999997</v>
      </c>
      <c r="E79" s="12">
        <v>277</v>
      </c>
      <c r="F79" s="12">
        <v>210</v>
      </c>
      <c r="G79" s="12">
        <v>277</v>
      </c>
      <c r="H79" s="12">
        <v>232</v>
      </c>
      <c r="I79" s="12">
        <v>229</v>
      </c>
      <c r="J79" s="12">
        <v>279</v>
      </c>
      <c r="K79" s="12">
        <v>213</v>
      </c>
      <c r="L79" s="12">
        <v>243</v>
      </c>
      <c r="M79" s="12">
        <v>285</v>
      </c>
      <c r="N79" s="12">
        <v>251</v>
      </c>
      <c r="O79" s="13">
        <v>205</v>
      </c>
      <c r="P79" s="14">
        <v>288</v>
      </c>
      <c r="Q79" s="31">
        <f>SUM(E79:P79)</f>
        <v>2989</v>
      </c>
      <c r="R79" s="24">
        <f t="shared" si="4"/>
        <v>845.88699999999994</v>
      </c>
    </row>
    <row r="80" spans="1:18" x14ac:dyDescent="0.2">
      <c r="A80" s="77" t="s">
        <v>54</v>
      </c>
      <c r="B80" s="78"/>
      <c r="C80" s="79"/>
      <c r="D80" s="2">
        <v>0.28299999999999997</v>
      </c>
      <c r="E80" s="15">
        <v>154</v>
      </c>
      <c r="F80" s="15">
        <v>99</v>
      </c>
      <c r="G80" s="15">
        <v>136</v>
      </c>
      <c r="H80" s="15">
        <v>112</v>
      </c>
      <c r="I80" s="15">
        <v>116</v>
      </c>
      <c r="J80" s="15">
        <v>110</v>
      </c>
      <c r="K80" s="15">
        <v>124</v>
      </c>
      <c r="L80" s="15">
        <v>126</v>
      </c>
      <c r="M80" s="15">
        <v>141</v>
      </c>
      <c r="N80" s="15">
        <v>151</v>
      </c>
      <c r="O80" s="51">
        <v>166</v>
      </c>
      <c r="P80" s="52">
        <v>156</v>
      </c>
      <c r="Q80" s="31">
        <f t="shared" ref="Q80" si="7">SUM(E80:P80)</f>
        <v>1591</v>
      </c>
      <c r="R80" s="24">
        <f t="shared" si="4"/>
        <v>450.25299999999999</v>
      </c>
    </row>
    <row r="81" spans="1:18" ht="13.5" thickBot="1" x14ac:dyDescent="0.25">
      <c r="A81" s="80" t="s">
        <v>19</v>
      </c>
      <c r="B81" s="81"/>
      <c r="C81" s="82"/>
      <c r="D81" s="5">
        <v>7.0000000000000007E-2</v>
      </c>
      <c r="E81" s="37">
        <v>17</v>
      </c>
      <c r="F81" s="37">
        <v>0</v>
      </c>
      <c r="G81" s="37">
        <v>2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12</v>
      </c>
      <c r="O81" s="38">
        <v>0</v>
      </c>
      <c r="P81" s="39">
        <v>6</v>
      </c>
      <c r="Q81" s="40">
        <f>SUM(E81:P81)</f>
        <v>37</v>
      </c>
      <c r="R81" s="26">
        <f t="shared" si="4"/>
        <v>2.5900000000000003</v>
      </c>
    </row>
    <row r="82" spans="1:18" ht="18.75" customHeight="1" x14ac:dyDescent="0.2">
      <c r="C82" s="7"/>
      <c r="D82" s="7"/>
    </row>
  </sheetData>
  <mergeCells count="60">
    <mergeCell ref="A4:C4"/>
    <mergeCell ref="A5:R5"/>
    <mergeCell ref="A6:C6"/>
    <mergeCell ref="A7:C7"/>
    <mergeCell ref="A13:C13"/>
    <mergeCell ref="A8:C8"/>
    <mergeCell ref="A9:C9"/>
    <mergeCell ref="A10:C10"/>
    <mergeCell ref="A11:C11"/>
    <mergeCell ref="A12:C12"/>
    <mergeCell ref="A14:C14"/>
    <mergeCell ref="A15:C15"/>
    <mergeCell ref="A16:C16"/>
    <mergeCell ref="A17:C17"/>
    <mergeCell ref="A18:C18"/>
    <mergeCell ref="B57:C57"/>
    <mergeCell ref="B58:C58"/>
    <mergeCell ref="B59:C59"/>
    <mergeCell ref="A19:C19"/>
    <mergeCell ref="A20:C20"/>
    <mergeCell ref="A21:R21"/>
    <mergeCell ref="B22:B30"/>
    <mergeCell ref="B31:B38"/>
    <mergeCell ref="B52:C52"/>
    <mergeCell ref="B53:C53"/>
    <mergeCell ref="B54:C54"/>
    <mergeCell ref="B55:C55"/>
    <mergeCell ref="B56:C56"/>
    <mergeCell ref="A77:C77"/>
    <mergeCell ref="A78:C78"/>
    <mergeCell ref="B65:C65"/>
    <mergeCell ref="B66:C66"/>
    <mergeCell ref="A67:R67"/>
    <mergeCell ref="A75:R75"/>
    <mergeCell ref="A68:C68"/>
    <mergeCell ref="A69:C69"/>
    <mergeCell ref="A70:C70"/>
    <mergeCell ref="A71:C71"/>
    <mergeCell ref="A72:C72"/>
    <mergeCell ref="A73:C73"/>
    <mergeCell ref="A74:C74"/>
    <mergeCell ref="A48:A66"/>
    <mergeCell ref="B50:C50"/>
    <mergeCell ref="B51:C51"/>
    <mergeCell ref="D1:R1"/>
    <mergeCell ref="D2:R2"/>
    <mergeCell ref="A79:C79"/>
    <mergeCell ref="A80:C80"/>
    <mergeCell ref="A81:C81"/>
    <mergeCell ref="B60:C60"/>
    <mergeCell ref="B61:C61"/>
    <mergeCell ref="B62:C62"/>
    <mergeCell ref="B63:C63"/>
    <mergeCell ref="B64:C64"/>
    <mergeCell ref="B39:B43"/>
    <mergeCell ref="B44:B47"/>
    <mergeCell ref="A22:A47"/>
    <mergeCell ref="B48:C48"/>
    <mergeCell ref="B49:C49"/>
    <mergeCell ref="A76:C76"/>
  </mergeCells>
  <pageMargins left="0.39370078740157483" right="0.39370078740157483" top="0.28000000000000003" bottom="0.39370078740157483" header="0.19685039370078741" footer="0.19685039370078741"/>
  <pageSetup paperSize="9" scale="59" orientation="landscape" r:id="rId1"/>
  <headerFooter>
    <oddFooter>&amp;L&amp;F \ &amp;A&amp;R&amp;P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0"/>
  <sheetViews>
    <sheetView tabSelected="1" zoomScaleNormal="100" workbookViewId="0">
      <selection activeCell="A18" sqref="A18"/>
    </sheetView>
  </sheetViews>
  <sheetFormatPr baseColWidth="10" defaultRowHeight="12.75" x14ac:dyDescent="0.2"/>
  <cols>
    <col min="1" max="1" width="57" customWidth="1"/>
    <col min="14" max="15" width="11.5703125" customWidth="1"/>
  </cols>
  <sheetData>
    <row r="1" spans="1:15" ht="63" customHeight="1" x14ac:dyDescent="0.2"/>
    <row r="2" spans="1:15" s="6" customFormat="1" ht="72.75" customHeight="1" x14ac:dyDescent="0.2">
      <c r="A2" s="75" t="s">
        <v>92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5" s="6" customFormat="1" ht="18" x14ac:dyDescent="0.2">
      <c r="A3" s="76" t="s">
        <v>90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5" spans="1:15" s="33" customFormat="1" ht="43.15" customHeight="1" x14ac:dyDescent="0.2">
      <c r="A5" s="44" t="s">
        <v>27</v>
      </c>
      <c r="B5" s="129" t="s">
        <v>28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1"/>
    </row>
    <row r="6" spans="1:15" s="34" customFormat="1" ht="29.45" customHeight="1" x14ac:dyDescent="0.2">
      <c r="A6" s="46" t="s">
        <v>17</v>
      </c>
      <c r="B6" s="47">
        <v>44927</v>
      </c>
      <c r="C6" s="47">
        <v>44958</v>
      </c>
      <c r="D6" s="47">
        <v>44986</v>
      </c>
      <c r="E6" s="47">
        <v>45017</v>
      </c>
      <c r="F6" s="47">
        <v>45047</v>
      </c>
      <c r="G6" s="47">
        <v>45078</v>
      </c>
      <c r="H6" s="47">
        <v>45108</v>
      </c>
      <c r="I6" s="47">
        <v>45139</v>
      </c>
      <c r="J6" s="47">
        <v>45170</v>
      </c>
      <c r="K6" s="47">
        <v>45200</v>
      </c>
      <c r="L6" s="47">
        <v>45231</v>
      </c>
      <c r="M6" s="47">
        <v>45261</v>
      </c>
      <c r="N6" s="36" t="s">
        <v>26</v>
      </c>
      <c r="O6" s="36" t="s">
        <v>18</v>
      </c>
    </row>
    <row r="7" spans="1:15" s="34" customFormat="1" ht="30" customHeight="1" x14ac:dyDescent="0.2">
      <c r="A7" s="45" t="s">
        <v>25</v>
      </c>
      <c r="B7" s="48">
        <v>7091</v>
      </c>
      <c r="C7" s="48">
        <v>6264</v>
      </c>
      <c r="D7" s="48">
        <v>7175</v>
      </c>
      <c r="E7" s="48">
        <v>6500</v>
      </c>
      <c r="F7" s="49">
        <v>7754</v>
      </c>
      <c r="G7" s="49">
        <v>6642</v>
      </c>
      <c r="H7" s="50">
        <v>6876</v>
      </c>
      <c r="I7" s="50">
        <v>7346</v>
      </c>
      <c r="J7" s="48">
        <v>6479</v>
      </c>
      <c r="K7" s="48">
        <v>7038</v>
      </c>
      <c r="L7" s="48">
        <v>6539</v>
      </c>
      <c r="M7" s="48">
        <v>6315</v>
      </c>
      <c r="N7" s="35">
        <f>SUM(B7:M7)</f>
        <v>82019</v>
      </c>
      <c r="O7" s="35">
        <f>AVERAGE(B7:M7)</f>
        <v>6834.916666666667</v>
      </c>
    </row>
    <row r="8" spans="1:15" s="34" customFormat="1" ht="30" customHeight="1" x14ac:dyDescent="0.2">
      <c r="A8" s="45" t="s">
        <v>23</v>
      </c>
      <c r="B8" s="48">
        <v>1831</v>
      </c>
      <c r="C8" s="48">
        <v>1672</v>
      </c>
      <c r="D8" s="48">
        <v>1845</v>
      </c>
      <c r="E8" s="48">
        <v>1554</v>
      </c>
      <c r="F8" s="49">
        <v>1686</v>
      </c>
      <c r="G8" s="49">
        <v>1719</v>
      </c>
      <c r="H8" s="50">
        <v>1788</v>
      </c>
      <c r="I8" s="50">
        <v>1857</v>
      </c>
      <c r="J8" s="48">
        <v>1698</v>
      </c>
      <c r="K8" s="48">
        <v>1834</v>
      </c>
      <c r="L8" s="48">
        <v>1685</v>
      </c>
      <c r="M8" s="48">
        <v>1692</v>
      </c>
      <c r="N8" s="35">
        <f t="shared" ref="N8:N10" si="0">SUM(B8:M8)</f>
        <v>20861</v>
      </c>
      <c r="O8" s="35">
        <f t="shared" ref="O8:O10" si="1">AVERAGE(B8:M8)</f>
        <v>1738.4166666666667</v>
      </c>
    </row>
    <row r="9" spans="1:15" s="34" customFormat="1" ht="30" customHeight="1" x14ac:dyDescent="0.2">
      <c r="A9" s="45" t="s">
        <v>24</v>
      </c>
      <c r="B9" s="48">
        <v>1310</v>
      </c>
      <c r="C9" s="48">
        <v>1173</v>
      </c>
      <c r="D9" s="48">
        <v>1298</v>
      </c>
      <c r="E9" s="48">
        <v>1203</v>
      </c>
      <c r="F9" s="49">
        <v>1248</v>
      </c>
      <c r="G9" s="49">
        <v>1285</v>
      </c>
      <c r="H9" s="50">
        <v>1295</v>
      </c>
      <c r="I9" s="50">
        <v>1370</v>
      </c>
      <c r="J9" s="48">
        <v>1189</v>
      </c>
      <c r="K9" s="48">
        <v>1366</v>
      </c>
      <c r="L9" s="48">
        <v>1225</v>
      </c>
      <c r="M9" s="48">
        <v>1144</v>
      </c>
      <c r="N9" s="35">
        <f t="shared" si="0"/>
        <v>15106</v>
      </c>
      <c r="O9" s="35">
        <f t="shared" si="1"/>
        <v>1258.8333333333333</v>
      </c>
    </row>
    <row r="10" spans="1:15" ht="40.5" customHeight="1" x14ac:dyDescent="0.2">
      <c r="A10" s="45" t="s">
        <v>91</v>
      </c>
      <c r="B10" s="48">
        <v>37</v>
      </c>
      <c r="C10" s="48">
        <v>0</v>
      </c>
      <c r="D10" s="48">
        <v>0</v>
      </c>
      <c r="E10" s="48">
        <v>10</v>
      </c>
      <c r="F10" s="49">
        <v>3</v>
      </c>
      <c r="G10" s="49">
        <v>16</v>
      </c>
      <c r="H10" s="50">
        <v>22</v>
      </c>
      <c r="I10" s="50">
        <v>0</v>
      </c>
      <c r="J10" s="48">
        <v>0</v>
      </c>
      <c r="K10" s="48">
        <v>96</v>
      </c>
      <c r="L10" s="48">
        <v>22</v>
      </c>
      <c r="M10" s="48">
        <v>30</v>
      </c>
      <c r="N10" s="35">
        <f t="shared" si="0"/>
        <v>236</v>
      </c>
      <c r="O10" s="35">
        <f t="shared" si="1"/>
        <v>19.666666666666668</v>
      </c>
    </row>
  </sheetData>
  <mergeCells count="3">
    <mergeCell ref="B5:M5"/>
    <mergeCell ref="A2:O2"/>
    <mergeCell ref="A3:O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headerFooter>
    <oddFooter>&amp;L&amp;F \ &amp;A&amp;R&amp;P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Conso quantités 2023</vt:lpstr>
      <vt:lpstr>Poids traités 2023</vt:lpstr>
    </vt:vector>
  </TitlesOfParts>
  <Company>Belle-Ile-en-Mer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Hopital Yves lanco</dc:creator>
  <cp:lastModifiedBy>ANGO AUFFRET Cecile</cp:lastModifiedBy>
  <cp:lastPrinted>2020-10-01T11:52:31Z</cp:lastPrinted>
  <dcterms:created xsi:type="dcterms:W3CDTF">2010-01-19T08:10:23Z</dcterms:created>
  <dcterms:modified xsi:type="dcterms:W3CDTF">2024-11-21T09:43:43Z</dcterms:modified>
</cp:coreProperties>
</file>