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ISSIONS EN COURS\02_NOTIFIEES\13\9264_MIN_JUSTICE_CA Bastia_03 17\EXECUTION\03 - PRO-DCE\"/>
    </mc:Choice>
  </mc:AlternateContent>
  <xr:revisionPtr revIDLastSave="0" documentId="13_ncr:1_{F707442C-4B38-482F-8A26-E9A0205DC0F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C21" i="3"/>
  <c r="AA8" i="3"/>
  <c r="F127" i="2"/>
  <c r="F120" i="2"/>
  <c r="J110" i="2"/>
  <c r="J104" i="2"/>
  <c r="J98" i="2"/>
  <c r="J92" i="2"/>
  <c r="F128" i="2" s="1"/>
  <c r="J85" i="2"/>
  <c r="J78" i="2"/>
  <c r="J71" i="2"/>
  <c r="J64" i="2"/>
  <c r="J56" i="2"/>
  <c r="J50" i="2"/>
  <c r="J44" i="2"/>
  <c r="J37" i="2"/>
  <c r="F132" i="2" s="1"/>
  <c r="J30" i="2"/>
  <c r="J23" i="2"/>
  <c r="J16" i="2"/>
  <c r="J9" i="2"/>
  <c r="F126" i="2" s="1"/>
  <c r="G84" i="1"/>
  <c r="G82" i="1"/>
  <c r="G80" i="1"/>
  <c r="G78" i="1"/>
  <c r="E70" i="1"/>
  <c r="E63" i="1"/>
  <c r="E60" i="1"/>
  <c r="E20" i="1"/>
  <c r="E11" i="1"/>
  <c r="F131" i="2" l="1"/>
  <c r="F133" i="2" s="1"/>
  <c r="AA1" i="3" s="1"/>
  <c r="F121" i="2"/>
  <c r="F122" i="2" s="1"/>
  <c r="AA3" i="3" l="1"/>
  <c r="AA33" i="3"/>
  <c r="AA37" i="3"/>
  <c r="AA4" i="3"/>
  <c r="AA32" i="3" l="1"/>
  <c r="AA15" i="3"/>
  <c r="AA16" i="3" s="1"/>
  <c r="AA5" i="3"/>
  <c r="AA12" i="3"/>
  <c r="AA42" i="3"/>
  <c r="AA7" i="3"/>
  <c r="AA13" i="3"/>
  <c r="AA27" i="3"/>
  <c r="AA18" i="3" l="1"/>
  <c r="AA19" i="3" s="1"/>
  <c r="AA10" i="3"/>
  <c r="AA6" i="3"/>
  <c r="AA29" i="3"/>
  <c r="AA46" i="3"/>
  <c r="AA28" i="3"/>
  <c r="AA43" i="3"/>
  <c r="AA89" i="3"/>
  <c r="AA25" i="3" s="1"/>
  <c r="AA93" i="3"/>
  <c r="AA14" i="3"/>
  <c r="AA73" i="3" s="1"/>
  <c r="AA9" i="3"/>
  <c r="AA17" i="3"/>
  <c r="AA82" i="3" s="1"/>
  <c r="AA24" i="3"/>
  <c r="AA23" i="3"/>
  <c r="AA95" i="3" l="1"/>
  <c r="AA91" i="3"/>
  <c r="AA35" i="3"/>
  <c r="AA85" i="3"/>
  <c r="AA80" i="3" s="1"/>
  <c r="AA72" i="3" s="1"/>
  <c r="AA64" i="3" s="1"/>
  <c r="AA56" i="3" s="1"/>
  <c r="AA44" i="3" s="1"/>
  <c r="AA50" i="3"/>
  <c r="AA34" i="3"/>
  <c r="AA47" i="3"/>
  <c r="AA86" i="3"/>
  <c r="AA81" i="3" s="1"/>
  <c r="AA74" i="3" s="1"/>
  <c r="AA66" i="3" s="1"/>
  <c r="AA58" i="3" s="1"/>
  <c r="AA48" i="3" s="1"/>
  <c r="AA75" i="3"/>
  <c r="AA67" i="3" s="1"/>
  <c r="AA59" i="3" s="1"/>
  <c r="AA49" i="3" s="1"/>
  <c r="AA31" i="3" s="1"/>
  <c r="AA87" i="3"/>
  <c r="AA83" i="3" s="1"/>
  <c r="AA76" i="3" s="1"/>
  <c r="AA68" i="3" s="1"/>
  <c r="AA60" i="3" s="1"/>
  <c r="AA52" i="3" s="1"/>
  <c r="AA51" i="3"/>
  <c r="AA94" i="3"/>
  <c r="AA90" i="3" s="1"/>
  <c r="AA30" i="3" s="1"/>
  <c r="AA11" i="3"/>
  <c r="AA41" i="3"/>
  <c r="AA21" i="3"/>
  <c r="AA38" i="3"/>
  <c r="AA22" i="3"/>
  <c r="AA65" i="3"/>
  <c r="AA57" i="3" s="1"/>
  <c r="AA45" i="3" s="1"/>
  <c r="AA26" i="3" s="1"/>
  <c r="AA20" i="3"/>
  <c r="AA77" i="3" s="1"/>
  <c r="AA69" i="3" l="1"/>
  <c r="AA61" i="3" s="1"/>
  <c r="AA53" i="3" s="1"/>
  <c r="AA36" i="3" s="1"/>
  <c r="AA96" i="3"/>
  <c r="AA92" i="3" s="1"/>
  <c r="AA79" i="3"/>
  <c r="AA71" i="3"/>
  <c r="AA63" i="3" s="1"/>
  <c r="AA55" i="3" s="1"/>
  <c r="AA40" i="3" s="1"/>
  <c r="AA88" i="3" l="1"/>
  <c r="AA84" i="3" s="1"/>
  <c r="AA78" i="3" s="1"/>
  <c r="AA70" i="3" s="1"/>
  <c r="AA62" i="3" s="1"/>
  <c r="AA54" i="3" s="1"/>
  <c r="AA39" i="3"/>
  <c r="AA98" i="3"/>
  <c r="AA2" i="3" s="1"/>
  <c r="C136" i="2" s="1"/>
</calcChain>
</file>

<file path=xl/sharedStrings.xml><?xml version="1.0" encoding="utf-8"?>
<sst xmlns="http://schemas.openxmlformats.org/spreadsheetml/2006/main" count="284" uniqueCount="148">
  <si>
    <t>Dossier</t>
  </si>
  <si>
    <t>Date</t>
  </si>
  <si>
    <t>Phase</t>
  </si>
  <si>
    <t>Indice</t>
  </si>
  <si>
    <t>MAITRE D'OUVRAGE
MINISTERE DE LA JUSTICE - Secrétariat Général - Délégation Interrégionale Sud-Est
350 av Club Hippique
13 096 Aix en Provence Cedex 2
Tél : 04.42.91.30.78   Fax : 04.42.91.30.71</t>
  </si>
  <si>
    <t>MAITRE D'OEUVRE : 
    Ingemetrie
    220 Boulevard de la Paix
    13640 La Roque d'Anthéron
    Tél : 0442904360   Fax : 0442504769
    Mél : info@ingemetrie.fr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</si>
  <si>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</si>
  <si>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</si>
  <si>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</si>
  <si>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</si>
  <si>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</si>
  <si>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</si>
  <si>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</si>
  <si>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</si>
  <si>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</si>
  <si>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</si>
  <si>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</si>
  <si>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</si>
  <si>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</si>
  <si>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</si>
  <si>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</si>
  <si>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</si>
  <si>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</si>
  <si>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</si>
  <si>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</si>
  <si>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</si>
  <si>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</si>
  <si>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</si>
  <si>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</si>
  <si>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</si>
  <si>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</si>
  <si>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</si>
  <si>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</si>
  <si>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</si>
  <si>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</si>
  <si>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</si>
  <si>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</si>
  <si>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>ELECTRICITE</t>
  </si>
  <si>
    <t>3.&amp;</t>
  </si>
  <si>
    <t>6.2</t>
  </si>
  <si>
    <t>DESCRIPTIF TRAVAUX</t>
  </si>
  <si>
    <t>6.2.1</t>
  </si>
  <si>
    <t>Palais de Justice Finosello à Ajaccio (Palais du Finosello, Avenue du Maréchal Lyautey, 20090 Ajaccio)</t>
  </si>
  <si>
    <t>6.2.1.1</t>
  </si>
  <si>
    <t>Adaptation des réseaux</t>
  </si>
  <si>
    <t>ENS</t>
  </si>
  <si>
    <t>9.T</t>
  </si>
  <si>
    <t>9.UMOD</t>
  </si>
  <si>
    <t>Mode de métré : Ensemble</t>
  </si>
  <si>
    <t>9.L</t>
  </si>
  <si>
    <t>Localisation : Bureau médecin fiche 10</t>
  </si>
  <si>
    <t>9.M.Z</t>
  </si>
  <si>
    <t>9.&amp;</t>
  </si>
  <si>
    <t>6.2.1.2</t>
  </si>
  <si>
    <t>Alimentations et raccordements électriques (CVC)</t>
  </si>
  <si>
    <t>Localisation : En faux plafond ; Bureau médecin selon fiche 10
Selon réseaux existants</t>
  </si>
  <si>
    <t>6.2.1.3</t>
  </si>
  <si>
    <t>Dépose appareillage</t>
  </si>
  <si>
    <t>Mode de métré : A l'unité</t>
  </si>
  <si>
    <t>6.2.1.4</t>
  </si>
  <si>
    <t>Dalle LED</t>
  </si>
  <si>
    <t>6.2.1.5</t>
  </si>
  <si>
    <t>Interrupteur</t>
  </si>
  <si>
    <t>6.2.1.6</t>
  </si>
  <si>
    <t>Boucle induction magnétique portative</t>
  </si>
  <si>
    <t>Localisation : Réception selon fiche 4</t>
  </si>
  <si>
    <t>6.2.1.7</t>
  </si>
  <si>
    <t>Boucle induction magnétique Infra Rouge sur ampli existant</t>
  </si>
  <si>
    <t>Localisation : Salle d'audience</t>
  </si>
  <si>
    <t>6.2.1.8</t>
  </si>
  <si>
    <t>Dispositif  lumineux relayant l'alarme sonore</t>
  </si>
  <si>
    <t>Localisation : Ensemble des sanitaires de l'établissement</t>
  </si>
  <si>
    <t>4.&amp;</t>
  </si>
  <si>
    <t>6.2.2</t>
  </si>
  <si>
    <t>Palais de Justice Masseria (4 Boulevard Masseria, 20181 Ajaccio)</t>
  </si>
  <si>
    <t>6.2.2.1</t>
  </si>
  <si>
    <t>Localisation : Sanitaire entresol</t>
  </si>
  <si>
    <t>6.2.2.2</t>
  </si>
  <si>
    <t>6.2.2.3</t>
  </si>
  <si>
    <t>6.2.2.4</t>
  </si>
  <si>
    <t>Détecteur de présence</t>
  </si>
  <si>
    <t>6.2.2.5</t>
  </si>
  <si>
    <t>Localisation : Accueil TGI selon fiche 3</t>
  </si>
  <si>
    <t>6.2.2.6</t>
  </si>
  <si>
    <t>6.2.2.7</t>
  </si>
  <si>
    <t>Câblage pour 2 points lumineux sur Simple allumage</t>
  </si>
  <si>
    <t>Mode de métré : ensemble y compris câble</t>
  </si>
  <si>
    <t>6.2.2.8</t>
  </si>
  <si>
    <t>Localisation : Ensemble des sanitaires</t>
  </si>
  <si>
    <t>Total H.T. :</t>
  </si>
  <si>
    <t>Total T.V.A. (10%) :</t>
  </si>
  <si>
    <t>Total T.T.C. :</t>
  </si>
  <si>
    <t>RECAPITULATIF
Lot n°6 ELECTRICITE</t>
  </si>
  <si>
    <t>RECAPITULATIF DES CHAPITRES</t>
  </si>
  <si>
    <t>6.2 - DESCRIPTIF TRAVAUX</t>
  </si>
  <si>
    <t>- 6.2.1 - Palais de Justice Finosello à Ajaccio (Palais du Finosello, Avenue du Maréchal Lyautey, 20090 Ajaccio)</t>
  </si>
  <si>
    <t>- 6.2.2 - Palais de Justice Masseria (4 Boulevard Masseria, 20181 Ajaccio)</t>
  </si>
  <si>
    <t>Total du lot ELECTRICITE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</si>
  <si>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</si>
  <si>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</si>
  <si>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</si>
  <si>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</si>
  <si>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</si>
  <si>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</si>
  <si>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</si>
  <si>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</si>
  <si>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</si>
  <si>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</si>
  <si>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</si>
  <si>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</si>
  <si>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</si>
  <si>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</si>
  <si>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</si>
  <si>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</si>
  <si>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</si>
  <si>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</si>
  <si>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</si>
  <si>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</si>
  <si>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</si>
  <si>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</si>
  <si>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</si>
  <si>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</si>
  <si>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</si>
  <si>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</si>
  <si>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</si>
  <si>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</si>
  <si>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</si>
  <si>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</si>
  <si>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</si>
  <si>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Ministère de la justice - Ajaccio : 
Mise en accessibilité du Palais de Justice Finosello et du Palais de Justice Masseria</t>
  </si>
  <si>
    <t>25/07/2023</t>
  </si>
  <si>
    <t>PRO-DCE</t>
  </si>
  <si>
    <t>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</si>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</sst>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66675</xdr:rowOff>
    </xdr:from>
    <xdr:to>
      <xdr:col>6</xdr:col>
      <xdr:colOff>527550</xdr:colOff>
      <xdr:row>7</xdr:row>
      <xdr:rowOff>41475</xdr:rowOff>
    </xdr:to>
    <xdr:pic>
      <xdr:nvPicPr>
        <xdr:cNvPr id="2" name="Picture 1" descr="{f9a4effd-9dd5-4b8b-b2dc-ea8a508286f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409575"/>
          <a:ext cx="1080000" cy="4320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33338</xdr:rowOff>
    </xdr:from>
    <xdr:to>
      <xdr:col>4</xdr:col>
      <xdr:colOff>922337</xdr:colOff>
      <xdr:row>55</xdr:row>
      <xdr:rowOff>72849</xdr:rowOff>
    </xdr:to>
    <xdr:pic>
      <xdr:nvPicPr>
        <xdr:cNvPr id="3" name="Picture 2" descr="{6e9f2058-c1c6-4466-8b40-108629670853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19738"/>
          <a:ext cx="889000" cy="83961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60325</xdr:rowOff>
    </xdr:to>
    <xdr:pic>
      <xdr:nvPicPr>
        <xdr:cNvPr id="4" name="Picture 3" descr="{87e67987-b26a-4ee4-aeed-c74cca06c974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77325"/>
          <a:ext cx="603250" cy="24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0"/>
      <c r="F2" s="40"/>
      <c r="G2" s="40"/>
      <c r="H2" s="40"/>
      <c r="I2" s="8"/>
    </row>
    <row r="3" spans="2:9" ht="9" customHeight="1" x14ac:dyDescent="0.35">
      <c r="B3" s="5"/>
      <c r="C3" s="6"/>
      <c r="D3" s="7"/>
      <c r="E3" s="40"/>
      <c r="F3" s="40"/>
      <c r="G3" s="40"/>
      <c r="H3" s="40"/>
      <c r="I3" s="8"/>
    </row>
    <row r="4" spans="2:9" ht="9" customHeight="1" x14ac:dyDescent="0.35">
      <c r="B4" s="5"/>
      <c r="C4" s="6"/>
      <c r="D4" s="7"/>
      <c r="E4" s="40"/>
      <c r="F4" s="40"/>
      <c r="G4" s="40"/>
      <c r="H4" s="40"/>
      <c r="I4" s="8"/>
    </row>
    <row r="5" spans="2:9" ht="9" customHeight="1" x14ac:dyDescent="0.35">
      <c r="B5" s="5"/>
      <c r="C5" s="6"/>
      <c r="D5" s="7"/>
      <c r="E5" s="40"/>
      <c r="F5" s="40"/>
      <c r="G5" s="40"/>
      <c r="H5" s="40"/>
      <c r="I5" s="8"/>
    </row>
    <row r="6" spans="2:9" ht="9" customHeight="1" x14ac:dyDescent="0.35">
      <c r="B6" s="5"/>
      <c r="C6" s="6"/>
      <c r="D6" s="7"/>
      <c r="E6" s="40"/>
      <c r="F6" s="40"/>
      <c r="G6" s="40"/>
      <c r="H6" s="40"/>
      <c r="I6" s="8"/>
    </row>
    <row r="7" spans="2:9" ht="9" customHeight="1" x14ac:dyDescent="0.35">
      <c r="B7" s="5"/>
      <c r="C7" s="6"/>
      <c r="D7" s="7"/>
      <c r="E7" s="40"/>
      <c r="F7" s="40"/>
      <c r="G7" s="40"/>
      <c r="H7" s="40"/>
      <c r="I7" s="8"/>
    </row>
    <row r="8" spans="2:9" ht="9" customHeight="1" x14ac:dyDescent="0.35">
      <c r="B8" s="5"/>
      <c r="C8" s="6"/>
      <c r="D8" s="7"/>
      <c r="E8" s="40"/>
      <c r="F8" s="40"/>
      <c r="G8" s="40"/>
      <c r="H8" s="40"/>
      <c r="I8" s="8"/>
    </row>
    <row r="9" spans="2:9" ht="9" customHeight="1" x14ac:dyDescent="0.35">
      <c r="B9" s="5"/>
      <c r="C9" s="6"/>
      <c r="D9" s="7"/>
      <c r="E9" s="40"/>
      <c r="F9" s="40"/>
      <c r="G9" s="40"/>
      <c r="H9" s="40"/>
      <c r="I9" s="8"/>
    </row>
    <row r="10" spans="2:9" ht="9" customHeight="1" x14ac:dyDescent="0.35">
      <c r="B10" s="5"/>
      <c r="C10" s="6"/>
      <c r="D10" s="7"/>
      <c r="E10" s="40"/>
      <c r="F10" s="40"/>
      <c r="G10" s="40"/>
      <c r="H10" s="40"/>
      <c r="I10" s="8"/>
    </row>
    <row r="11" spans="2:9" ht="9" customHeight="1" x14ac:dyDescent="0.35">
      <c r="B11" s="5"/>
      <c r="C11" s="6"/>
      <c r="D11" s="7"/>
      <c r="E11" s="41" t="str">
        <f>IF(Paramètres!C5&lt;&gt;"",Paramètres!C5,"")</f>
        <v>Ministère de la justice - Ajaccio : 
Mise en accessibilité du Palais de Justice Finosello et du Palais de Justice Masseria</v>
      </c>
      <c r="F11" s="41"/>
      <c r="G11" s="41"/>
      <c r="H11" s="41"/>
      <c r="I11" s="8"/>
    </row>
    <row r="12" spans="2:9" ht="9" customHeight="1" x14ac:dyDescent="0.35">
      <c r="B12" s="5"/>
      <c r="C12" s="6"/>
      <c r="D12" s="7"/>
      <c r="E12" s="41"/>
      <c r="F12" s="41"/>
      <c r="G12" s="41"/>
      <c r="H12" s="41"/>
      <c r="I12" s="8"/>
    </row>
    <row r="13" spans="2:9" ht="9" customHeight="1" x14ac:dyDescent="0.35">
      <c r="B13" s="5"/>
      <c r="C13" s="6"/>
      <c r="D13" s="7"/>
      <c r="E13" s="41"/>
      <c r="F13" s="41"/>
      <c r="G13" s="41"/>
      <c r="H13" s="41"/>
      <c r="I13" s="8"/>
    </row>
    <row r="14" spans="2:9" ht="9" customHeight="1" x14ac:dyDescent="0.35">
      <c r="B14" s="5"/>
      <c r="C14" s="6"/>
      <c r="D14" s="7"/>
      <c r="E14" s="41"/>
      <c r="F14" s="41"/>
      <c r="G14" s="41"/>
      <c r="H14" s="41"/>
      <c r="I14" s="8"/>
    </row>
    <row r="15" spans="2:9" ht="9" customHeight="1" x14ac:dyDescent="0.35">
      <c r="B15" s="5"/>
      <c r="C15" s="6"/>
      <c r="D15" s="7"/>
      <c r="E15" s="41"/>
      <c r="F15" s="41"/>
      <c r="G15" s="41"/>
      <c r="H15" s="41"/>
      <c r="I15" s="8"/>
    </row>
    <row r="16" spans="2:9" ht="9" customHeight="1" x14ac:dyDescent="0.35">
      <c r="B16" s="5"/>
      <c r="C16" s="6"/>
      <c r="D16" s="7"/>
      <c r="E16" s="41"/>
      <c r="F16" s="41"/>
      <c r="G16" s="41"/>
      <c r="H16" s="41"/>
      <c r="I16" s="8"/>
    </row>
    <row r="17" spans="2:9" ht="9" customHeight="1" x14ac:dyDescent="0.35">
      <c r="B17" s="5"/>
      <c r="C17" s="6"/>
      <c r="D17" s="7"/>
      <c r="E17" s="41"/>
      <c r="F17" s="41"/>
      <c r="G17" s="41"/>
      <c r="H17" s="41"/>
      <c r="I17" s="8"/>
    </row>
    <row r="18" spans="2:9" ht="9" customHeight="1" x14ac:dyDescent="0.35">
      <c r="B18" s="5"/>
      <c r="C18" s="6"/>
      <c r="D18" s="7"/>
      <c r="E18" s="41"/>
      <c r="F18" s="41"/>
      <c r="G18" s="41"/>
      <c r="H18" s="41"/>
      <c r="I18" s="8"/>
    </row>
    <row r="19" spans="2:9" ht="9" customHeight="1" x14ac:dyDescent="0.35">
      <c r="B19" s="5"/>
      <c r="C19" s="6"/>
      <c r="D19" s="7"/>
      <c r="E19" s="41"/>
      <c r="F19" s="41"/>
      <c r="G19" s="41"/>
      <c r="H19" s="41"/>
      <c r="I19" s="8"/>
    </row>
    <row r="20" spans="2:9" ht="9" customHeight="1" x14ac:dyDescent="0.35">
      <c r="B20" s="5"/>
      <c r="C20" s="6"/>
      <c r="D20" s="7"/>
      <c r="E20" s="41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1"/>
      <c r="G20" s="41"/>
      <c r="H20" s="41"/>
      <c r="I20" s="8"/>
    </row>
    <row r="21" spans="2:9" ht="9" customHeight="1" x14ac:dyDescent="0.35">
      <c r="B21" s="5"/>
      <c r="C21" s="6"/>
      <c r="D21" s="7"/>
      <c r="E21" s="41"/>
      <c r="F21" s="41"/>
      <c r="G21" s="41"/>
      <c r="H21" s="41"/>
      <c r="I21" s="8"/>
    </row>
    <row r="22" spans="2:9" ht="9" customHeight="1" x14ac:dyDescent="0.35">
      <c r="B22" s="5"/>
      <c r="C22" s="6"/>
      <c r="D22" s="7"/>
      <c r="E22" s="41"/>
      <c r="F22" s="41"/>
      <c r="G22" s="41"/>
      <c r="H22" s="41"/>
      <c r="I22" s="8"/>
    </row>
    <row r="23" spans="2:9" ht="9" customHeight="1" x14ac:dyDescent="0.35">
      <c r="B23" s="5"/>
      <c r="C23" s="6"/>
      <c r="D23" s="7"/>
      <c r="E23" s="41"/>
      <c r="F23" s="41"/>
      <c r="G23" s="41"/>
      <c r="H23" s="41"/>
      <c r="I23" s="8"/>
    </row>
    <row r="24" spans="2:9" ht="9" customHeight="1" x14ac:dyDescent="0.35">
      <c r="B24" s="5"/>
      <c r="C24" s="6"/>
      <c r="D24" s="7"/>
      <c r="E24" s="41"/>
      <c r="F24" s="41"/>
      <c r="G24" s="41"/>
      <c r="H24" s="41"/>
      <c r="I24" s="8"/>
    </row>
    <row r="25" spans="2:9" ht="9" customHeight="1" x14ac:dyDescent="0.35">
      <c r="B25" s="5"/>
      <c r="C25" s="6"/>
      <c r="D25" s="7"/>
      <c r="E25" s="41"/>
      <c r="F25" s="41"/>
      <c r="G25" s="41"/>
      <c r="H25" s="41"/>
      <c r="I25" s="8"/>
    </row>
    <row r="26" spans="2:9" ht="9" customHeight="1" x14ac:dyDescent="0.35">
      <c r="B26" s="5"/>
      <c r="C26" s="6"/>
      <c r="D26" s="7"/>
      <c r="E26" s="41"/>
      <c r="F26" s="41"/>
      <c r="G26" s="41"/>
      <c r="H26" s="41"/>
      <c r="I26" s="8"/>
    </row>
    <row r="27" spans="2:9" ht="9" customHeight="1" x14ac:dyDescent="0.35">
      <c r="B27" s="5"/>
      <c r="C27" s="6"/>
      <c r="D27" s="7"/>
      <c r="E27" s="41"/>
      <c r="F27" s="41"/>
      <c r="G27" s="41"/>
      <c r="H27" s="41"/>
      <c r="I27" s="8"/>
    </row>
    <row r="28" spans="2:9" ht="9" customHeight="1" x14ac:dyDescent="0.35">
      <c r="B28" s="5"/>
      <c r="C28" s="6"/>
      <c r="D28" s="7"/>
      <c r="E28" s="40"/>
      <c r="F28" s="40"/>
      <c r="G28" s="40"/>
      <c r="H28" s="40"/>
      <c r="I28" s="8"/>
    </row>
    <row r="29" spans="2:9" ht="9" customHeight="1" x14ac:dyDescent="0.35">
      <c r="B29" s="5"/>
      <c r="C29" s="6"/>
      <c r="D29" s="7"/>
      <c r="E29" s="40"/>
      <c r="F29" s="40"/>
      <c r="G29" s="40"/>
      <c r="H29" s="40"/>
      <c r="I29" s="8"/>
    </row>
    <row r="30" spans="2:9" ht="9" customHeight="1" x14ac:dyDescent="0.35">
      <c r="B30" s="5"/>
      <c r="C30" s="6"/>
      <c r="D30" s="7"/>
      <c r="E30" s="40"/>
      <c r="F30" s="40"/>
      <c r="G30" s="40"/>
      <c r="H30" s="40"/>
      <c r="I30" s="8"/>
    </row>
    <row r="31" spans="2:9" ht="9" customHeight="1" x14ac:dyDescent="0.35">
      <c r="B31" s="5"/>
      <c r="C31" s="6"/>
      <c r="D31" s="7"/>
      <c r="E31" s="40"/>
      <c r="F31" s="40"/>
      <c r="G31" s="40"/>
      <c r="H31" s="40"/>
      <c r="I31" s="8"/>
    </row>
    <row r="32" spans="2:9" ht="9" customHeight="1" x14ac:dyDescent="0.35">
      <c r="B32" s="5"/>
      <c r="C32" s="6"/>
      <c r="D32" s="7"/>
      <c r="E32" s="40"/>
      <c r="F32" s="40"/>
      <c r="G32" s="40"/>
      <c r="H32" s="40"/>
      <c r="I32" s="8"/>
    </row>
    <row r="33" spans="2:9" ht="9" customHeight="1" x14ac:dyDescent="0.35">
      <c r="B33" s="5"/>
      <c r="C33" s="6"/>
      <c r="D33" s="7"/>
      <c r="E33" s="40"/>
      <c r="F33" s="40"/>
      <c r="G33" s="40"/>
      <c r="H33" s="40"/>
      <c r="I33" s="8"/>
    </row>
    <row r="34" spans="2:9" ht="9" customHeight="1" x14ac:dyDescent="0.35">
      <c r="B34" s="5"/>
      <c r="C34" s="6"/>
      <c r="D34" s="7"/>
      <c r="E34" s="40"/>
      <c r="F34" s="40"/>
      <c r="G34" s="40"/>
      <c r="H34" s="40"/>
      <c r="I34" s="8"/>
    </row>
    <row r="35" spans="2:9" ht="9" customHeight="1" x14ac:dyDescent="0.35">
      <c r="B35" s="5"/>
      <c r="C35" s="6"/>
      <c r="D35" s="7"/>
      <c r="E35" s="40"/>
      <c r="F35" s="40"/>
      <c r="G35" s="40"/>
      <c r="H35" s="40"/>
      <c r="I35" s="8"/>
    </row>
    <row r="36" spans="2:9" ht="9" customHeight="1" x14ac:dyDescent="0.35">
      <c r="B36" s="5"/>
      <c r="C36" s="6"/>
      <c r="D36" s="7"/>
      <c r="E36" s="40"/>
      <c r="F36" s="40"/>
      <c r="G36" s="40"/>
      <c r="H36" s="40"/>
      <c r="I36" s="8"/>
    </row>
    <row r="37" spans="2:9" ht="9" customHeight="1" x14ac:dyDescent="0.35">
      <c r="B37" s="5"/>
      <c r="C37" s="6"/>
      <c r="D37" s="7"/>
      <c r="E37" s="40"/>
      <c r="F37" s="40"/>
      <c r="G37" s="40"/>
      <c r="H37" s="40"/>
      <c r="I37" s="8"/>
    </row>
    <row r="38" spans="2:9" ht="9" customHeight="1" x14ac:dyDescent="0.35">
      <c r="B38" s="5"/>
      <c r="C38" s="6"/>
      <c r="D38" s="7"/>
      <c r="E38" s="40"/>
      <c r="F38" s="40"/>
      <c r="G38" s="40"/>
      <c r="H38" s="40"/>
      <c r="I38" s="8"/>
    </row>
    <row r="39" spans="2:9" ht="9" customHeight="1" x14ac:dyDescent="0.35">
      <c r="B39" s="5"/>
      <c r="C39" s="6"/>
      <c r="D39" s="7"/>
      <c r="E39" s="40"/>
      <c r="F39" s="40"/>
      <c r="G39" s="40"/>
      <c r="H39" s="40"/>
      <c r="I39" s="8"/>
    </row>
    <row r="40" spans="2:9" ht="9" customHeight="1" x14ac:dyDescent="0.35">
      <c r="B40" s="5"/>
      <c r="C40" s="6"/>
      <c r="D40" s="7"/>
      <c r="E40" s="40"/>
      <c r="F40" s="40"/>
      <c r="G40" s="40"/>
      <c r="H40" s="40"/>
      <c r="I40" s="8"/>
    </row>
    <row r="41" spans="2:9" ht="9" customHeight="1" x14ac:dyDescent="0.35">
      <c r="B41" s="5"/>
      <c r="C41" s="6"/>
      <c r="D41" s="7"/>
      <c r="E41" s="40"/>
      <c r="F41" s="40"/>
      <c r="G41" s="40"/>
      <c r="H41" s="40"/>
      <c r="I41" s="8"/>
    </row>
    <row r="42" spans="2:9" ht="9" customHeight="1" x14ac:dyDescent="0.35">
      <c r="B42" s="5"/>
      <c r="C42" s="6"/>
      <c r="D42" s="7"/>
      <c r="E42" s="40"/>
      <c r="F42" s="40"/>
      <c r="G42" s="40"/>
      <c r="H42" s="40"/>
      <c r="I42" s="8"/>
    </row>
    <row r="43" spans="2:9" ht="9" customHeight="1" x14ac:dyDescent="0.35">
      <c r="B43" s="5"/>
      <c r="C43" s="6"/>
      <c r="D43" s="7"/>
      <c r="E43" s="40"/>
      <c r="F43" s="40"/>
      <c r="G43" s="40"/>
      <c r="H43" s="40"/>
      <c r="I43" s="8"/>
    </row>
    <row r="44" spans="2:9" ht="9" customHeight="1" x14ac:dyDescent="0.35">
      <c r="B44" s="5"/>
      <c r="C44" s="6"/>
      <c r="D44" s="7"/>
      <c r="E44" s="40"/>
      <c r="F44" s="40"/>
      <c r="G44" s="40"/>
      <c r="H44" s="40"/>
      <c r="I44" s="8"/>
    </row>
    <row r="45" spans="2:9" ht="9" customHeight="1" x14ac:dyDescent="0.35">
      <c r="B45" s="5"/>
      <c r="C45" s="6"/>
      <c r="D45" s="7"/>
      <c r="E45" s="40"/>
      <c r="F45" s="40"/>
      <c r="G45" s="40"/>
      <c r="H45" s="40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40"/>
      <c r="F47" s="52" t="s">
        <v>4</v>
      </c>
      <c r="G47" s="40"/>
      <c r="H47" s="40"/>
      <c r="I47" s="8"/>
    </row>
    <row r="48" spans="2:9" ht="9" customHeight="1" x14ac:dyDescent="0.35">
      <c r="B48" s="5"/>
      <c r="C48" s="6"/>
      <c r="D48" s="7"/>
      <c r="E48" s="40"/>
      <c r="F48" s="40"/>
      <c r="G48" s="40"/>
      <c r="H48" s="40"/>
      <c r="I48" s="8"/>
    </row>
    <row r="49" spans="2:9" ht="9" customHeight="1" x14ac:dyDescent="0.35">
      <c r="B49" s="5"/>
      <c r="C49" s="6"/>
      <c r="D49" s="7"/>
      <c r="E49" s="40"/>
      <c r="F49" s="40"/>
      <c r="G49" s="40"/>
      <c r="H49" s="40"/>
      <c r="I49" s="8"/>
    </row>
    <row r="50" spans="2:9" ht="9" customHeight="1" x14ac:dyDescent="0.35">
      <c r="B50" s="5"/>
      <c r="C50" s="6"/>
      <c r="D50" s="7"/>
      <c r="E50" s="40"/>
      <c r="F50" s="40"/>
      <c r="G50" s="40"/>
      <c r="H50" s="40"/>
      <c r="I50" s="8"/>
    </row>
    <row r="51" spans="2:9" ht="9" customHeight="1" x14ac:dyDescent="0.35">
      <c r="B51" s="5"/>
      <c r="C51" s="6"/>
      <c r="D51" s="7"/>
      <c r="E51" s="40"/>
      <c r="F51" s="40"/>
      <c r="G51" s="40"/>
      <c r="H51" s="40"/>
      <c r="I51" s="8"/>
    </row>
    <row r="52" spans="2:9" ht="9" customHeight="1" x14ac:dyDescent="0.35">
      <c r="B52" s="5"/>
      <c r="C52" s="6"/>
      <c r="D52" s="7"/>
      <c r="E52" s="40"/>
      <c r="F52" s="40"/>
      <c r="G52" s="40"/>
      <c r="H52" s="40"/>
      <c r="I52" s="8"/>
    </row>
    <row r="53" spans="2:9" ht="9" customHeight="1" x14ac:dyDescent="0.35">
      <c r="B53" s="5"/>
      <c r="C53" s="6"/>
      <c r="D53" s="7"/>
      <c r="E53" s="40"/>
      <c r="F53" s="40"/>
      <c r="G53" s="40"/>
      <c r="H53" s="40"/>
      <c r="I53" s="8"/>
    </row>
    <row r="54" spans="2:9" ht="9" customHeight="1" x14ac:dyDescent="0.35">
      <c r="B54" s="5"/>
      <c r="C54" s="6"/>
      <c r="D54" s="7"/>
      <c r="E54" s="40"/>
      <c r="F54" s="40"/>
      <c r="G54" s="40"/>
      <c r="H54" s="40"/>
      <c r="I54" s="8"/>
    </row>
    <row r="55" spans="2:9" ht="9" customHeight="1" x14ac:dyDescent="0.35">
      <c r="B55" s="5"/>
      <c r="C55" s="6"/>
      <c r="D55" s="7"/>
      <c r="E55" s="40"/>
      <c r="F55" s="40"/>
      <c r="G55" s="40"/>
      <c r="H55" s="40"/>
      <c r="I55" s="8"/>
    </row>
    <row r="56" spans="2:9" ht="9" customHeight="1" x14ac:dyDescent="0.35">
      <c r="B56" s="5"/>
      <c r="C56" s="6"/>
      <c r="D56" s="7"/>
      <c r="E56" s="40"/>
      <c r="F56" s="40"/>
      <c r="G56" s="40"/>
      <c r="H56" s="40"/>
      <c r="I56" s="8"/>
    </row>
    <row r="57" spans="2:9" ht="9" customHeight="1" x14ac:dyDescent="0.35">
      <c r="B57" s="5"/>
      <c r="C57" s="6"/>
      <c r="D57" s="7"/>
      <c r="E57" s="40"/>
      <c r="F57" s="40"/>
      <c r="G57" s="40"/>
      <c r="H57" s="40"/>
      <c r="I57" s="8"/>
    </row>
    <row r="58" spans="2:9" ht="9" customHeight="1" x14ac:dyDescent="0.35">
      <c r="B58" s="5"/>
      <c r="C58" s="6"/>
      <c r="D58" s="7"/>
      <c r="E58" s="40"/>
      <c r="F58" s="40"/>
      <c r="G58" s="40"/>
      <c r="H58" s="40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42" t="str">
        <f>IF(Paramètres!C9&lt;&gt;"",Paramètres!C9,"")</f>
        <v>Lot n°6</v>
      </c>
      <c r="F60" s="42"/>
      <c r="G60" s="42"/>
      <c r="H60" s="42"/>
      <c r="I60" s="8"/>
    </row>
    <row r="61" spans="2:9" ht="9" customHeight="1" x14ac:dyDescent="0.35">
      <c r="B61" s="5"/>
      <c r="C61" s="6"/>
      <c r="D61" s="7"/>
      <c r="E61" s="42"/>
      <c r="F61" s="42"/>
      <c r="G61" s="42"/>
      <c r="H61" s="42"/>
      <c r="I61" s="8"/>
    </row>
    <row r="62" spans="2:9" ht="9" customHeight="1" x14ac:dyDescent="0.35">
      <c r="B62" s="5"/>
      <c r="C62" s="6"/>
      <c r="D62" s="7"/>
      <c r="E62" s="42"/>
      <c r="F62" s="42"/>
      <c r="G62" s="42"/>
      <c r="H62" s="42"/>
      <c r="I62" s="8"/>
    </row>
    <row r="63" spans="2:9" ht="9" customHeight="1" x14ac:dyDescent="0.35">
      <c r="B63" s="5"/>
      <c r="C63" s="6"/>
      <c r="D63" s="7"/>
      <c r="E63" s="42" t="str">
        <f>IF(Paramètres!C11&lt;&gt;"",Paramètres!C11,"")</f>
        <v>ELECTRICITE</v>
      </c>
      <c r="F63" s="42"/>
      <c r="G63" s="42"/>
      <c r="H63" s="42"/>
      <c r="I63" s="8"/>
    </row>
    <row r="64" spans="2:9" ht="9" customHeight="1" x14ac:dyDescent="0.35">
      <c r="B64" s="5"/>
      <c r="C64" s="6"/>
      <c r="D64" s="7"/>
      <c r="E64" s="42"/>
      <c r="F64" s="42"/>
      <c r="G64" s="42"/>
      <c r="H64" s="42"/>
      <c r="I64" s="8"/>
    </row>
    <row r="65" spans="2:9" ht="9" customHeight="1" x14ac:dyDescent="0.35">
      <c r="B65" s="5"/>
      <c r="C65" s="6"/>
      <c r="D65" s="7"/>
      <c r="E65" s="42"/>
      <c r="F65" s="42"/>
      <c r="G65" s="42"/>
      <c r="H65" s="42"/>
      <c r="I65" s="8"/>
    </row>
    <row r="66" spans="2:9" ht="9" customHeight="1" x14ac:dyDescent="0.35">
      <c r="B66" s="5"/>
      <c r="C66" s="6"/>
      <c r="D66" s="7"/>
      <c r="E66" s="42"/>
      <c r="F66" s="42"/>
      <c r="G66" s="42"/>
      <c r="H66" s="42"/>
      <c r="I66" s="8"/>
    </row>
    <row r="67" spans="2:9" ht="9" customHeight="1" x14ac:dyDescent="0.35">
      <c r="B67" s="5"/>
      <c r="C67" s="6"/>
      <c r="D67" s="7"/>
      <c r="E67" s="42"/>
      <c r="F67" s="42"/>
      <c r="G67" s="42"/>
      <c r="H67" s="42"/>
      <c r="I67" s="8"/>
    </row>
    <row r="68" spans="2:9" ht="9" customHeight="1" x14ac:dyDescent="0.35">
      <c r="B68" s="5"/>
      <c r="C68" s="6"/>
      <c r="D68" s="7"/>
      <c r="E68" s="42"/>
      <c r="F68" s="42"/>
      <c r="G68" s="42"/>
      <c r="H68" s="42"/>
      <c r="I68" s="8"/>
    </row>
    <row r="69" spans="2:9" ht="9" customHeight="1" x14ac:dyDescent="0.35">
      <c r="B69" s="5"/>
      <c r="C69" s="6"/>
      <c r="D69" s="7"/>
      <c r="E69" s="42"/>
      <c r="F69" s="42"/>
      <c r="G69" s="42"/>
      <c r="H69" s="42"/>
      <c r="I69" s="8"/>
    </row>
    <row r="70" spans="2:9" ht="9" customHeight="1" x14ac:dyDescent="0.35">
      <c r="B70" s="5"/>
      <c r="C70" s="6"/>
      <c r="D70" s="7"/>
      <c r="E70" s="43" t="str">
        <f>IF(Paramètres!C3&lt;&gt;"",Paramètres!C3,"")</f>
        <v>DPGF</v>
      </c>
      <c r="F70" s="44"/>
      <c r="G70" s="44"/>
      <c r="H70" s="45"/>
      <c r="I70" s="8"/>
    </row>
    <row r="71" spans="2:9" ht="9" customHeight="1" x14ac:dyDescent="0.35">
      <c r="B71" s="5"/>
      <c r="C71" s="6"/>
      <c r="D71" s="7"/>
      <c r="E71" s="46"/>
      <c r="F71" s="41"/>
      <c r="G71" s="41"/>
      <c r="H71" s="47"/>
      <c r="I71" s="8"/>
    </row>
    <row r="72" spans="2:9" ht="9" customHeight="1" x14ac:dyDescent="0.35">
      <c r="B72" s="5"/>
      <c r="C72" s="6"/>
      <c r="D72" s="7"/>
      <c r="E72" s="46"/>
      <c r="F72" s="41"/>
      <c r="G72" s="41"/>
      <c r="H72" s="47"/>
      <c r="I72" s="8"/>
    </row>
    <row r="73" spans="2:9" ht="9" customHeight="1" x14ac:dyDescent="0.35">
      <c r="B73" s="5"/>
      <c r="C73" s="6"/>
      <c r="D73" s="7"/>
      <c r="E73" s="46"/>
      <c r="F73" s="41"/>
      <c r="G73" s="41"/>
      <c r="H73" s="47"/>
      <c r="I73" s="8"/>
    </row>
    <row r="74" spans="2:9" ht="9" customHeight="1" x14ac:dyDescent="0.35">
      <c r="B74" s="5"/>
      <c r="C74" s="6"/>
      <c r="D74" s="7"/>
      <c r="E74" s="46"/>
      <c r="F74" s="41"/>
      <c r="G74" s="41"/>
      <c r="H74" s="47"/>
      <c r="I74" s="8"/>
    </row>
    <row r="75" spans="2:9" ht="9" customHeight="1" x14ac:dyDescent="0.35">
      <c r="B75" s="5"/>
      <c r="C75" s="6"/>
      <c r="D75" s="7"/>
      <c r="E75" s="46"/>
      <c r="F75" s="41"/>
      <c r="G75" s="41"/>
      <c r="H75" s="47"/>
      <c r="I75" s="8"/>
    </row>
    <row r="76" spans="2:9" ht="9" customHeight="1" x14ac:dyDescent="0.35">
      <c r="B76" s="5"/>
      <c r="C76" s="6"/>
      <c r="D76" s="7"/>
      <c r="E76" s="48"/>
      <c r="F76" s="49"/>
      <c r="G76" s="49"/>
      <c r="H76" s="50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55"/>
      <c r="C78" s="53" t="s">
        <v>5</v>
      </c>
      <c r="D78" s="7"/>
      <c r="E78" s="7"/>
      <c r="F78" s="51" t="s">
        <v>0</v>
      </c>
      <c r="G78" s="51">
        <f>IF(Paramètres!C7&lt;&gt;"",Paramètres!C7,"")</f>
        <v>9264</v>
      </c>
      <c r="H78" s="7"/>
      <c r="I78" s="8"/>
    </row>
    <row r="79" spans="2:9" ht="9" customHeight="1" x14ac:dyDescent="0.35">
      <c r="B79" s="55"/>
      <c r="C79" s="54"/>
      <c r="D79" s="7"/>
      <c r="E79" s="7"/>
      <c r="F79" s="51"/>
      <c r="G79" s="51"/>
      <c r="H79" s="7"/>
      <c r="I79" s="8"/>
    </row>
    <row r="80" spans="2:9" ht="9" customHeight="1" x14ac:dyDescent="0.35">
      <c r="B80" s="55"/>
      <c r="C80" s="54"/>
      <c r="D80" s="7"/>
      <c r="E80" s="7"/>
      <c r="F80" s="51" t="s">
        <v>1</v>
      </c>
      <c r="G80" s="51" t="str">
        <f>IF(Paramètres!C13&lt;&gt;"",Paramètres!C13,"")</f>
        <v>25/07/2023</v>
      </c>
      <c r="H80" s="7"/>
      <c r="I80" s="8"/>
    </row>
    <row r="81" spans="2:9" ht="9" customHeight="1" x14ac:dyDescent="0.35">
      <c r="B81" s="55"/>
      <c r="C81" s="54"/>
      <c r="D81" s="7"/>
      <c r="E81" s="7"/>
      <c r="F81" s="51"/>
      <c r="G81" s="51"/>
      <c r="H81" s="7"/>
      <c r="I81" s="8"/>
    </row>
    <row r="82" spans="2:9" ht="9" customHeight="1" x14ac:dyDescent="0.35">
      <c r="B82" s="55"/>
      <c r="C82" s="54"/>
      <c r="D82" s="7"/>
      <c r="E82" s="7"/>
      <c r="F82" s="51" t="s">
        <v>2</v>
      </c>
      <c r="G82" s="51" t="str">
        <f>IF(Paramètres!C15&lt;&gt;"",Paramètres!C15,"")</f>
        <v>PRO-DCE</v>
      </c>
      <c r="H82" s="7"/>
      <c r="I82" s="8"/>
    </row>
    <row r="83" spans="2:9" ht="9" customHeight="1" x14ac:dyDescent="0.35">
      <c r="B83" s="55"/>
      <c r="C83" s="54"/>
      <c r="D83" s="7"/>
      <c r="E83" s="7"/>
      <c r="F83" s="51"/>
      <c r="G83" s="51"/>
      <c r="H83" s="7"/>
      <c r="I83" s="8"/>
    </row>
    <row r="84" spans="2:9" ht="9" customHeight="1" x14ac:dyDescent="0.35">
      <c r="B84" s="55"/>
      <c r="C84" s="54"/>
      <c r="D84" s="7"/>
      <c r="E84" s="7"/>
      <c r="F84" s="51" t="s">
        <v>3</v>
      </c>
      <c r="G84" s="51" t="str">
        <f>IF(Paramètres!C17&lt;&gt;"",Paramètres!C17,"")</f>
        <v>D</v>
      </c>
      <c r="H84" s="7"/>
      <c r="I84" s="8"/>
    </row>
    <row r="85" spans="2:9" ht="9" customHeight="1" x14ac:dyDescent="0.35">
      <c r="B85" s="5"/>
      <c r="C85" s="6"/>
      <c r="D85" s="7"/>
      <c r="E85" s="7"/>
      <c r="F85" s="51"/>
      <c r="G85" s="51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41"/>
  <sheetViews>
    <sheetView showGridLines="0" tabSelected="1" topLeftCell="B1" workbookViewId="0">
      <pane ySplit="3" topLeftCell="A9" activePane="bottomLeft" state="frozen"/>
      <selection pane="bottomLeft" activeCell="I9" sqref="I9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56" t="s">
        <v>24</v>
      </c>
      <c r="D3" s="56"/>
      <c r="E3" s="56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3.5" customHeight="1" x14ac:dyDescent="0.35">
      <c r="A4" s="7">
        <v>2</v>
      </c>
      <c r="B4" s="14" t="s">
        <v>36</v>
      </c>
      <c r="C4" s="57" t="s">
        <v>37</v>
      </c>
      <c r="D4" s="57"/>
      <c r="E4" s="57"/>
      <c r="F4" s="15"/>
      <c r="G4" s="15"/>
      <c r="H4" s="15"/>
      <c r="I4" s="15"/>
      <c r="J4" s="14"/>
      <c r="K4" s="7"/>
    </row>
    <row r="5" spans="1:17" hidden="1" x14ac:dyDescent="0.35">
      <c r="A5" s="7">
        <v>3</v>
      </c>
    </row>
    <row r="6" spans="1:17" hidden="1" x14ac:dyDescent="0.35">
      <c r="A6" s="7" t="s">
        <v>38</v>
      </c>
    </row>
    <row r="7" spans="1:17" ht="18.649999999999999" customHeight="1" x14ac:dyDescent="0.35">
      <c r="A7" s="7">
        <v>3</v>
      </c>
      <c r="B7" s="16" t="s">
        <v>39</v>
      </c>
      <c r="C7" s="58" t="s">
        <v>40</v>
      </c>
      <c r="D7" s="58"/>
      <c r="E7" s="58"/>
      <c r="F7" s="17"/>
      <c r="G7" s="17"/>
      <c r="H7" s="17"/>
      <c r="I7" s="17"/>
      <c r="J7" s="18"/>
      <c r="K7" s="7"/>
    </row>
    <row r="8" spans="1:17" ht="45" customHeight="1" x14ac:dyDescent="0.35">
      <c r="A8" s="7">
        <v>4</v>
      </c>
      <c r="B8" s="16" t="s">
        <v>41</v>
      </c>
      <c r="C8" s="59" t="s">
        <v>42</v>
      </c>
      <c r="D8" s="59"/>
      <c r="E8" s="59"/>
      <c r="F8" s="19"/>
      <c r="G8" s="19"/>
      <c r="H8" s="19"/>
      <c r="I8" s="19"/>
      <c r="J8" s="20"/>
      <c r="K8" s="7"/>
    </row>
    <row r="9" spans="1:17" x14ac:dyDescent="0.35">
      <c r="A9" s="7">
        <v>9</v>
      </c>
      <c r="B9" s="21" t="s">
        <v>43</v>
      </c>
      <c r="C9" s="60" t="s">
        <v>44</v>
      </c>
      <c r="D9" s="61"/>
      <c r="E9" s="61"/>
      <c r="F9" s="23" t="s">
        <v>45</v>
      </c>
      <c r="G9" s="24">
        <v>1</v>
      </c>
      <c r="H9" s="24"/>
      <c r="I9" s="25"/>
      <c r="J9" s="26">
        <f>IF(AND(G9= "",H9= ""), 0, ROUND(ROUND(I9, 2) * ROUND(IF(H9="",G9,H9),  0), 2))</f>
        <v>0</v>
      </c>
      <c r="K9" s="7"/>
      <c r="M9" s="27">
        <v>0.1</v>
      </c>
      <c r="Q9" s="7">
        <v>1383</v>
      </c>
    </row>
    <row r="10" spans="1:17" hidden="1" x14ac:dyDescent="0.35">
      <c r="A10" s="7" t="s">
        <v>46</v>
      </c>
    </row>
    <row r="11" spans="1:17" hidden="1" x14ac:dyDescent="0.35">
      <c r="A11" s="7" t="s">
        <v>46</v>
      </c>
    </row>
    <row r="12" spans="1:17" x14ac:dyDescent="0.35">
      <c r="A12" s="7" t="s">
        <v>47</v>
      </c>
      <c r="B12" s="22"/>
      <c r="C12" s="61" t="s">
        <v>48</v>
      </c>
      <c r="D12" s="61"/>
      <c r="E12" s="61"/>
      <c r="F12" s="61"/>
      <c r="G12" s="61"/>
      <c r="H12" s="61"/>
      <c r="I12" s="61"/>
      <c r="J12" s="22"/>
    </row>
    <row r="13" spans="1:17" x14ac:dyDescent="0.35">
      <c r="A13" s="7" t="s">
        <v>49</v>
      </c>
      <c r="B13" s="28"/>
      <c r="C13" s="62" t="s">
        <v>50</v>
      </c>
      <c r="D13" s="62"/>
      <c r="E13" s="62"/>
      <c r="F13" s="62"/>
      <c r="G13" s="62"/>
      <c r="H13" s="62"/>
      <c r="I13" s="62"/>
      <c r="J13" s="28"/>
    </row>
    <row r="14" spans="1:17" hidden="1" x14ac:dyDescent="0.35">
      <c r="A14" s="7" t="s">
        <v>51</v>
      </c>
    </row>
    <row r="15" spans="1:17" hidden="1" x14ac:dyDescent="0.35">
      <c r="A15" s="7" t="s">
        <v>52</v>
      </c>
    </row>
    <row r="16" spans="1:17" x14ac:dyDescent="0.35">
      <c r="A16" s="7">
        <v>9</v>
      </c>
      <c r="B16" s="21" t="s">
        <v>53</v>
      </c>
      <c r="C16" s="60" t="s">
        <v>54</v>
      </c>
      <c r="D16" s="61"/>
      <c r="E16" s="61"/>
      <c r="F16" s="23" t="s">
        <v>45</v>
      </c>
      <c r="G16" s="24">
        <v>1</v>
      </c>
      <c r="H16" s="24"/>
      <c r="I16" s="25"/>
      <c r="J16" s="26">
        <f>IF(AND(G16= "",H16= ""), 0, ROUND(ROUND(I16, 2) * ROUND(IF(H16="",G16,H16),  0), 2))</f>
        <v>0</v>
      </c>
      <c r="K16" s="7"/>
      <c r="M16" s="27">
        <v>0.1</v>
      </c>
      <c r="Q16" s="7">
        <v>1383</v>
      </c>
    </row>
    <row r="17" spans="1:17" hidden="1" x14ac:dyDescent="0.35">
      <c r="A17" s="7" t="s">
        <v>46</v>
      </c>
    </row>
    <row r="18" spans="1:17" hidden="1" x14ac:dyDescent="0.35">
      <c r="A18" s="7" t="s">
        <v>46</v>
      </c>
    </row>
    <row r="19" spans="1:17" x14ac:dyDescent="0.35">
      <c r="A19" s="7" t="s">
        <v>47</v>
      </c>
      <c r="B19" s="22"/>
      <c r="C19" s="61" t="s">
        <v>48</v>
      </c>
      <c r="D19" s="61"/>
      <c r="E19" s="61"/>
      <c r="F19" s="61"/>
      <c r="G19" s="61"/>
      <c r="H19" s="61"/>
      <c r="I19" s="61"/>
      <c r="J19" s="22"/>
    </row>
    <row r="20" spans="1:17" ht="32" customHeight="1" x14ac:dyDescent="0.35">
      <c r="A20" s="7" t="s">
        <v>49</v>
      </c>
      <c r="B20" s="28"/>
      <c r="C20" s="62" t="s">
        <v>55</v>
      </c>
      <c r="D20" s="62"/>
      <c r="E20" s="62"/>
      <c r="F20" s="62"/>
      <c r="G20" s="62"/>
      <c r="H20" s="62"/>
      <c r="I20" s="62"/>
      <c r="J20" s="28"/>
    </row>
    <row r="21" spans="1:17" hidden="1" x14ac:dyDescent="0.35">
      <c r="A21" s="7" t="s">
        <v>51</v>
      </c>
    </row>
    <row r="22" spans="1:17" hidden="1" x14ac:dyDescent="0.35">
      <c r="A22" s="7" t="s">
        <v>52</v>
      </c>
    </row>
    <row r="23" spans="1:17" x14ac:dyDescent="0.35">
      <c r="A23" s="7">
        <v>9</v>
      </c>
      <c r="B23" s="21" t="s">
        <v>56</v>
      </c>
      <c r="C23" s="60" t="s">
        <v>57</v>
      </c>
      <c r="D23" s="61"/>
      <c r="E23" s="61"/>
      <c r="F23" s="23" t="s">
        <v>11</v>
      </c>
      <c r="G23" s="24">
        <v>2</v>
      </c>
      <c r="H23" s="24"/>
      <c r="I23" s="25"/>
      <c r="J23" s="26">
        <f>IF(AND(G23= "",H23= ""), 0, ROUND(ROUND(I23, 2) * ROUND(IF(H23="",G23,H23),  0), 2))</f>
        <v>0</v>
      </c>
      <c r="K23" s="7"/>
      <c r="M23" s="27">
        <v>0.1</v>
      </c>
      <c r="Q23" s="7">
        <v>1383</v>
      </c>
    </row>
    <row r="24" spans="1:17" hidden="1" x14ac:dyDescent="0.35">
      <c r="A24" s="7" t="s">
        <v>46</v>
      </c>
    </row>
    <row r="25" spans="1:17" hidden="1" x14ac:dyDescent="0.35">
      <c r="A25" s="7" t="s">
        <v>46</v>
      </c>
    </row>
    <row r="26" spans="1:17" x14ac:dyDescent="0.35">
      <c r="A26" s="7" t="s">
        <v>47</v>
      </c>
      <c r="B26" s="22"/>
      <c r="C26" s="61" t="s">
        <v>58</v>
      </c>
      <c r="D26" s="61"/>
      <c r="E26" s="61"/>
      <c r="F26" s="61"/>
      <c r="G26" s="61"/>
      <c r="H26" s="61"/>
      <c r="I26" s="61"/>
      <c r="J26" s="22"/>
    </row>
    <row r="27" spans="1:17" x14ac:dyDescent="0.35">
      <c r="A27" s="7" t="s">
        <v>49</v>
      </c>
      <c r="B27" s="28"/>
      <c r="C27" s="62" t="s">
        <v>50</v>
      </c>
      <c r="D27" s="62"/>
      <c r="E27" s="62"/>
      <c r="F27" s="62"/>
      <c r="G27" s="62"/>
      <c r="H27" s="62"/>
      <c r="I27" s="62"/>
      <c r="J27" s="28"/>
    </row>
    <row r="28" spans="1:17" hidden="1" x14ac:dyDescent="0.35">
      <c r="A28" s="7" t="s">
        <v>51</v>
      </c>
    </row>
    <row r="29" spans="1:17" hidden="1" x14ac:dyDescent="0.35">
      <c r="A29" s="7" t="s">
        <v>52</v>
      </c>
    </row>
    <row r="30" spans="1:17" x14ac:dyDescent="0.35">
      <c r="A30" s="7">
        <v>9</v>
      </c>
      <c r="B30" s="21" t="s">
        <v>59</v>
      </c>
      <c r="C30" s="60" t="s">
        <v>60</v>
      </c>
      <c r="D30" s="61"/>
      <c r="E30" s="61"/>
      <c r="F30" s="23" t="s">
        <v>11</v>
      </c>
      <c r="G30" s="24">
        <v>2</v>
      </c>
      <c r="H30" s="24"/>
      <c r="I30" s="25"/>
      <c r="J30" s="26">
        <f>IF(AND(G30= "",H30= ""), 0, ROUND(ROUND(I30, 2) * ROUND(IF(H30="",G30,H30),  0), 2))</f>
        <v>0</v>
      </c>
      <c r="K30" s="7"/>
      <c r="M30" s="27">
        <v>0.1</v>
      </c>
      <c r="Q30" s="7">
        <v>1383</v>
      </c>
    </row>
    <row r="31" spans="1:17" hidden="1" x14ac:dyDescent="0.35">
      <c r="A31" s="7" t="s">
        <v>46</v>
      </c>
    </row>
    <row r="32" spans="1:17" hidden="1" x14ac:dyDescent="0.35">
      <c r="A32" s="7" t="s">
        <v>46</v>
      </c>
    </row>
    <row r="33" spans="1:17" x14ac:dyDescent="0.35">
      <c r="A33" s="7" t="s">
        <v>47</v>
      </c>
      <c r="B33" s="22"/>
      <c r="C33" s="61" t="s">
        <v>58</v>
      </c>
      <c r="D33" s="61"/>
      <c r="E33" s="61"/>
      <c r="F33" s="61"/>
      <c r="G33" s="61"/>
      <c r="H33" s="61"/>
      <c r="I33" s="61"/>
      <c r="J33" s="22"/>
    </row>
    <row r="34" spans="1:17" x14ac:dyDescent="0.35">
      <c r="A34" s="7" t="s">
        <v>49</v>
      </c>
      <c r="B34" s="28"/>
      <c r="C34" s="62" t="s">
        <v>50</v>
      </c>
      <c r="D34" s="62"/>
      <c r="E34" s="62"/>
      <c r="F34" s="62"/>
      <c r="G34" s="62"/>
      <c r="H34" s="62"/>
      <c r="I34" s="62"/>
      <c r="J34" s="28"/>
    </row>
    <row r="35" spans="1:17" hidden="1" x14ac:dyDescent="0.35">
      <c r="A35" s="7" t="s">
        <v>51</v>
      </c>
    </row>
    <row r="36" spans="1:17" hidden="1" x14ac:dyDescent="0.35">
      <c r="A36" s="7" t="s">
        <v>52</v>
      </c>
    </row>
    <row r="37" spans="1:17" x14ac:dyDescent="0.35">
      <c r="A37" s="7">
        <v>9</v>
      </c>
      <c r="B37" s="21" t="s">
        <v>61</v>
      </c>
      <c r="C37" s="60" t="s">
        <v>62</v>
      </c>
      <c r="D37" s="61"/>
      <c r="E37" s="61"/>
      <c r="F37" s="23" t="s">
        <v>11</v>
      </c>
      <c r="G37" s="24">
        <v>2</v>
      </c>
      <c r="H37" s="24"/>
      <c r="I37" s="25"/>
      <c r="J37" s="26">
        <f>IF(AND(G37= "",H37= ""), 0, ROUND(ROUND(I37, 2) * ROUND(IF(H37="",G37,H37),  0), 2))</f>
        <v>0</v>
      </c>
      <c r="K37" s="7"/>
      <c r="M37" s="27">
        <v>0.1</v>
      </c>
      <c r="Q37" s="7">
        <v>1383</v>
      </c>
    </row>
    <row r="38" spans="1:17" hidden="1" x14ac:dyDescent="0.35">
      <c r="A38" s="7" t="s">
        <v>46</v>
      </c>
    </row>
    <row r="39" spans="1:17" hidden="1" x14ac:dyDescent="0.35">
      <c r="A39" s="7" t="s">
        <v>46</v>
      </c>
    </row>
    <row r="40" spans="1:17" x14ac:dyDescent="0.35">
      <c r="A40" s="7" t="s">
        <v>47</v>
      </c>
      <c r="B40" s="22"/>
      <c r="C40" s="61" t="s">
        <v>58</v>
      </c>
      <c r="D40" s="61"/>
      <c r="E40" s="61"/>
      <c r="F40" s="61"/>
      <c r="G40" s="61"/>
      <c r="H40" s="61"/>
      <c r="I40" s="61"/>
      <c r="J40" s="22"/>
    </row>
    <row r="41" spans="1:17" x14ac:dyDescent="0.35">
      <c r="A41" s="7" t="s">
        <v>49</v>
      </c>
      <c r="B41" s="28"/>
      <c r="C41" s="62" t="s">
        <v>50</v>
      </c>
      <c r="D41" s="62"/>
      <c r="E41" s="62"/>
      <c r="F41" s="62"/>
      <c r="G41" s="62"/>
      <c r="H41" s="62"/>
      <c r="I41" s="62"/>
      <c r="J41" s="28"/>
    </row>
    <row r="42" spans="1:17" hidden="1" x14ac:dyDescent="0.35">
      <c r="A42" s="7" t="s">
        <v>51</v>
      </c>
    </row>
    <row r="43" spans="1:17" hidden="1" x14ac:dyDescent="0.35">
      <c r="A43" s="7" t="s">
        <v>52</v>
      </c>
    </row>
    <row r="44" spans="1:17" x14ac:dyDescent="0.35">
      <c r="A44" s="7">
        <v>9</v>
      </c>
      <c r="B44" s="21" t="s">
        <v>63</v>
      </c>
      <c r="C44" s="60" t="s">
        <v>64</v>
      </c>
      <c r="D44" s="61"/>
      <c r="E44" s="61"/>
      <c r="F44" s="23" t="s">
        <v>11</v>
      </c>
      <c r="G44" s="24">
        <v>1</v>
      </c>
      <c r="H44" s="24"/>
      <c r="I44" s="25"/>
      <c r="J44" s="26">
        <f>IF(AND(G44= "",H44= ""), 0, ROUND(ROUND(I44, 2) * ROUND(IF(H44="",G44,H44),  0), 2))</f>
        <v>0</v>
      </c>
      <c r="K44" s="7"/>
      <c r="M44" s="27">
        <v>0.1</v>
      </c>
      <c r="Q44" s="7">
        <v>1383</v>
      </c>
    </row>
    <row r="45" spans="1:17" hidden="1" x14ac:dyDescent="0.35">
      <c r="A45" s="7" t="s">
        <v>46</v>
      </c>
    </row>
    <row r="46" spans="1:17" x14ac:dyDescent="0.35">
      <c r="A46" s="7" t="s">
        <v>47</v>
      </c>
      <c r="B46" s="22"/>
      <c r="C46" s="61" t="s">
        <v>58</v>
      </c>
      <c r="D46" s="61"/>
      <c r="E46" s="61"/>
      <c r="F46" s="61"/>
      <c r="G46" s="61"/>
      <c r="H46" s="61"/>
      <c r="I46" s="61"/>
      <c r="J46" s="22"/>
    </row>
    <row r="47" spans="1:17" x14ac:dyDescent="0.35">
      <c r="A47" s="7" t="s">
        <v>49</v>
      </c>
      <c r="B47" s="28"/>
      <c r="C47" s="62" t="s">
        <v>65</v>
      </c>
      <c r="D47" s="62"/>
      <c r="E47" s="62"/>
      <c r="F47" s="62"/>
      <c r="G47" s="62"/>
      <c r="H47" s="62"/>
      <c r="I47" s="62"/>
      <c r="J47" s="28"/>
    </row>
    <row r="48" spans="1:17" hidden="1" x14ac:dyDescent="0.35">
      <c r="A48" s="7" t="s">
        <v>51</v>
      </c>
    </row>
    <row r="49" spans="1:17" hidden="1" x14ac:dyDescent="0.35">
      <c r="A49" s="7" t="s">
        <v>52</v>
      </c>
    </row>
    <row r="50" spans="1:17" x14ac:dyDescent="0.35">
      <c r="A50" s="7">
        <v>9</v>
      </c>
      <c r="B50" s="21" t="s">
        <v>66</v>
      </c>
      <c r="C50" s="60" t="s">
        <v>67</v>
      </c>
      <c r="D50" s="61"/>
      <c r="E50" s="61"/>
      <c r="F50" s="23" t="s">
        <v>11</v>
      </c>
      <c r="G50" s="24">
        <v>1</v>
      </c>
      <c r="H50" s="24"/>
      <c r="I50" s="25"/>
      <c r="J50" s="26">
        <f>IF(AND(G50= "",H50= ""), 0, ROUND(ROUND(I50, 2) * ROUND(IF(H50="",G50,H50),  0), 2))</f>
        <v>0</v>
      </c>
      <c r="K50" s="7"/>
      <c r="M50" s="27">
        <v>0.1</v>
      </c>
      <c r="Q50" s="7">
        <v>1383</v>
      </c>
    </row>
    <row r="51" spans="1:17" hidden="1" x14ac:dyDescent="0.35">
      <c r="A51" s="7" t="s">
        <v>46</v>
      </c>
    </row>
    <row r="52" spans="1:17" x14ac:dyDescent="0.35">
      <c r="A52" s="7" t="s">
        <v>47</v>
      </c>
      <c r="B52" s="22"/>
      <c r="C52" s="61" t="s">
        <v>58</v>
      </c>
      <c r="D52" s="61"/>
      <c r="E52" s="61"/>
      <c r="F52" s="61"/>
      <c r="G52" s="61"/>
      <c r="H52" s="61"/>
      <c r="I52" s="61"/>
      <c r="J52" s="22"/>
    </row>
    <row r="53" spans="1:17" x14ac:dyDescent="0.35">
      <c r="A53" s="7" t="s">
        <v>49</v>
      </c>
      <c r="B53" s="28"/>
      <c r="C53" s="62" t="s">
        <v>68</v>
      </c>
      <c r="D53" s="62"/>
      <c r="E53" s="62"/>
      <c r="F53" s="62"/>
      <c r="G53" s="62"/>
      <c r="H53" s="62"/>
      <c r="I53" s="62"/>
      <c r="J53" s="28"/>
    </row>
    <row r="54" spans="1:17" hidden="1" x14ac:dyDescent="0.35">
      <c r="A54" s="7" t="s">
        <v>51</v>
      </c>
    </row>
    <row r="55" spans="1:17" hidden="1" x14ac:dyDescent="0.35">
      <c r="A55" s="7" t="s">
        <v>52</v>
      </c>
    </row>
    <row r="56" spans="1:17" x14ac:dyDescent="0.35">
      <c r="A56" s="7">
        <v>9</v>
      </c>
      <c r="B56" s="21" t="s">
        <v>69</v>
      </c>
      <c r="C56" s="60" t="s">
        <v>70</v>
      </c>
      <c r="D56" s="61"/>
      <c r="E56" s="61"/>
      <c r="F56" s="23" t="s">
        <v>11</v>
      </c>
      <c r="G56" s="24">
        <v>4</v>
      </c>
      <c r="H56" s="24"/>
      <c r="I56" s="25"/>
      <c r="J56" s="26">
        <f>IF(AND(G56= "",H56= ""), 0, ROUND(ROUND(I56, 2) * ROUND(IF(H56="",G56,H56),  0), 2))</f>
        <v>0</v>
      </c>
      <c r="K56" s="7"/>
      <c r="M56" s="27">
        <v>0.1</v>
      </c>
      <c r="Q56" s="7">
        <v>1383</v>
      </c>
    </row>
    <row r="57" spans="1:17" hidden="1" x14ac:dyDescent="0.35">
      <c r="A57" s="7" t="s">
        <v>46</v>
      </c>
    </row>
    <row r="58" spans="1:17" x14ac:dyDescent="0.35">
      <c r="A58" s="7" t="s">
        <v>47</v>
      </c>
      <c r="B58" s="22"/>
      <c r="C58" s="61" t="s">
        <v>58</v>
      </c>
      <c r="D58" s="61"/>
      <c r="E58" s="61"/>
      <c r="F58" s="61"/>
      <c r="G58" s="61"/>
      <c r="H58" s="61"/>
      <c r="I58" s="61"/>
      <c r="J58" s="22"/>
    </row>
    <row r="59" spans="1:17" x14ac:dyDescent="0.35">
      <c r="A59" s="7" t="s">
        <v>49</v>
      </c>
      <c r="B59" s="28"/>
      <c r="C59" s="62" t="s">
        <v>71</v>
      </c>
      <c r="D59" s="62"/>
      <c r="E59" s="62"/>
      <c r="F59" s="62"/>
      <c r="G59" s="62"/>
      <c r="H59" s="62"/>
      <c r="I59" s="62"/>
      <c r="J59" s="28"/>
    </row>
    <row r="60" spans="1:17" hidden="1" x14ac:dyDescent="0.35">
      <c r="A60" s="7" t="s">
        <v>51</v>
      </c>
    </row>
    <row r="61" spans="1:17" hidden="1" x14ac:dyDescent="0.35">
      <c r="A61" s="7" t="s">
        <v>52</v>
      </c>
    </row>
    <row r="62" spans="1:17" hidden="1" x14ac:dyDescent="0.35">
      <c r="A62" s="7" t="s">
        <v>72</v>
      </c>
    </row>
    <row r="63" spans="1:17" ht="36" customHeight="1" x14ac:dyDescent="0.35">
      <c r="A63" s="7">
        <v>4</v>
      </c>
      <c r="B63" s="16" t="s">
        <v>73</v>
      </c>
      <c r="C63" s="59" t="s">
        <v>74</v>
      </c>
      <c r="D63" s="59"/>
      <c r="E63" s="59"/>
      <c r="F63" s="19"/>
      <c r="G63" s="19"/>
      <c r="H63" s="19"/>
      <c r="I63" s="19"/>
      <c r="J63" s="20"/>
      <c r="K63" s="7"/>
    </row>
    <row r="64" spans="1:17" x14ac:dyDescent="0.35">
      <c r="A64" s="7">
        <v>9</v>
      </c>
      <c r="B64" s="21" t="s">
        <v>75</v>
      </c>
      <c r="C64" s="60" t="s">
        <v>44</v>
      </c>
      <c r="D64" s="61"/>
      <c r="E64" s="61"/>
      <c r="F64" s="23" t="s">
        <v>45</v>
      </c>
      <c r="G64" s="24">
        <v>1</v>
      </c>
      <c r="H64" s="24"/>
      <c r="I64" s="25"/>
      <c r="J64" s="26">
        <f>IF(AND(G64= "",H64= ""), 0, ROUND(ROUND(I64, 2) * ROUND(IF(H64="",G64,H64),  0), 2))</f>
        <v>0</v>
      </c>
      <c r="K64" s="7"/>
      <c r="M64" s="27">
        <v>0.1</v>
      </c>
      <c r="Q64" s="7">
        <v>1383</v>
      </c>
    </row>
    <row r="65" spans="1:17" hidden="1" x14ac:dyDescent="0.35">
      <c r="A65" s="7" t="s">
        <v>46</v>
      </c>
    </row>
    <row r="66" spans="1:17" hidden="1" x14ac:dyDescent="0.35">
      <c r="A66" s="7" t="s">
        <v>46</v>
      </c>
    </row>
    <row r="67" spans="1:17" x14ac:dyDescent="0.35">
      <c r="A67" s="7" t="s">
        <v>47</v>
      </c>
      <c r="B67" s="22"/>
      <c r="C67" s="61" t="s">
        <v>48</v>
      </c>
      <c r="D67" s="61"/>
      <c r="E67" s="61"/>
      <c r="F67" s="61"/>
      <c r="G67" s="61"/>
      <c r="H67" s="61"/>
      <c r="I67" s="61"/>
      <c r="J67" s="22"/>
    </row>
    <row r="68" spans="1:17" x14ac:dyDescent="0.35">
      <c r="A68" s="7" t="s">
        <v>49</v>
      </c>
      <c r="B68" s="28"/>
      <c r="C68" s="62" t="s">
        <v>76</v>
      </c>
      <c r="D68" s="62"/>
      <c r="E68" s="62"/>
      <c r="F68" s="62"/>
      <c r="G68" s="62"/>
      <c r="H68" s="62"/>
      <c r="I68" s="62"/>
      <c r="J68" s="28"/>
    </row>
    <row r="69" spans="1:17" hidden="1" x14ac:dyDescent="0.35">
      <c r="A69" s="7" t="s">
        <v>51</v>
      </c>
    </row>
    <row r="70" spans="1:17" hidden="1" x14ac:dyDescent="0.35">
      <c r="A70" s="7" t="s">
        <v>52</v>
      </c>
    </row>
    <row r="71" spans="1:17" x14ac:dyDescent="0.35">
      <c r="A71" s="7">
        <v>9</v>
      </c>
      <c r="B71" s="21" t="s">
        <v>77</v>
      </c>
      <c r="C71" s="60" t="s">
        <v>57</v>
      </c>
      <c r="D71" s="61"/>
      <c r="E71" s="61"/>
      <c r="F71" s="23" t="s">
        <v>11</v>
      </c>
      <c r="G71" s="24">
        <v>2</v>
      </c>
      <c r="H71" s="24"/>
      <c r="I71" s="25"/>
      <c r="J71" s="26">
        <f>IF(AND(G71= "",H71= ""), 0, ROUND(ROUND(I71, 2) * ROUND(IF(H71="",G71,H71),  0), 2))</f>
        <v>0</v>
      </c>
      <c r="K71" s="7"/>
      <c r="M71" s="27">
        <v>0.1</v>
      </c>
      <c r="Q71" s="7">
        <v>1383</v>
      </c>
    </row>
    <row r="72" spans="1:17" hidden="1" x14ac:dyDescent="0.35">
      <c r="A72" s="7" t="s">
        <v>46</v>
      </c>
    </row>
    <row r="73" spans="1:17" hidden="1" x14ac:dyDescent="0.35">
      <c r="A73" s="7" t="s">
        <v>46</v>
      </c>
    </row>
    <row r="74" spans="1:17" x14ac:dyDescent="0.35">
      <c r="A74" s="7" t="s">
        <v>47</v>
      </c>
      <c r="B74" s="22"/>
      <c r="C74" s="61" t="s">
        <v>58</v>
      </c>
      <c r="D74" s="61"/>
      <c r="E74" s="61"/>
      <c r="F74" s="61"/>
      <c r="G74" s="61"/>
      <c r="H74" s="61"/>
      <c r="I74" s="61"/>
      <c r="J74" s="22"/>
    </row>
    <row r="75" spans="1:17" x14ac:dyDescent="0.35">
      <c r="A75" s="7" t="s">
        <v>49</v>
      </c>
      <c r="B75" s="28"/>
      <c r="C75" s="62" t="s">
        <v>76</v>
      </c>
      <c r="D75" s="62"/>
      <c r="E75" s="62"/>
      <c r="F75" s="62"/>
      <c r="G75" s="62"/>
      <c r="H75" s="62"/>
      <c r="I75" s="62"/>
      <c r="J75" s="28"/>
    </row>
    <row r="76" spans="1:17" hidden="1" x14ac:dyDescent="0.35">
      <c r="A76" s="7" t="s">
        <v>51</v>
      </c>
    </row>
    <row r="77" spans="1:17" hidden="1" x14ac:dyDescent="0.35">
      <c r="A77" s="7" t="s">
        <v>52</v>
      </c>
    </row>
    <row r="78" spans="1:17" x14ac:dyDescent="0.35">
      <c r="A78" s="7">
        <v>9</v>
      </c>
      <c r="B78" s="21" t="s">
        <v>78</v>
      </c>
      <c r="C78" s="60" t="s">
        <v>60</v>
      </c>
      <c r="D78" s="61"/>
      <c r="E78" s="61"/>
      <c r="F78" s="23" t="s">
        <v>11</v>
      </c>
      <c r="G78" s="24">
        <v>1</v>
      </c>
      <c r="H78" s="24"/>
      <c r="I78" s="25"/>
      <c r="J78" s="26">
        <f>IF(AND(G78= "",H78= ""), 0, ROUND(ROUND(I78, 2) * ROUND(IF(H78="",G78,H78),  0), 2))</f>
        <v>0</v>
      </c>
      <c r="K78" s="7"/>
      <c r="M78" s="27">
        <v>0.1</v>
      </c>
      <c r="Q78" s="7">
        <v>1383</v>
      </c>
    </row>
    <row r="79" spans="1:17" hidden="1" x14ac:dyDescent="0.35">
      <c r="A79" s="7" t="s">
        <v>46</v>
      </c>
    </row>
    <row r="80" spans="1:17" hidden="1" x14ac:dyDescent="0.35">
      <c r="A80" s="7" t="s">
        <v>46</v>
      </c>
    </row>
    <row r="81" spans="1:17" x14ac:dyDescent="0.35">
      <c r="A81" s="7" t="s">
        <v>47</v>
      </c>
      <c r="B81" s="22"/>
      <c r="C81" s="61" t="s">
        <v>58</v>
      </c>
      <c r="D81" s="61"/>
      <c r="E81" s="61"/>
      <c r="F81" s="61"/>
      <c r="G81" s="61"/>
      <c r="H81" s="61"/>
      <c r="I81" s="61"/>
      <c r="J81" s="22"/>
    </row>
    <row r="82" spans="1:17" x14ac:dyDescent="0.35">
      <c r="A82" s="7" t="s">
        <v>49</v>
      </c>
      <c r="B82" s="28"/>
      <c r="C82" s="62" t="s">
        <v>76</v>
      </c>
      <c r="D82" s="62"/>
      <c r="E82" s="62"/>
      <c r="F82" s="62"/>
      <c r="G82" s="62"/>
      <c r="H82" s="62"/>
      <c r="I82" s="62"/>
      <c r="J82" s="28"/>
    </row>
    <row r="83" spans="1:17" hidden="1" x14ac:dyDescent="0.35">
      <c r="A83" s="7" t="s">
        <v>51</v>
      </c>
    </row>
    <row r="84" spans="1:17" hidden="1" x14ac:dyDescent="0.35">
      <c r="A84" s="7" t="s">
        <v>52</v>
      </c>
    </row>
    <row r="85" spans="1:17" x14ac:dyDescent="0.35">
      <c r="A85" s="7">
        <v>9</v>
      </c>
      <c r="B85" s="21" t="s">
        <v>79</v>
      </c>
      <c r="C85" s="60" t="s">
        <v>80</v>
      </c>
      <c r="D85" s="61"/>
      <c r="E85" s="61"/>
      <c r="F85" s="23" t="s">
        <v>11</v>
      </c>
      <c r="G85" s="24">
        <v>1</v>
      </c>
      <c r="H85" s="24"/>
      <c r="I85" s="25"/>
      <c r="J85" s="26">
        <f>IF(AND(G85= "",H85= ""), 0, ROUND(ROUND(I85, 2) * ROUND(IF(H85="",G85,H85),  0), 2))</f>
        <v>0</v>
      </c>
      <c r="K85" s="7"/>
      <c r="M85" s="27">
        <v>0.1</v>
      </c>
      <c r="Q85" s="7">
        <v>1383</v>
      </c>
    </row>
    <row r="86" spans="1:17" hidden="1" x14ac:dyDescent="0.35">
      <c r="A86" s="7" t="s">
        <v>46</v>
      </c>
    </row>
    <row r="87" spans="1:17" hidden="1" x14ac:dyDescent="0.35">
      <c r="A87" s="7" t="s">
        <v>46</v>
      </c>
    </row>
    <row r="88" spans="1:17" x14ac:dyDescent="0.35">
      <c r="A88" s="7" t="s">
        <v>47</v>
      </c>
      <c r="B88" s="22"/>
      <c r="C88" s="61" t="s">
        <v>58</v>
      </c>
      <c r="D88" s="61"/>
      <c r="E88" s="61"/>
      <c r="F88" s="61"/>
      <c r="G88" s="61"/>
      <c r="H88" s="61"/>
      <c r="I88" s="61"/>
      <c r="J88" s="22"/>
    </row>
    <row r="89" spans="1:17" x14ac:dyDescent="0.35">
      <c r="A89" s="7" t="s">
        <v>49</v>
      </c>
      <c r="B89" s="28"/>
      <c r="C89" s="62" t="s">
        <v>76</v>
      </c>
      <c r="D89" s="62"/>
      <c r="E89" s="62"/>
      <c r="F89" s="62"/>
      <c r="G89" s="62"/>
      <c r="H89" s="62"/>
      <c r="I89" s="62"/>
      <c r="J89" s="28"/>
    </row>
    <row r="90" spans="1:17" hidden="1" x14ac:dyDescent="0.35">
      <c r="A90" s="7" t="s">
        <v>51</v>
      </c>
    </row>
    <row r="91" spans="1:17" hidden="1" x14ac:dyDescent="0.35">
      <c r="A91" s="7" t="s">
        <v>52</v>
      </c>
    </row>
    <row r="92" spans="1:17" x14ac:dyDescent="0.35">
      <c r="A92" s="7">
        <v>9</v>
      </c>
      <c r="B92" s="21" t="s">
        <v>81</v>
      </c>
      <c r="C92" s="60" t="s">
        <v>64</v>
      </c>
      <c r="D92" s="61"/>
      <c r="E92" s="61"/>
      <c r="F92" s="23" t="s">
        <v>11</v>
      </c>
      <c r="G92" s="24">
        <v>1</v>
      </c>
      <c r="H92" s="24"/>
      <c r="I92" s="25"/>
      <c r="J92" s="26">
        <f>IF(AND(G92= "",H92= ""), 0, ROUND(ROUND(I92, 2) * ROUND(IF(H92="",G92,H92),  0), 2))</f>
        <v>0</v>
      </c>
      <c r="K92" s="7"/>
      <c r="M92" s="27">
        <v>0.1</v>
      </c>
      <c r="Q92" s="7">
        <v>1383</v>
      </c>
    </row>
    <row r="93" spans="1:17" hidden="1" x14ac:dyDescent="0.35">
      <c r="A93" s="7" t="s">
        <v>46</v>
      </c>
    </row>
    <row r="94" spans="1:17" x14ac:dyDescent="0.35">
      <c r="A94" s="7" t="s">
        <v>47</v>
      </c>
      <c r="B94" s="22"/>
      <c r="C94" s="61" t="s">
        <v>58</v>
      </c>
      <c r="D94" s="61"/>
      <c r="E94" s="61"/>
      <c r="F94" s="61"/>
      <c r="G94" s="61"/>
      <c r="H94" s="61"/>
      <c r="I94" s="61"/>
      <c r="J94" s="22"/>
    </row>
    <row r="95" spans="1:17" x14ac:dyDescent="0.35">
      <c r="A95" s="7" t="s">
        <v>49</v>
      </c>
      <c r="B95" s="28"/>
      <c r="C95" s="62" t="s">
        <v>82</v>
      </c>
      <c r="D95" s="62"/>
      <c r="E95" s="62"/>
      <c r="F95" s="62"/>
      <c r="G95" s="62"/>
      <c r="H95" s="62"/>
      <c r="I95" s="62"/>
      <c r="J95" s="28"/>
    </row>
    <row r="96" spans="1:17" hidden="1" x14ac:dyDescent="0.35">
      <c r="A96" s="7" t="s">
        <v>51</v>
      </c>
    </row>
    <row r="97" spans="1:17" hidden="1" x14ac:dyDescent="0.35">
      <c r="A97" s="7" t="s">
        <v>52</v>
      </c>
    </row>
    <row r="98" spans="1:17" x14ac:dyDescent="0.35">
      <c r="A98" s="7">
        <v>9</v>
      </c>
      <c r="B98" s="21" t="s">
        <v>83</v>
      </c>
      <c r="C98" s="60" t="s">
        <v>67</v>
      </c>
      <c r="D98" s="61"/>
      <c r="E98" s="61"/>
      <c r="F98" s="23" t="s">
        <v>11</v>
      </c>
      <c r="G98" s="24">
        <v>2</v>
      </c>
      <c r="H98" s="24"/>
      <c r="I98" s="25"/>
      <c r="J98" s="26">
        <f>IF(AND(G98= "",H98= ""), 0, ROUND(ROUND(I98, 2) * ROUND(IF(H98="",G98,H98),  0), 2))</f>
        <v>0</v>
      </c>
      <c r="K98" s="7"/>
      <c r="M98" s="27">
        <v>0.1</v>
      </c>
      <c r="Q98" s="7">
        <v>1383</v>
      </c>
    </row>
    <row r="99" spans="1:17" hidden="1" x14ac:dyDescent="0.35">
      <c r="A99" s="7" t="s">
        <v>46</v>
      </c>
    </row>
    <row r="100" spans="1:17" x14ac:dyDescent="0.35">
      <c r="A100" s="7" t="s">
        <v>47</v>
      </c>
      <c r="B100" s="22"/>
      <c r="C100" s="61" t="s">
        <v>58</v>
      </c>
      <c r="D100" s="61"/>
      <c r="E100" s="61"/>
      <c r="F100" s="61"/>
      <c r="G100" s="61"/>
      <c r="H100" s="61"/>
      <c r="I100" s="61"/>
      <c r="J100" s="22"/>
    </row>
    <row r="101" spans="1:17" x14ac:dyDescent="0.35">
      <c r="A101" s="7" t="s">
        <v>49</v>
      </c>
      <c r="B101" s="28"/>
      <c r="C101" s="62" t="s">
        <v>68</v>
      </c>
      <c r="D101" s="62"/>
      <c r="E101" s="62"/>
      <c r="F101" s="62"/>
      <c r="G101" s="62"/>
      <c r="H101" s="62"/>
      <c r="I101" s="62"/>
      <c r="J101" s="28"/>
    </row>
    <row r="102" spans="1:17" hidden="1" x14ac:dyDescent="0.35">
      <c r="A102" s="7" t="s">
        <v>51</v>
      </c>
    </row>
    <row r="103" spans="1:17" hidden="1" x14ac:dyDescent="0.35">
      <c r="A103" s="7" t="s">
        <v>52</v>
      </c>
    </row>
    <row r="104" spans="1:17" x14ac:dyDescent="0.35">
      <c r="A104" s="7">
        <v>9</v>
      </c>
      <c r="B104" s="21" t="s">
        <v>84</v>
      </c>
      <c r="C104" s="60" t="s">
        <v>85</v>
      </c>
      <c r="D104" s="61"/>
      <c r="E104" s="61"/>
      <c r="F104" s="23" t="s">
        <v>45</v>
      </c>
      <c r="G104" s="24">
        <v>1</v>
      </c>
      <c r="H104" s="24"/>
      <c r="I104" s="25"/>
      <c r="J104" s="26">
        <f>IF(AND(G104= "",H104= ""), 0, ROUND(ROUND(I104, 2) * ROUND(IF(H104="",G104,H104),  0), 2))</f>
        <v>0</v>
      </c>
      <c r="K104" s="7"/>
      <c r="M104" s="27">
        <v>0.1</v>
      </c>
      <c r="Q104" s="7">
        <v>1383</v>
      </c>
    </row>
    <row r="105" spans="1:17" hidden="1" x14ac:dyDescent="0.35">
      <c r="A105" s="7" t="s">
        <v>46</v>
      </c>
    </row>
    <row r="106" spans="1:17" x14ac:dyDescent="0.35">
      <c r="A106" s="7" t="s">
        <v>47</v>
      </c>
      <c r="B106" s="22"/>
      <c r="C106" s="61" t="s">
        <v>86</v>
      </c>
      <c r="D106" s="61"/>
      <c r="E106" s="61"/>
      <c r="F106" s="61"/>
      <c r="G106" s="61"/>
      <c r="H106" s="61"/>
      <c r="I106" s="61"/>
      <c r="J106" s="22"/>
    </row>
    <row r="107" spans="1:17" x14ac:dyDescent="0.35">
      <c r="A107" s="7" t="s">
        <v>49</v>
      </c>
      <c r="B107" s="28"/>
      <c r="C107" s="62" t="s">
        <v>76</v>
      </c>
      <c r="D107" s="62"/>
      <c r="E107" s="62"/>
      <c r="F107" s="62"/>
      <c r="G107" s="62"/>
      <c r="H107" s="62"/>
      <c r="I107" s="62"/>
      <c r="J107" s="28"/>
    </row>
    <row r="108" spans="1:17" hidden="1" x14ac:dyDescent="0.35">
      <c r="A108" s="7" t="s">
        <v>51</v>
      </c>
    </row>
    <row r="109" spans="1:17" hidden="1" x14ac:dyDescent="0.35">
      <c r="A109" s="7" t="s">
        <v>52</v>
      </c>
    </row>
    <row r="110" spans="1:17" x14ac:dyDescent="0.35">
      <c r="A110" s="7">
        <v>9</v>
      </c>
      <c r="B110" s="21" t="s">
        <v>87</v>
      </c>
      <c r="C110" s="60" t="s">
        <v>70</v>
      </c>
      <c r="D110" s="61"/>
      <c r="E110" s="61"/>
      <c r="F110" s="23" t="s">
        <v>11</v>
      </c>
      <c r="G110" s="24">
        <v>9</v>
      </c>
      <c r="H110" s="24"/>
      <c r="I110" s="25"/>
      <c r="J110" s="26">
        <f>IF(AND(G110= "",H110= ""), 0, ROUND(ROUND(I110, 2) * ROUND(IF(H110="",G110,H110),  0), 2))</f>
        <v>0</v>
      </c>
      <c r="K110" s="7"/>
      <c r="M110" s="27">
        <v>0.1</v>
      </c>
      <c r="Q110" s="7">
        <v>1383</v>
      </c>
    </row>
    <row r="111" spans="1:17" hidden="1" x14ac:dyDescent="0.35">
      <c r="A111" s="7" t="s">
        <v>46</v>
      </c>
    </row>
    <row r="112" spans="1:17" x14ac:dyDescent="0.35">
      <c r="A112" s="7" t="s">
        <v>47</v>
      </c>
      <c r="B112" s="22"/>
      <c r="C112" s="61" t="s">
        <v>58</v>
      </c>
      <c r="D112" s="61"/>
      <c r="E112" s="61"/>
      <c r="F112" s="61"/>
      <c r="G112" s="61"/>
      <c r="H112" s="61"/>
      <c r="I112" s="61"/>
      <c r="J112" s="22"/>
    </row>
    <row r="113" spans="1:10" x14ac:dyDescent="0.35">
      <c r="A113" s="7" t="s">
        <v>49</v>
      </c>
      <c r="B113" s="28"/>
      <c r="C113" s="62" t="s">
        <v>88</v>
      </c>
      <c r="D113" s="62"/>
      <c r="E113" s="62"/>
      <c r="F113" s="62"/>
      <c r="G113" s="62"/>
      <c r="H113" s="62"/>
      <c r="I113" s="62"/>
      <c r="J113" s="28"/>
    </row>
    <row r="114" spans="1:10" hidden="1" x14ac:dyDescent="0.35">
      <c r="A114" s="7" t="s">
        <v>51</v>
      </c>
    </row>
    <row r="115" spans="1:10" hidden="1" x14ac:dyDescent="0.35">
      <c r="A115" s="7" t="s">
        <v>52</v>
      </c>
    </row>
    <row r="116" spans="1:10" hidden="1" x14ac:dyDescent="0.35">
      <c r="A116" s="7" t="s">
        <v>72</v>
      </c>
    </row>
    <row r="117" spans="1:10" x14ac:dyDescent="0.35">
      <c r="A117" s="7" t="s">
        <v>38</v>
      </c>
      <c r="B117" s="22"/>
      <c r="C117" s="63"/>
      <c r="D117" s="63"/>
      <c r="E117" s="63"/>
      <c r="J117" s="22"/>
    </row>
    <row r="118" spans="1:10" x14ac:dyDescent="0.35">
      <c r="B118" s="22"/>
      <c r="C118" s="66" t="s">
        <v>40</v>
      </c>
      <c r="D118" s="67"/>
      <c r="E118" s="67"/>
      <c r="F118" s="64"/>
      <c r="G118" s="64"/>
      <c r="H118" s="64"/>
      <c r="I118" s="64"/>
      <c r="J118" s="65"/>
    </row>
    <row r="119" spans="1:10" x14ac:dyDescent="0.35">
      <c r="B119" s="22"/>
      <c r="C119" s="69"/>
      <c r="D119" s="40"/>
      <c r="E119" s="40"/>
      <c r="F119" s="40"/>
      <c r="G119" s="40"/>
      <c r="H119" s="40"/>
      <c r="I119" s="40"/>
      <c r="J119" s="68"/>
    </row>
    <row r="120" spans="1:10" x14ac:dyDescent="0.35">
      <c r="B120" s="22"/>
      <c r="C120" s="72" t="s">
        <v>89</v>
      </c>
      <c r="D120" s="73"/>
      <c r="E120" s="73"/>
      <c r="F120" s="70">
        <f>SUMIF(K8:K117, IF(K7="","",K7), J8:J117)</f>
        <v>0</v>
      </c>
      <c r="G120" s="70"/>
      <c r="H120" s="70"/>
      <c r="I120" s="70"/>
      <c r="J120" s="71"/>
    </row>
    <row r="121" spans="1:10" ht="16.899999999999999" customHeight="1" x14ac:dyDescent="0.35">
      <c r="B121" s="22"/>
      <c r="C121" s="72" t="s">
        <v>90</v>
      </c>
      <c r="D121" s="73"/>
      <c r="E121" s="73"/>
      <c r="F121" s="70">
        <f>ROUND(SUMIF(K8:K117, IF(K7="","",K7), J8:J117) * 0.1, 2)</f>
        <v>0</v>
      </c>
      <c r="G121" s="70"/>
      <c r="H121" s="70"/>
      <c r="I121" s="70"/>
      <c r="J121" s="71"/>
    </row>
    <row r="122" spans="1:10" x14ac:dyDescent="0.35">
      <c r="B122" s="22"/>
      <c r="C122" s="76" t="s">
        <v>91</v>
      </c>
      <c r="D122" s="77"/>
      <c r="E122" s="77"/>
      <c r="F122" s="74">
        <f>SUM(F120:F121)</f>
        <v>0</v>
      </c>
      <c r="G122" s="74"/>
      <c r="H122" s="74"/>
      <c r="I122" s="74"/>
      <c r="J122" s="75"/>
    </row>
    <row r="123" spans="1:10" ht="37.25" customHeight="1" x14ac:dyDescent="0.35">
      <c r="B123" s="3"/>
      <c r="C123" s="78" t="s">
        <v>92</v>
      </c>
      <c r="D123" s="78"/>
      <c r="E123" s="78"/>
      <c r="F123" s="78"/>
      <c r="G123" s="78"/>
      <c r="H123" s="78"/>
      <c r="I123" s="78"/>
      <c r="J123" s="78"/>
    </row>
    <row r="125" spans="1:10" ht="15.5" x14ac:dyDescent="0.35">
      <c r="C125" s="79" t="s">
        <v>93</v>
      </c>
      <c r="D125" s="79"/>
      <c r="E125" s="79"/>
      <c r="F125" s="79"/>
      <c r="G125" s="79"/>
      <c r="H125" s="79"/>
      <c r="I125" s="79"/>
      <c r="J125" s="79"/>
    </row>
    <row r="126" spans="1:10" ht="16.899999999999999" customHeight="1" x14ac:dyDescent="0.35">
      <c r="C126" s="81" t="s">
        <v>94</v>
      </c>
      <c r="D126" s="82"/>
      <c r="E126" s="82"/>
      <c r="F126" s="80">
        <f>SUMIF(K9:K110, "", J9:J110)</f>
        <v>0</v>
      </c>
      <c r="G126" s="80"/>
      <c r="H126" s="80"/>
      <c r="I126" s="80"/>
      <c r="J126" s="80"/>
    </row>
    <row r="127" spans="1:10" ht="31" customHeight="1" x14ac:dyDescent="0.35">
      <c r="C127" s="85" t="s">
        <v>95</v>
      </c>
      <c r="D127" s="86"/>
      <c r="E127" s="86"/>
      <c r="F127" s="83">
        <f>SUMIF(K9:K56, "", J9:J56)</f>
        <v>0</v>
      </c>
      <c r="G127" s="84"/>
      <c r="H127" s="84"/>
      <c r="I127" s="84"/>
      <c r="J127" s="84"/>
    </row>
    <row r="128" spans="1:10" ht="32.75" customHeight="1" x14ac:dyDescent="0.35">
      <c r="C128" s="85" t="s">
        <v>96</v>
      </c>
      <c r="D128" s="86"/>
      <c r="E128" s="86"/>
      <c r="F128" s="83">
        <f>SUMIF(K64:K110, "", J64:J110)</f>
        <v>0</v>
      </c>
      <c r="G128" s="84"/>
      <c r="H128" s="84"/>
      <c r="I128" s="84"/>
      <c r="J128" s="84"/>
    </row>
    <row r="129" spans="1:10" x14ac:dyDescent="0.35">
      <c r="C129" s="87" t="s">
        <v>97</v>
      </c>
      <c r="D129" s="88"/>
      <c r="E129" s="88"/>
      <c r="F129" s="30"/>
      <c r="G129" s="30"/>
      <c r="H129" s="30"/>
      <c r="I129" s="30"/>
      <c r="J129" s="31"/>
    </row>
    <row r="130" spans="1:10" x14ac:dyDescent="0.35">
      <c r="C130" s="89"/>
      <c r="D130" s="90"/>
      <c r="E130" s="90"/>
      <c r="F130" s="90"/>
      <c r="G130" s="90"/>
      <c r="H130" s="90"/>
      <c r="I130" s="90"/>
      <c r="J130" s="91"/>
    </row>
    <row r="131" spans="1:10" x14ac:dyDescent="0.35">
      <c r="A131" s="32"/>
      <c r="C131" s="92" t="s">
        <v>89</v>
      </c>
      <c r="D131" s="40"/>
      <c r="E131" s="40"/>
      <c r="F131" s="93">
        <f>SUMIF(K5:K123, IF(K4="","",K4), J5:J123)</f>
        <v>0</v>
      </c>
      <c r="G131" s="94"/>
      <c r="H131" s="94"/>
      <c r="I131" s="94"/>
      <c r="J131" s="95"/>
    </row>
    <row r="132" spans="1:10" x14ac:dyDescent="0.35">
      <c r="A132" s="32"/>
      <c r="C132" s="92" t="s">
        <v>90</v>
      </c>
      <c r="D132" s="40"/>
      <c r="E132" s="40"/>
      <c r="F132" s="93">
        <f>ROUND(SUMIF(K5:K123, IF(K4="","",K4), J5:J123) * 0.1, 2)</f>
        <v>0</v>
      </c>
      <c r="G132" s="94"/>
      <c r="H132" s="94"/>
      <c r="I132" s="94"/>
      <c r="J132" s="95"/>
    </row>
    <row r="133" spans="1:10" x14ac:dyDescent="0.35">
      <c r="C133" s="96" t="s">
        <v>91</v>
      </c>
      <c r="D133" s="97"/>
      <c r="E133" s="97"/>
      <c r="F133" s="98">
        <f>SUM(F131:F132)</f>
        <v>0</v>
      </c>
      <c r="G133" s="99"/>
      <c r="H133" s="99"/>
      <c r="I133" s="99"/>
      <c r="J133" s="100"/>
    </row>
    <row r="134" spans="1:10" x14ac:dyDescent="0.35">
      <c r="C134" s="101"/>
      <c r="D134" s="63"/>
      <c r="E134" s="63"/>
      <c r="F134" s="63"/>
      <c r="G134" s="63"/>
      <c r="H134" s="63"/>
      <c r="I134" s="63"/>
      <c r="J134" s="63"/>
    </row>
    <row r="135" spans="1:10" x14ac:dyDescent="0.35">
      <c r="C135" s="102" t="s">
        <v>98</v>
      </c>
      <c r="D135" s="63"/>
      <c r="E135" s="63"/>
      <c r="F135" s="63"/>
      <c r="G135" s="63"/>
      <c r="H135" s="63"/>
      <c r="I135" s="63"/>
      <c r="J135" s="63"/>
    </row>
    <row r="136" spans="1:10" x14ac:dyDescent="0.35">
      <c r="C136" s="97" t="str">
        <f>IF(Paramètres!AA2&lt;&gt;"",Paramètres!AA2,"")</f>
        <v xml:space="preserve">Zéro euro </v>
      </c>
      <c r="D136" s="97"/>
      <c r="E136" s="97"/>
      <c r="F136" s="97"/>
      <c r="G136" s="97"/>
      <c r="H136" s="97"/>
      <c r="I136" s="97"/>
      <c r="J136" s="97"/>
    </row>
    <row r="137" spans="1:10" x14ac:dyDescent="0.35">
      <c r="C137" s="97"/>
      <c r="D137" s="97"/>
      <c r="E137" s="97"/>
      <c r="F137" s="97"/>
      <c r="G137" s="97"/>
      <c r="H137" s="97"/>
      <c r="I137" s="97"/>
      <c r="J137" s="97"/>
    </row>
    <row r="138" spans="1:10" ht="56.75" customHeight="1" x14ac:dyDescent="0.35">
      <c r="F138" s="103" t="s">
        <v>99</v>
      </c>
      <c r="G138" s="103"/>
      <c r="H138" s="103"/>
      <c r="I138" s="103"/>
      <c r="J138" s="103"/>
    </row>
    <row r="140" spans="1:10" ht="85" customHeight="1" x14ac:dyDescent="0.35">
      <c r="C140" s="107"/>
      <c r="D140" s="107"/>
      <c r="F140" s="104" t="s">
        <v>100</v>
      </c>
      <c r="G140" s="104"/>
      <c r="H140" s="104"/>
      <c r="I140" s="104"/>
      <c r="J140" s="104"/>
    </row>
    <row r="141" spans="1:10" x14ac:dyDescent="0.35">
      <c r="C141" s="105"/>
      <c r="D141" s="105"/>
      <c r="E141" s="105"/>
      <c r="F141" s="105"/>
      <c r="G141" s="105"/>
      <c r="H141" s="105"/>
      <c r="I141" s="105"/>
      <c r="J141" s="105"/>
    </row>
  </sheetData>
  <sheetProtection algorithmName="SHA-512" hashValue="M4thyHXTqo103xkm/tmxdTrGptffoPCTaPEnFDFABbYjH8lMJjlK99Cpv3UR8R78PjidNCO43b9Z98pD65sG2w==" saltValue="nLefhcf9GMwI39z/xcd9bg==" spinCount="100000" sheet="1" objects="1" selectLockedCells="1"/>
  <mergeCells count="88">
    <mergeCell ref="C137:J137"/>
    <mergeCell ref="F138:J138"/>
    <mergeCell ref="C140:D140"/>
    <mergeCell ref="F140:J140"/>
    <mergeCell ref="C141:J141"/>
    <mergeCell ref="C133:E133"/>
    <mergeCell ref="F133:J133"/>
    <mergeCell ref="C134:J134"/>
    <mergeCell ref="C135:J135"/>
    <mergeCell ref="C136:J136"/>
    <mergeCell ref="C130:J130"/>
    <mergeCell ref="C131:E131"/>
    <mergeCell ref="F131:J131"/>
    <mergeCell ref="C132:E132"/>
    <mergeCell ref="F132:J132"/>
    <mergeCell ref="F127:J127"/>
    <mergeCell ref="C127:E127"/>
    <mergeCell ref="F128:J128"/>
    <mergeCell ref="C128:E128"/>
    <mergeCell ref="C129:E129"/>
    <mergeCell ref="F122:J122"/>
    <mergeCell ref="C122:E122"/>
    <mergeCell ref="C123:J123"/>
    <mergeCell ref="C125:J125"/>
    <mergeCell ref="F126:J126"/>
    <mergeCell ref="C126:E126"/>
    <mergeCell ref="F119:J119"/>
    <mergeCell ref="C119:E119"/>
    <mergeCell ref="F120:J120"/>
    <mergeCell ref="C120:E120"/>
    <mergeCell ref="F121:J121"/>
    <mergeCell ref="C121:E121"/>
    <mergeCell ref="C110:E110"/>
    <mergeCell ref="C112:I112"/>
    <mergeCell ref="C113:I113"/>
    <mergeCell ref="C117:E117"/>
    <mergeCell ref="F118:J118"/>
    <mergeCell ref="C118:E118"/>
    <mergeCell ref="C100:I100"/>
    <mergeCell ref="C101:I101"/>
    <mergeCell ref="C104:E104"/>
    <mergeCell ref="C106:I106"/>
    <mergeCell ref="C107:I107"/>
    <mergeCell ref="C89:I89"/>
    <mergeCell ref="C92:E92"/>
    <mergeCell ref="C94:I94"/>
    <mergeCell ref="C95:I95"/>
    <mergeCell ref="C98:E98"/>
    <mergeCell ref="C78:E78"/>
    <mergeCell ref="C81:I81"/>
    <mergeCell ref="C82:I82"/>
    <mergeCell ref="C85:E85"/>
    <mergeCell ref="C88:I88"/>
    <mergeCell ref="C67:I67"/>
    <mergeCell ref="C68:I68"/>
    <mergeCell ref="C71:E71"/>
    <mergeCell ref="C74:I74"/>
    <mergeCell ref="C75:I75"/>
    <mergeCell ref="C56:E56"/>
    <mergeCell ref="C58:I58"/>
    <mergeCell ref="C59:I59"/>
    <mergeCell ref="C63:E63"/>
    <mergeCell ref="C64:E64"/>
    <mergeCell ref="C46:I46"/>
    <mergeCell ref="C47:I47"/>
    <mergeCell ref="C50:E50"/>
    <mergeCell ref="C52:I52"/>
    <mergeCell ref="C53:I53"/>
    <mergeCell ref="C34:I34"/>
    <mergeCell ref="C37:E37"/>
    <mergeCell ref="C40:I40"/>
    <mergeCell ref="C41:I41"/>
    <mergeCell ref="C44:E44"/>
    <mergeCell ref="C23:E23"/>
    <mergeCell ref="C26:I26"/>
    <mergeCell ref="C27:I27"/>
    <mergeCell ref="C30:E30"/>
    <mergeCell ref="C33:I33"/>
    <mergeCell ref="C12:I12"/>
    <mergeCell ref="C13:I13"/>
    <mergeCell ref="C16:E16"/>
    <mergeCell ref="C19:I19"/>
    <mergeCell ref="C20:I20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&amp;L9264 - Ministère de la justice - Ajaccio VF : 
&amp;RDPGF - Lot n°6 ELECTRICITE 
PRO-DCE - Edition du 25/07/2023</oddHeader>
    <oddFooter>&amp;LIngemetrie&amp;CEdition du 25/07/2023&amp;RPage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29" t="s">
        <v>101</v>
      </c>
      <c r="AA1" s="7">
        <f>IF(DPGF!F133&lt;&gt;"",DPGF!F133,"0")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4" t="s">
        <v>102</v>
      </c>
      <c r="B3" s="33" t="s">
        <v>103</v>
      </c>
      <c r="C3" s="106" t="s">
        <v>128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4" t="s">
        <v>104</v>
      </c>
      <c r="B5" s="33" t="s">
        <v>105</v>
      </c>
      <c r="C5" s="106" t="s">
        <v>129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4" t="s">
        <v>114</v>
      </c>
      <c r="B7" s="33" t="s">
        <v>115</v>
      </c>
      <c r="C7" s="35">
        <v>9264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4" t="s">
        <v>116</v>
      </c>
      <c r="B9" s="33" t="s">
        <v>117</v>
      </c>
      <c r="C9" s="35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4" t="s">
        <v>106</v>
      </c>
      <c r="B11" s="33" t="s">
        <v>107</v>
      </c>
      <c r="C11" s="106" t="s">
        <v>37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4" t="s">
        <v>118</v>
      </c>
      <c r="B13" s="33" t="s">
        <v>119</v>
      </c>
      <c r="C13" s="35" t="s">
        <v>130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4" t="s">
        <v>120</v>
      </c>
      <c r="B15" s="33" t="s">
        <v>121</v>
      </c>
      <c r="C15" s="35" t="s">
        <v>131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4" t="s">
        <v>122</v>
      </c>
      <c r="B17" s="33" t="s">
        <v>123</v>
      </c>
      <c r="C17" s="35" t="s">
        <v>132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36">
        <v>0.2</v>
      </c>
      <c r="E19" s="37" t="s">
        <v>124</v>
      </c>
      <c r="AA19" s="7">
        <f>INT((AA5-AA18*100)/10)</f>
        <v>0</v>
      </c>
    </row>
    <row r="20" spans="1:27" ht="12.75" customHeight="1" x14ac:dyDescent="0.35">
      <c r="C20" s="38">
        <v>5.5E-2</v>
      </c>
      <c r="E20" s="37" t="s">
        <v>125</v>
      </c>
      <c r="AA20" s="7">
        <f>AA5-AA18*100-AA19*10</f>
        <v>0</v>
      </c>
    </row>
    <row r="21" spans="1:27" ht="12.75" customHeight="1" x14ac:dyDescent="0.35">
      <c r="C21" s="38">
        <f>0.1</f>
        <v>0.1</v>
      </c>
      <c r="E21" s="37" t="s">
        <v>126</v>
      </c>
      <c r="AA21" s="7">
        <f>INT(AA6/10)</f>
        <v>0</v>
      </c>
    </row>
    <row r="22" spans="1:27" ht="12.75" customHeight="1" x14ac:dyDescent="0.35">
      <c r="C22" s="39">
        <v>0</v>
      </c>
      <c r="E22" s="37" t="s">
        <v>127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4" t="s">
        <v>108</v>
      </c>
      <c r="B24" s="33" t="s">
        <v>109</v>
      </c>
      <c r="C24" s="106"/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4" t="s">
        <v>110</v>
      </c>
      <c r="B26" s="33" t="s">
        <v>111</v>
      </c>
      <c r="C26" s="106"/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4" t="s">
        <v>112</v>
      </c>
      <c r="B28" s="33" t="s">
        <v>113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133</v>
      </c>
      <c r="B1" s="7" t="s">
        <v>134</v>
      </c>
    </row>
    <row r="2" spans="1:3" x14ac:dyDescent="0.35">
      <c r="A2" s="7" t="s">
        <v>135</v>
      </c>
      <c r="B2" s="7" t="s">
        <v>128</v>
      </c>
    </row>
    <row r="3" spans="1:3" x14ac:dyDescent="0.35">
      <c r="A3" s="7" t="s">
        <v>136</v>
      </c>
      <c r="B3" s="7">
        <v>1</v>
      </c>
    </row>
    <row r="4" spans="1:3" x14ac:dyDescent="0.35">
      <c r="A4" s="7" t="s">
        <v>137</v>
      </c>
      <c r="B4" s="7">
        <v>0</v>
      </c>
    </row>
    <row r="5" spans="1:3" x14ac:dyDescent="0.35">
      <c r="A5" s="7" t="s">
        <v>138</v>
      </c>
      <c r="B5" s="7">
        <v>0</v>
      </c>
    </row>
    <row r="6" spans="1:3" x14ac:dyDescent="0.35">
      <c r="A6" s="7" t="s">
        <v>139</v>
      </c>
      <c r="B6" s="7">
        <v>1</v>
      </c>
    </row>
    <row r="7" spans="1:3" x14ac:dyDescent="0.35">
      <c r="A7" s="7" t="s">
        <v>140</v>
      </c>
      <c r="B7" s="7">
        <v>1</v>
      </c>
    </row>
    <row r="8" spans="1:3" x14ac:dyDescent="0.35">
      <c r="A8" s="7" t="s">
        <v>141</v>
      </c>
      <c r="B8" s="7">
        <v>0</v>
      </c>
    </row>
    <row r="9" spans="1:3" x14ac:dyDescent="0.35">
      <c r="A9" s="7" t="s">
        <v>142</v>
      </c>
      <c r="B9" s="7">
        <v>0</v>
      </c>
    </row>
    <row r="10" spans="1:3" x14ac:dyDescent="0.35">
      <c r="A10" s="7" t="s">
        <v>143</v>
      </c>
      <c r="C10" s="7" t="s">
        <v>144</v>
      </c>
    </row>
    <row r="11" spans="1:3" x14ac:dyDescent="0.35">
      <c r="A11" s="7" t="s">
        <v>145</v>
      </c>
      <c r="B11" s="7">
        <v>0</v>
      </c>
    </row>
    <row r="12" spans="1:3" x14ac:dyDescent="0.35">
      <c r="A12" s="7" t="s">
        <v>146</v>
      </c>
      <c r="B12" s="7" t="s">
        <v>147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AccesLibre</cp:lastModifiedBy>
  <dcterms:created xsi:type="dcterms:W3CDTF">2024-10-22T09:14:52Z</dcterms:created>
  <dcterms:modified xsi:type="dcterms:W3CDTF">2024-10-22T09:16:06Z</dcterms:modified>
</cp:coreProperties>
</file>