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ISSIONS EN COURS\02_NOTIFIEES\13\9264_MIN_JUSTICE_CA Bastia_03 17\EXECUTION\03 - PRO-DCE\"/>
    </mc:Choice>
  </mc:AlternateContent>
  <xr:revisionPtr revIDLastSave="0" documentId="13_ncr:1_{0F831E99-4B11-4304-B19F-A44F8194858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C21" i="3"/>
  <c r="AA8" i="3"/>
  <c r="F287" i="2"/>
  <c r="F271" i="2"/>
  <c r="J251" i="2"/>
  <c r="J243" i="2"/>
  <c r="J237" i="2"/>
  <c r="J231" i="2"/>
  <c r="J225" i="2"/>
  <c r="F286" i="2" s="1"/>
  <c r="J215" i="2"/>
  <c r="J207" i="2"/>
  <c r="J199" i="2"/>
  <c r="F285" i="2" s="1"/>
  <c r="J189" i="2"/>
  <c r="J182" i="2"/>
  <c r="F283" i="2" s="1"/>
  <c r="J174" i="2"/>
  <c r="J168" i="2"/>
  <c r="J162" i="2"/>
  <c r="F282" i="2" s="1"/>
  <c r="J145" i="2"/>
  <c r="J139" i="2"/>
  <c r="F279" i="2" s="1"/>
  <c r="J134" i="2"/>
  <c r="F278" i="2" s="1"/>
  <c r="J128" i="2"/>
  <c r="F277" i="2" s="1"/>
  <c r="J117" i="2"/>
  <c r="F275" i="2" s="1"/>
  <c r="J109" i="2"/>
  <c r="J102" i="2"/>
  <c r="J96" i="2"/>
  <c r="J89" i="2"/>
  <c r="J83" i="2"/>
  <c r="F274" i="2" s="1"/>
  <c r="J74" i="2"/>
  <c r="J67" i="2"/>
  <c r="F273" i="2" s="1"/>
  <c r="J59" i="2"/>
  <c r="J53" i="2"/>
  <c r="J47" i="2"/>
  <c r="J40" i="2"/>
  <c r="J34" i="2"/>
  <c r="J28" i="2"/>
  <c r="J22" i="2"/>
  <c r="F272" i="2" s="1"/>
  <c r="J17" i="2"/>
  <c r="J11" i="2"/>
  <c r="F270" i="2" s="1"/>
  <c r="G84" i="1"/>
  <c r="G82" i="1"/>
  <c r="G80" i="1"/>
  <c r="G78" i="1"/>
  <c r="E70" i="1"/>
  <c r="E63" i="1"/>
  <c r="E60" i="1"/>
  <c r="E20" i="1"/>
  <c r="E11" i="1"/>
  <c r="F280" i="2" l="1"/>
  <c r="F290" i="2"/>
  <c r="F156" i="2"/>
  <c r="F262" i="2"/>
  <c r="F281" i="2"/>
  <c r="F291" i="2"/>
  <c r="F157" i="2"/>
  <c r="F263" i="2"/>
  <c r="F268" i="2"/>
  <c r="F276" i="2"/>
  <c r="F284" i="2"/>
  <c r="F269" i="2"/>
  <c r="F264" i="2" l="1"/>
  <c r="F158" i="2"/>
  <c r="F292" i="2"/>
  <c r="AA1" i="3" s="1"/>
  <c r="AA3" i="3" l="1"/>
  <c r="AA33" i="3"/>
  <c r="AA37" i="3"/>
  <c r="AA5" i="3" l="1"/>
  <c r="AA27" i="3"/>
  <c r="AA12" i="3"/>
  <c r="AA42" i="3"/>
  <c r="AA7" i="3"/>
  <c r="AA13" i="3"/>
  <c r="AA14" i="3" s="1"/>
  <c r="AA4" i="3"/>
  <c r="AA24" i="3" l="1"/>
  <c r="AA23" i="3"/>
  <c r="AA18" i="3"/>
  <c r="AA19" i="3" s="1"/>
  <c r="AA10" i="3"/>
  <c r="AA89" i="3"/>
  <c r="AA25" i="3" s="1"/>
  <c r="AA73" i="3"/>
  <c r="AA65" i="3"/>
  <c r="AA93" i="3"/>
  <c r="AA43" i="3"/>
  <c r="AA57" i="3"/>
  <c r="AA45" i="3" s="1"/>
  <c r="AA26" i="3" s="1"/>
  <c r="AA32" i="3"/>
  <c r="AA9" i="3"/>
  <c r="AA15" i="3"/>
  <c r="AA6" i="3"/>
  <c r="AA95" i="3" l="1"/>
  <c r="AA91" i="3" s="1"/>
  <c r="AA77" i="3"/>
  <c r="AA69" i="3"/>
  <c r="AA61" i="3" s="1"/>
  <c r="AA53" i="3" s="1"/>
  <c r="AA36" i="3" s="1"/>
  <c r="AA47" i="3"/>
  <c r="AA50" i="3"/>
  <c r="AA34" i="3"/>
  <c r="AA85" i="3"/>
  <c r="AA80" i="3" s="1"/>
  <c r="AA72" i="3" s="1"/>
  <c r="AA64" i="3" s="1"/>
  <c r="AA56" i="3" s="1"/>
  <c r="AA44" i="3" s="1"/>
  <c r="AA20" i="3"/>
  <c r="AA51" i="3"/>
  <c r="AA46" i="3"/>
  <c r="AA29" i="3"/>
  <c r="AA28" i="3"/>
  <c r="AA16" i="3"/>
  <c r="AA11" i="3"/>
  <c r="AA41" i="3"/>
  <c r="AA38" i="3"/>
  <c r="AA21" i="3"/>
  <c r="AA35" i="3" l="1"/>
  <c r="AA87" i="3"/>
  <c r="AA83" i="3" s="1"/>
  <c r="AA76" i="3" s="1"/>
  <c r="AA68" i="3" s="1"/>
  <c r="AA60" i="3" s="1"/>
  <c r="AA52" i="3" s="1"/>
  <c r="AA96" i="3"/>
  <c r="AA92" i="3" s="1"/>
  <c r="AA79" i="3"/>
  <c r="AA71" i="3"/>
  <c r="AA63" i="3" s="1"/>
  <c r="AA55" i="3" s="1"/>
  <c r="AA40" i="3" s="1"/>
  <c r="AA22" i="3"/>
  <c r="AA94" i="3"/>
  <c r="AA90" i="3" s="1"/>
  <c r="AA17" i="3"/>
  <c r="AA82" i="3" s="1"/>
  <c r="AA86" i="3" l="1"/>
  <c r="AA81" i="3" s="1"/>
  <c r="AA74" i="3" s="1"/>
  <c r="AA66" i="3" s="1"/>
  <c r="AA58" i="3" s="1"/>
  <c r="AA48" i="3" s="1"/>
  <c r="AA30" i="3"/>
  <c r="AA88" i="3"/>
  <c r="AA84" i="3" s="1"/>
  <c r="AA78" i="3" s="1"/>
  <c r="AA70" i="3" s="1"/>
  <c r="AA62" i="3" s="1"/>
  <c r="AA54" i="3" s="1"/>
  <c r="AA39" i="3"/>
  <c r="AA75" i="3"/>
  <c r="AA67" i="3" s="1"/>
  <c r="AA59" i="3" s="1"/>
  <c r="AA49" i="3" s="1"/>
  <c r="AA31" i="3" s="1"/>
  <c r="AA98" i="3" l="1"/>
  <c r="AA2" i="3" s="1"/>
  <c r="C295" i="2" s="1"/>
</calcChain>
</file>

<file path=xl/sharedStrings.xml><?xml version="1.0" encoding="utf-8"?>
<sst xmlns="http://schemas.openxmlformats.org/spreadsheetml/2006/main" count="523" uniqueCount="240">
  <si>
    <t>Dossier</t>
  </si>
  <si>
    <t>Date</t>
  </si>
  <si>
    <t>Phase</t>
  </si>
  <si>
    <t>Indice</t>
  </si>
  <si>
    <t>MAITRE D'OUVRAGE
MINISTERE DE LA JUSTICE - Secrétariat Général - Délégation Interrégionale Sud-Est
350 av Club Hippique
13 096 Aix en Provence Cedex 2
Tél : 04.42.91.30.78   Fax : 04.42.91.30.71</t>
  </si>
  <si>
    <t>MAITRE D'OEUVRE : 
    Ingemetrie
    220 Boulevard de la Paix
    13640 La Roque d'Anthéron
    Tél : 0442904360   Fax : 0442504769
    Mél : info@ingemetrie.fr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</si>
  <si>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</si>
  <si>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</si>
  <si>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</si>
  <si>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</si>
  <si>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</si>
  <si>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</si>
  <si>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</si>
  <si>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</si>
  <si>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</si>
  <si>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</si>
  <si>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</si>
  <si>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</si>
  <si>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</si>
  <si>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</si>
  <si>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</si>
  <si>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</si>
  <si>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</si>
  <si>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</si>
  <si>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</si>
  <si>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</si>
  <si>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</si>
  <si>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</si>
  <si>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</si>
  <si>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</si>
  <si>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</si>
  <si>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</si>
  <si>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</si>
  <si>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</si>
  <si>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</si>
  <si>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</si>
  <si>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</si>
  <si>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GROS OEUVRE - DEMOLITION - EQUIPEMENT D'ESCALIER - FAÏENCE - CARRELAGE</t>
  </si>
  <si>
    <t>3.&amp;</t>
  </si>
  <si>
    <t>1.2</t>
  </si>
  <si>
    <t>DESCRIPTIF TRAVAUX GROS OEUVRE DEMOLITION</t>
  </si>
  <si>
    <t>1.2.1</t>
  </si>
  <si>
    <t>Palais de Justice Finosello à Ajaccio (Palais du Finosello, Avenue du Maréchal Lyautey, 20090 Ajaccio)</t>
  </si>
  <si>
    <t>1.2.1.1</t>
  </si>
  <si>
    <t>Affichage administratif :</t>
  </si>
  <si>
    <t>5.T</t>
  </si>
  <si>
    <t>1.2.1.1.1</t>
  </si>
  <si>
    <t>Panneau d'affichage de permis (1,00 x 2,00)</t>
  </si>
  <si>
    <t>9.M.Z</t>
  </si>
  <si>
    <t>9.&amp;</t>
  </si>
  <si>
    <t>5.&amp;</t>
  </si>
  <si>
    <t>1.2.1.2</t>
  </si>
  <si>
    <t>Branchement électrique provisoire :</t>
  </si>
  <si>
    <t>1.2.1.2.1</t>
  </si>
  <si>
    <t>Branchement électrique et armoire de type forain triphasé (26 KVA).</t>
  </si>
  <si>
    <t>1.2.1.3</t>
  </si>
  <si>
    <t>Passerelle</t>
  </si>
  <si>
    <t>1.2.1.3.1</t>
  </si>
  <si>
    <t>Dépose des platelage bois/lambourdes</t>
  </si>
  <si>
    <t>9.T</t>
  </si>
  <si>
    <t>9.UMOD</t>
  </si>
  <si>
    <t>Mode de métré : Au m²</t>
  </si>
  <si>
    <t>9.L</t>
  </si>
  <si>
    <t>Localisation : Entrée du bâtiment selon fiche 3</t>
  </si>
  <si>
    <t>1.2.1.3.2</t>
  </si>
  <si>
    <t>Dépose des grilles caniveau</t>
  </si>
  <si>
    <t>ML</t>
  </si>
  <si>
    <t>Mode de métré : Au ml</t>
  </si>
  <si>
    <t>1.2.1.3.3</t>
  </si>
  <si>
    <t>Dépose des garde-corps (mise en stockage)</t>
  </si>
  <si>
    <t>1.2.1.3.4</t>
  </si>
  <si>
    <t>Reprise de la forme de pente au droit du trottoir, y compris nivellement (finition béton désactivé)</t>
  </si>
  <si>
    <t>1.2.1.3.5</t>
  </si>
  <si>
    <t>Platelage bois composite</t>
  </si>
  <si>
    <t>1.2.1.3.6</t>
  </si>
  <si>
    <t>Repose de garde-corps</t>
  </si>
  <si>
    <t>1.2.1.3.7</t>
  </si>
  <si>
    <t>Repose grille caniveau</t>
  </si>
  <si>
    <t>1.2.1.4</t>
  </si>
  <si>
    <t>Stationnement</t>
  </si>
  <si>
    <t>1.2.1.4.1</t>
  </si>
  <si>
    <t>Matérialisation peinture place de parking</t>
  </si>
  <si>
    <t>Mode de métré : A l'unité</t>
  </si>
  <si>
    <t>Localisation : Parking, devant l'entrée du bâtiment selon fiche 2</t>
  </si>
  <si>
    <t>1.2.1.4.2</t>
  </si>
  <si>
    <t>Panneaux signalétique de stationnement B6D - M6H</t>
  </si>
  <si>
    <t>Localisation : Parking, devant l'entrée du bâtiment selon fiche 1</t>
  </si>
  <si>
    <t>1.2.1.5</t>
  </si>
  <si>
    <t>Maçonnerie</t>
  </si>
  <si>
    <t>1.2.1.5.1</t>
  </si>
  <si>
    <t>Démolition ouvrage maçonné</t>
  </si>
  <si>
    <t>Localisation : Au fond du parking personnel, muret de soutènement selon fiche 12</t>
  </si>
  <si>
    <t>1.2.1.5.2</t>
  </si>
  <si>
    <t>Terrassement</t>
  </si>
  <si>
    <t>M3</t>
  </si>
  <si>
    <t>Mode de métré : Au m3</t>
  </si>
  <si>
    <t>1.2.1.5.3</t>
  </si>
  <si>
    <t>Réalisation de mur de soutènement (finition incluse)</t>
  </si>
  <si>
    <t>1.2.1.5.4</t>
  </si>
  <si>
    <t>Drain</t>
  </si>
  <si>
    <t>1.2.1.5.5</t>
  </si>
  <si>
    <t>Reprise d'enrobé à froid</t>
  </si>
  <si>
    <t>1.2.1.6</t>
  </si>
  <si>
    <t>Peinture extérieure</t>
  </si>
  <si>
    <t>1.2.1.6.1</t>
  </si>
  <si>
    <t>Peinture mur d'enceinte</t>
  </si>
  <si>
    <t>Mode de métré : au m²</t>
  </si>
  <si>
    <t>Localisation : Entrée du site et mur périphérique selon fiche 13</t>
  </si>
  <si>
    <t>4.&amp;</t>
  </si>
  <si>
    <t>1.2.2</t>
  </si>
  <si>
    <t>Palais de Justice Masseria (4 Boulevard Masseria, 20181 Ajaccio)</t>
  </si>
  <si>
    <t>1.2.2.1</t>
  </si>
  <si>
    <t>1.2.2.1.1</t>
  </si>
  <si>
    <t>1.2.2.2</t>
  </si>
  <si>
    <t>1.2.2.2.1</t>
  </si>
  <si>
    <t>1.2.2.3</t>
  </si>
  <si>
    <t>Rampe d'accès</t>
  </si>
  <si>
    <t>1.2.2.3.1</t>
  </si>
  <si>
    <t>Localisation : Entrée PMR selon fiche 1</t>
  </si>
  <si>
    <t>1.2.2.3.2</t>
  </si>
  <si>
    <t>Reprise de la forme de pente de la rampe</t>
  </si>
  <si>
    <t>Total H.T. :</t>
  </si>
  <si>
    <t>Total T.V.A. (10%) :</t>
  </si>
  <si>
    <t>Total T.T.C. :</t>
  </si>
  <si>
    <t>1.3</t>
  </si>
  <si>
    <t>DESCRIPTIF TRAVAUX EQUIPEMENTS D'ESCALIERS FAÏENCE CARRELAGE</t>
  </si>
  <si>
    <t>1.3.1</t>
  </si>
  <si>
    <t>1.3.1.1</t>
  </si>
  <si>
    <t>Équipements d'escaliers</t>
  </si>
  <si>
    <t>1.3.1.1.1</t>
  </si>
  <si>
    <t>Bande podotactile</t>
  </si>
  <si>
    <t>Localisation : Escalier intérieur selon fiche 5</t>
  </si>
  <si>
    <t>1.3.1.1.2</t>
  </si>
  <si>
    <t>Nez de marche</t>
  </si>
  <si>
    <t>1.3.1.1.3</t>
  </si>
  <si>
    <t>Contraste de contre-marche</t>
  </si>
  <si>
    <t>1.3.1.2</t>
  </si>
  <si>
    <t>Faïences</t>
  </si>
  <si>
    <t>1.3.1.2.1</t>
  </si>
  <si>
    <t>Reprise de faïence ponctuelle</t>
  </si>
  <si>
    <t>Localisation : Sanitaire PMR RdeC fiche 7
Sanitaire public PMR fiche 9 (RDJ)</t>
  </si>
  <si>
    <t>1.3.1.2.2</t>
  </si>
  <si>
    <t>Plinthes carrelées</t>
  </si>
  <si>
    <t>Mode de métré : au ml</t>
  </si>
  <si>
    <t>Localisation : Bureau médecin fiche 10</t>
  </si>
  <si>
    <t>1.3.2</t>
  </si>
  <si>
    <t>1.3.2.1</t>
  </si>
  <si>
    <t>1.3.2.1.1</t>
  </si>
  <si>
    <t>Bande podotactile minérale</t>
  </si>
  <si>
    <t>Localisation : Escalier d'entrée principale du bâtiment selon fiche 2
Escaliers Sud ouest entre RDC et entresol selon fiche 8
Escalier central selon fiche 9</t>
  </si>
  <si>
    <t>1.3.2.1.2</t>
  </si>
  <si>
    <t>Localisation : Escalier d'entrée du bâtiment selon fiche 2
Escaliers Sud ouest entre RDC et entresol selon fiche 8
Escalier central selon fiche 9</t>
  </si>
  <si>
    <t>1.3.2.1.3</t>
  </si>
  <si>
    <t>1.3.2.2</t>
  </si>
  <si>
    <t>Carrelage</t>
  </si>
  <si>
    <t>1.3.2.2.1</t>
  </si>
  <si>
    <t>Ragréage P3</t>
  </si>
  <si>
    <t>Localisation : Sanitaire entresol selon fiche 10</t>
  </si>
  <si>
    <t>1.3.2.2.2</t>
  </si>
  <si>
    <t>1.3.2.2.3</t>
  </si>
  <si>
    <t>Plinthes</t>
  </si>
  <si>
    <t>Localisation : Sanitaire entresol selon fiche 12</t>
  </si>
  <si>
    <t>1.3.2.2.4</t>
  </si>
  <si>
    <t>Profilé d'arrêt de seuil</t>
  </si>
  <si>
    <t>1.3.2.3</t>
  </si>
  <si>
    <t>1.3.2.3.1</t>
  </si>
  <si>
    <t>Faïences sur une Ht de 2.00 m</t>
  </si>
  <si>
    <t>RECAPITULATIF
Lot n°1 GROS OEUVRE - DEMOLITION - EQUIPEMENT D'ESCALIER - FAÏENCE - CARRELAGE</t>
  </si>
  <si>
    <t>RECAPITULATIF DES CHAPITRES</t>
  </si>
  <si>
    <t>1.2 - DESCRIPTIF TRAVAUX GROS OEUVRE DEMOLITION</t>
  </si>
  <si>
    <t>- 1.2.1 - Palais de Justice Finosello à Ajaccio (Palais du Finosello, Avenue du Maréchal Lyautey, 20090 Ajaccio)</t>
  </si>
  <si>
    <t>- 1.2.1.1 - Affichage administratif :</t>
  </si>
  <si>
    <t>- 1.2.1.2 - Branchement électrique provisoire :</t>
  </si>
  <si>
    <t>- 1.2.1.3 - Passerelle</t>
  </si>
  <si>
    <t>- 1.2.1.4 - Stationnement</t>
  </si>
  <si>
    <t>- 1.2.1.5 - Maçonnerie</t>
  </si>
  <si>
    <t>- 1.2.1.6 - Peinture extérieure</t>
  </si>
  <si>
    <t>- 1.2.2 - Palais de Justice Masseria (4 Boulevard Masseria, 20181 Ajaccio)</t>
  </si>
  <si>
    <t>- 1.2.2.1 - Affichage administratif :</t>
  </si>
  <si>
    <t>- 1.2.2.2 - Branchement électrique provisoire :</t>
  </si>
  <si>
    <t>- 1.2.2.3 - Rampe d'accès</t>
  </si>
  <si>
    <t>1.3 - DESCRIPTIF TRAVAUX EQUIPEMENTS D'ESCALIERS FAÏENCE CARRELAGE</t>
  </si>
  <si>
    <t>- 1.3.1 - Palais de Justice Finosello à Ajaccio (Palais du Finosello, Avenue du Maréchal Lyautey, 20090 Ajaccio)</t>
  </si>
  <si>
    <t>- 1.3.1.1 - Équipements d'escaliers</t>
  </si>
  <si>
    <t>- 1.3.1.2 - Faïences</t>
  </si>
  <si>
    <t>- 1.3.2 - Palais de Justice Masseria (4 Boulevard Masseria, 20181 Ajaccio)</t>
  </si>
  <si>
    <t>- 1.3.2.1 - Équipements d'escaliers</t>
  </si>
  <si>
    <t>- 1.3.2.2 - Carrelage</t>
  </si>
  <si>
    <t>- 1.3.2.3 - Faïences</t>
  </si>
  <si>
    <t>Total du lot GROS OEUVRE - DEMOLITION - EQUIPEMENT D'ESCALIER - FAÏENCE - CARRELAGE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</si>
  <si>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</si>
  <si>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</si>
  <si>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</si>
  <si>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</si>
  <si>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</si>
  <si>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</si>
  <si>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</si>
  <si>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</si>
  <si>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</si>
  <si>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</si>
  <si>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</si>
  <si>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</si>
  <si>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</si>
  <si>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</si>
  <si>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</si>
  <si>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</si>
  <si>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</si>
  <si>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</si>
  <si>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</si>
  <si>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</si>
  <si>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</si>
  <si>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</si>
  <si>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</si>
  <si>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</si>
  <si>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</si>
  <si>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</si>
  <si>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</si>
  <si>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</si>
  <si>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</si>
  <si>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</si>
  <si>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</si>
  <si>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Ministère de la justice - Ajaccio : 
Mise en accessibilité du Palais de Justice Finosello et du Palais de Justice Masseria</t>
  </si>
  <si>
    <t>25/07/2023</t>
  </si>
  <si>
    <t>PRO-DCE</t>
  </si>
  <si>
    <t>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</si>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</sst>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164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5" fontId="9" fillId="0" borderId="7" xfId="0" applyNumberFormat="1" applyFont="1" applyBorder="1" applyAlignment="1">
      <alignment horizontal="right" vertical="top" wrapText="1"/>
    </xf>
    <xf numFmtId="165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 vertical="top" wrapText="1" inden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165" fontId="6" fillId="0" borderId="0" xfId="0" applyNumberFormat="1" applyFont="1" applyAlignment="1">
      <alignment horizontal="right" vertical="top" wrapText="1" indent="2"/>
    </xf>
    <xf numFmtId="165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5" fontId="9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9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</xdr:row>
      <xdr:rowOff>66675</xdr:rowOff>
    </xdr:from>
    <xdr:to>
      <xdr:col>6</xdr:col>
      <xdr:colOff>527550</xdr:colOff>
      <xdr:row>7</xdr:row>
      <xdr:rowOff>41475</xdr:rowOff>
    </xdr:to>
    <xdr:pic>
      <xdr:nvPicPr>
        <xdr:cNvPr id="2" name="Picture 1" descr="{6ace4654-b7f9-4d68-a36c-2c45fdf6466b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409575"/>
          <a:ext cx="1080000" cy="432000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33338</xdr:rowOff>
    </xdr:from>
    <xdr:to>
      <xdr:col>4</xdr:col>
      <xdr:colOff>922337</xdr:colOff>
      <xdr:row>55</xdr:row>
      <xdr:rowOff>72849</xdr:rowOff>
    </xdr:to>
    <xdr:pic>
      <xdr:nvPicPr>
        <xdr:cNvPr id="3" name="Picture 2" descr="{add679fb-f9c2-43f4-ae3d-7dbbbe0c0cc4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19738"/>
          <a:ext cx="889000" cy="83961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47625</xdr:rowOff>
    </xdr:from>
    <xdr:to>
      <xdr:col>1</xdr:col>
      <xdr:colOff>636587</xdr:colOff>
      <xdr:row>81</xdr:row>
      <xdr:rowOff>60325</xdr:rowOff>
    </xdr:to>
    <xdr:pic>
      <xdr:nvPicPr>
        <xdr:cNvPr id="4" name="Picture 3" descr="{1a300b3a-ac96-4125-940f-43cb3d816dd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077325"/>
          <a:ext cx="603250" cy="24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3"/>
      <c r="F2" s="43"/>
      <c r="G2" s="43"/>
      <c r="H2" s="43"/>
      <c r="I2" s="8"/>
    </row>
    <row r="3" spans="2:9" ht="9" customHeight="1" x14ac:dyDescent="0.35">
      <c r="B3" s="5"/>
      <c r="C3" s="6"/>
      <c r="D3" s="7"/>
      <c r="E3" s="43"/>
      <c r="F3" s="43"/>
      <c r="G3" s="43"/>
      <c r="H3" s="43"/>
      <c r="I3" s="8"/>
    </row>
    <row r="4" spans="2:9" ht="9" customHeight="1" x14ac:dyDescent="0.35">
      <c r="B4" s="5"/>
      <c r="C4" s="6"/>
      <c r="D4" s="7"/>
      <c r="E4" s="43"/>
      <c r="F4" s="43"/>
      <c r="G4" s="43"/>
      <c r="H4" s="43"/>
      <c r="I4" s="8"/>
    </row>
    <row r="5" spans="2:9" ht="9" customHeight="1" x14ac:dyDescent="0.35">
      <c r="B5" s="5"/>
      <c r="C5" s="6"/>
      <c r="D5" s="7"/>
      <c r="E5" s="43"/>
      <c r="F5" s="43"/>
      <c r="G5" s="43"/>
      <c r="H5" s="43"/>
      <c r="I5" s="8"/>
    </row>
    <row r="6" spans="2:9" ht="9" customHeight="1" x14ac:dyDescent="0.35">
      <c r="B6" s="5"/>
      <c r="C6" s="6"/>
      <c r="D6" s="7"/>
      <c r="E6" s="43"/>
      <c r="F6" s="43"/>
      <c r="G6" s="43"/>
      <c r="H6" s="43"/>
      <c r="I6" s="8"/>
    </row>
    <row r="7" spans="2:9" ht="9" customHeight="1" x14ac:dyDescent="0.35">
      <c r="B7" s="5"/>
      <c r="C7" s="6"/>
      <c r="D7" s="7"/>
      <c r="E7" s="43"/>
      <c r="F7" s="43"/>
      <c r="G7" s="43"/>
      <c r="H7" s="43"/>
      <c r="I7" s="8"/>
    </row>
    <row r="8" spans="2:9" ht="9" customHeight="1" x14ac:dyDescent="0.35">
      <c r="B8" s="5"/>
      <c r="C8" s="6"/>
      <c r="D8" s="7"/>
      <c r="E8" s="43"/>
      <c r="F8" s="43"/>
      <c r="G8" s="43"/>
      <c r="H8" s="43"/>
      <c r="I8" s="8"/>
    </row>
    <row r="9" spans="2:9" ht="9" customHeight="1" x14ac:dyDescent="0.35">
      <c r="B9" s="5"/>
      <c r="C9" s="6"/>
      <c r="D9" s="7"/>
      <c r="E9" s="43"/>
      <c r="F9" s="43"/>
      <c r="G9" s="43"/>
      <c r="H9" s="43"/>
      <c r="I9" s="8"/>
    </row>
    <row r="10" spans="2:9" ht="9" customHeight="1" x14ac:dyDescent="0.35">
      <c r="B10" s="5"/>
      <c r="C10" s="6"/>
      <c r="D10" s="7"/>
      <c r="E10" s="43"/>
      <c r="F10" s="43"/>
      <c r="G10" s="43"/>
      <c r="H10" s="43"/>
      <c r="I10" s="8"/>
    </row>
    <row r="11" spans="2:9" ht="9" customHeight="1" x14ac:dyDescent="0.35">
      <c r="B11" s="5"/>
      <c r="C11" s="6"/>
      <c r="D11" s="7"/>
      <c r="E11" s="44" t="str">
        <f>IF(Paramètres!C5&lt;&gt;"",Paramètres!C5,"")</f>
        <v>Ministère de la justice - Ajaccio : 
Mise en accessibilité du Palais de Justice Finosello et du Palais de Justice Masseria</v>
      </c>
      <c r="F11" s="44"/>
      <c r="G11" s="44"/>
      <c r="H11" s="44"/>
      <c r="I11" s="8"/>
    </row>
    <row r="12" spans="2:9" ht="9" customHeight="1" x14ac:dyDescent="0.35">
      <c r="B12" s="5"/>
      <c r="C12" s="6"/>
      <c r="D12" s="7"/>
      <c r="E12" s="44"/>
      <c r="F12" s="44"/>
      <c r="G12" s="44"/>
      <c r="H12" s="44"/>
      <c r="I12" s="8"/>
    </row>
    <row r="13" spans="2:9" ht="9" customHeight="1" x14ac:dyDescent="0.35">
      <c r="B13" s="5"/>
      <c r="C13" s="6"/>
      <c r="D13" s="7"/>
      <c r="E13" s="44"/>
      <c r="F13" s="44"/>
      <c r="G13" s="44"/>
      <c r="H13" s="44"/>
      <c r="I13" s="8"/>
    </row>
    <row r="14" spans="2:9" ht="9" customHeight="1" x14ac:dyDescent="0.35">
      <c r="B14" s="5"/>
      <c r="C14" s="6"/>
      <c r="D14" s="7"/>
      <c r="E14" s="44"/>
      <c r="F14" s="44"/>
      <c r="G14" s="44"/>
      <c r="H14" s="44"/>
      <c r="I14" s="8"/>
    </row>
    <row r="15" spans="2:9" ht="9" customHeight="1" x14ac:dyDescent="0.35">
      <c r="B15" s="5"/>
      <c r="C15" s="6"/>
      <c r="D15" s="7"/>
      <c r="E15" s="44"/>
      <c r="F15" s="44"/>
      <c r="G15" s="44"/>
      <c r="H15" s="44"/>
      <c r="I15" s="8"/>
    </row>
    <row r="16" spans="2:9" ht="9" customHeight="1" x14ac:dyDescent="0.35">
      <c r="B16" s="5"/>
      <c r="C16" s="6"/>
      <c r="D16" s="7"/>
      <c r="E16" s="44"/>
      <c r="F16" s="44"/>
      <c r="G16" s="44"/>
      <c r="H16" s="44"/>
      <c r="I16" s="8"/>
    </row>
    <row r="17" spans="2:9" ht="9" customHeight="1" x14ac:dyDescent="0.35">
      <c r="B17" s="5"/>
      <c r="C17" s="6"/>
      <c r="D17" s="7"/>
      <c r="E17" s="44"/>
      <c r="F17" s="44"/>
      <c r="G17" s="44"/>
      <c r="H17" s="44"/>
      <c r="I17" s="8"/>
    </row>
    <row r="18" spans="2:9" ht="9" customHeight="1" x14ac:dyDescent="0.35">
      <c r="B18" s="5"/>
      <c r="C18" s="6"/>
      <c r="D18" s="7"/>
      <c r="E18" s="44"/>
      <c r="F18" s="44"/>
      <c r="G18" s="44"/>
      <c r="H18" s="44"/>
      <c r="I18" s="8"/>
    </row>
    <row r="19" spans="2:9" ht="9" customHeight="1" x14ac:dyDescent="0.35">
      <c r="B19" s="5"/>
      <c r="C19" s="6"/>
      <c r="D19" s="7"/>
      <c r="E19" s="44"/>
      <c r="F19" s="44"/>
      <c r="G19" s="44"/>
      <c r="H19" s="44"/>
      <c r="I19" s="8"/>
    </row>
    <row r="20" spans="2:9" ht="9" customHeight="1" x14ac:dyDescent="0.35">
      <c r="B20" s="5"/>
      <c r="C20" s="6"/>
      <c r="D20" s="7"/>
      <c r="E20" s="44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4"/>
      <c r="G20" s="44"/>
      <c r="H20" s="44"/>
      <c r="I20" s="8"/>
    </row>
    <row r="21" spans="2:9" ht="9" customHeight="1" x14ac:dyDescent="0.35">
      <c r="B21" s="5"/>
      <c r="C21" s="6"/>
      <c r="D21" s="7"/>
      <c r="E21" s="44"/>
      <c r="F21" s="44"/>
      <c r="G21" s="44"/>
      <c r="H21" s="44"/>
      <c r="I21" s="8"/>
    </row>
    <row r="22" spans="2:9" ht="9" customHeight="1" x14ac:dyDescent="0.35">
      <c r="B22" s="5"/>
      <c r="C22" s="6"/>
      <c r="D22" s="7"/>
      <c r="E22" s="44"/>
      <c r="F22" s="44"/>
      <c r="G22" s="44"/>
      <c r="H22" s="44"/>
      <c r="I22" s="8"/>
    </row>
    <row r="23" spans="2:9" ht="9" customHeight="1" x14ac:dyDescent="0.35">
      <c r="B23" s="5"/>
      <c r="C23" s="6"/>
      <c r="D23" s="7"/>
      <c r="E23" s="44"/>
      <c r="F23" s="44"/>
      <c r="G23" s="44"/>
      <c r="H23" s="44"/>
      <c r="I23" s="8"/>
    </row>
    <row r="24" spans="2:9" ht="9" customHeight="1" x14ac:dyDescent="0.35">
      <c r="B24" s="5"/>
      <c r="C24" s="6"/>
      <c r="D24" s="7"/>
      <c r="E24" s="44"/>
      <c r="F24" s="44"/>
      <c r="G24" s="44"/>
      <c r="H24" s="44"/>
      <c r="I24" s="8"/>
    </row>
    <row r="25" spans="2:9" ht="9" customHeight="1" x14ac:dyDescent="0.35">
      <c r="B25" s="5"/>
      <c r="C25" s="6"/>
      <c r="D25" s="7"/>
      <c r="E25" s="44"/>
      <c r="F25" s="44"/>
      <c r="G25" s="44"/>
      <c r="H25" s="44"/>
      <c r="I25" s="8"/>
    </row>
    <row r="26" spans="2:9" ht="9" customHeight="1" x14ac:dyDescent="0.35">
      <c r="B26" s="5"/>
      <c r="C26" s="6"/>
      <c r="D26" s="7"/>
      <c r="E26" s="44"/>
      <c r="F26" s="44"/>
      <c r="G26" s="44"/>
      <c r="H26" s="44"/>
      <c r="I26" s="8"/>
    </row>
    <row r="27" spans="2:9" ht="9" customHeight="1" x14ac:dyDescent="0.35">
      <c r="B27" s="5"/>
      <c r="C27" s="6"/>
      <c r="D27" s="7"/>
      <c r="E27" s="44"/>
      <c r="F27" s="44"/>
      <c r="G27" s="44"/>
      <c r="H27" s="44"/>
      <c r="I27" s="8"/>
    </row>
    <row r="28" spans="2:9" ht="9" customHeight="1" x14ac:dyDescent="0.35">
      <c r="B28" s="5"/>
      <c r="C28" s="6"/>
      <c r="D28" s="7"/>
      <c r="E28" s="43"/>
      <c r="F28" s="43"/>
      <c r="G28" s="43"/>
      <c r="H28" s="43"/>
      <c r="I28" s="8"/>
    </row>
    <row r="29" spans="2:9" ht="9" customHeight="1" x14ac:dyDescent="0.35">
      <c r="B29" s="5"/>
      <c r="C29" s="6"/>
      <c r="D29" s="7"/>
      <c r="E29" s="43"/>
      <c r="F29" s="43"/>
      <c r="G29" s="43"/>
      <c r="H29" s="43"/>
      <c r="I29" s="8"/>
    </row>
    <row r="30" spans="2:9" ht="9" customHeight="1" x14ac:dyDescent="0.35">
      <c r="B30" s="5"/>
      <c r="C30" s="6"/>
      <c r="D30" s="7"/>
      <c r="E30" s="43"/>
      <c r="F30" s="43"/>
      <c r="G30" s="43"/>
      <c r="H30" s="43"/>
      <c r="I30" s="8"/>
    </row>
    <row r="31" spans="2:9" ht="9" customHeight="1" x14ac:dyDescent="0.35">
      <c r="B31" s="5"/>
      <c r="C31" s="6"/>
      <c r="D31" s="7"/>
      <c r="E31" s="43"/>
      <c r="F31" s="43"/>
      <c r="G31" s="43"/>
      <c r="H31" s="43"/>
      <c r="I31" s="8"/>
    </row>
    <row r="32" spans="2:9" ht="9" customHeight="1" x14ac:dyDescent="0.35">
      <c r="B32" s="5"/>
      <c r="C32" s="6"/>
      <c r="D32" s="7"/>
      <c r="E32" s="43"/>
      <c r="F32" s="43"/>
      <c r="G32" s="43"/>
      <c r="H32" s="43"/>
      <c r="I32" s="8"/>
    </row>
    <row r="33" spans="2:9" ht="9" customHeight="1" x14ac:dyDescent="0.35">
      <c r="B33" s="5"/>
      <c r="C33" s="6"/>
      <c r="D33" s="7"/>
      <c r="E33" s="43"/>
      <c r="F33" s="43"/>
      <c r="G33" s="43"/>
      <c r="H33" s="43"/>
      <c r="I33" s="8"/>
    </row>
    <row r="34" spans="2:9" ht="9" customHeight="1" x14ac:dyDescent="0.35">
      <c r="B34" s="5"/>
      <c r="C34" s="6"/>
      <c r="D34" s="7"/>
      <c r="E34" s="43"/>
      <c r="F34" s="43"/>
      <c r="G34" s="43"/>
      <c r="H34" s="43"/>
      <c r="I34" s="8"/>
    </row>
    <row r="35" spans="2:9" ht="9" customHeight="1" x14ac:dyDescent="0.35">
      <c r="B35" s="5"/>
      <c r="C35" s="6"/>
      <c r="D35" s="7"/>
      <c r="E35" s="43"/>
      <c r="F35" s="43"/>
      <c r="G35" s="43"/>
      <c r="H35" s="43"/>
      <c r="I35" s="8"/>
    </row>
    <row r="36" spans="2:9" ht="9" customHeight="1" x14ac:dyDescent="0.35">
      <c r="B36" s="5"/>
      <c r="C36" s="6"/>
      <c r="D36" s="7"/>
      <c r="E36" s="43"/>
      <c r="F36" s="43"/>
      <c r="G36" s="43"/>
      <c r="H36" s="43"/>
      <c r="I36" s="8"/>
    </row>
    <row r="37" spans="2:9" ht="9" customHeight="1" x14ac:dyDescent="0.35">
      <c r="B37" s="5"/>
      <c r="C37" s="6"/>
      <c r="D37" s="7"/>
      <c r="E37" s="43"/>
      <c r="F37" s="43"/>
      <c r="G37" s="43"/>
      <c r="H37" s="43"/>
      <c r="I37" s="8"/>
    </row>
    <row r="38" spans="2:9" ht="9" customHeight="1" x14ac:dyDescent="0.35">
      <c r="B38" s="5"/>
      <c r="C38" s="6"/>
      <c r="D38" s="7"/>
      <c r="E38" s="43"/>
      <c r="F38" s="43"/>
      <c r="G38" s="43"/>
      <c r="H38" s="43"/>
      <c r="I38" s="8"/>
    </row>
    <row r="39" spans="2:9" ht="9" customHeight="1" x14ac:dyDescent="0.35">
      <c r="B39" s="5"/>
      <c r="C39" s="6"/>
      <c r="D39" s="7"/>
      <c r="E39" s="43"/>
      <c r="F39" s="43"/>
      <c r="G39" s="43"/>
      <c r="H39" s="43"/>
      <c r="I39" s="8"/>
    </row>
    <row r="40" spans="2:9" ht="9" customHeight="1" x14ac:dyDescent="0.35">
      <c r="B40" s="5"/>
      <c r="C40" s="6"/>
      <c r="D40" s="7"/>
      <c r="E40" s="43"/>
      <c r="F40" s="43"/>
      <c r="G40" s="43"/>
      <c r="H40" s="43"/>
      <c r="I40" s="8"/>
    </row>
    <row r="41" spans="2:9" ht="9" customHeight="1" x14ac:dyDescent="0.35">
      <c r="B41" s="5"/>
      <c r="C41" s="6"/>
      <c r="D41" s="7"/>
      <c r="E41" s="43"/>
      <c r="F41" s="43"/>
      <c r="G41" s="43"/>
      <c r="H41" s="43"/>
      <c r="I41" s="8"/>
    </row>
    <row r="42" spans="2:9" ht="9" customHeight="1" x14ac:dyDescent="0.35">
      <c r="B42" s="5"/>
      <c r="C42" s="6"/>
      <c r="D42" s="7"/>
      <c r="E42" s="43"/>
      <c r="F42" s="43"/>
      <c r="G42" s="43"/>
      <c r="H42" s="43"/>
      <c r="I42" s="8"/>
    </row>
    <row r="43" spans="2:9" ht="9" customHeight="1" x14ac:dyDescent="0.35">
      <c r="B43" s="5"/>
      <c r="C43" s="6"/>
      <c r="D43" s="7"/>
      <c r="E43" s="43"/>
      <c r="F43" s="43"/>
      <c r="G43" s="43"/>
      <c r="H43" s="43"/>
      <c r="I43" s="8"/>
    </row>
    <row r="44" spans="2:9" ht="9" customHeight="1" x14ac:dyDescent="0.35">
      <c r="B44" s="5"/>
      <c r="C44" s="6"/>
      <c r="D44" s="7"/>
      <c r="E44" s="43"/>
      <c r="F44" s="43"/>
      <c r="G44" s="43"/>
      <c r="H44" s="43"/>
      <c r="I44" s="8"/>
    </row>
    <row r="45" spans="2:9" ht="9" customHeight="1" x14ac:dyDescent="0.35">
      <c r="B45" s="5"/>
      <c r="C45" s="6"/>
      <c r="D45" s="7"/>
      <c r="E45" s="43"/>
      <c r="F45" s="43"/>
      <c r="G45" s="43"/>
      <c r="H45" s="43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43"/>
      <c r="F47" s="55" t="s">
        <v>4</v>
      </c>
      <c r="G47" s="43"/>
      <c r="H47" s="43"/>
      <c r="I47" s="8"/>
    </row>
    <row r="48" spans="2:9" ht="9" customHeight="1" x14ac:dyDescent="0.35">
      <c r="B48" s="5"/>
      <c r="C48" s="6"/>
      <c r="D48" s="7"/>
      <c r="E48" s="43"/>
      <c r="F48" s="43"/>
      <c r="G48" s="43"/>
      <c r="H48" s="43"/>
      <c r="I48" s="8"/>
    </row>
    <row r="49" spans="2:9" ht="9" customHeight="1" x14ac:dyDescent="0.35">
      <c r="B49" s="5"/>
      <c r="C49" s="6"/>
      <c r="D49" s="7"/>
      <c r="E49" s="43"/>
      <c r="F49" s="43"/>
      <c r="G49" s="43"/>
      <c r="H49" s="43"/>
      <c r="I49" s="8"/>
    </row>
    <row r="50" spans="2:9" ht="9" customHeight="1" x14ac:dyDescent="0.35">
      <c r="B50" s="5"/>
      <c r="C50" s="6"/>
      <c r="D50" s="7"/>
      <c r="E50" s="43"/>
      <c r="F50" s="43"/>
      <c r="G50" s="43"/>
      <c r="H50" s="43"/>
      <c r="I50" s="8"/>
    </row>
    <row r="51" spans="2:9" ht="9" customHeight="1" x14ac:dyDescent="0.35">
      <c r="B51" s="5"/>
      <c r="C51" s="6"/>
      <c r="D51" s="7"/>
      <c r="E51" s="43"/>
      <c r="F51" s="43"/>
      <c r="G51" s="43"/>
      <c r="H51" s="43"/>
      <c r="I51" s="8"/>
    </row>
    <row r="52" spans="2:9" ht="9" customHeight="1" x14ac:dyDescent="0.35">
      <c r="B52" s="5"/>
      <c r="C52" s="6"/>
      <c r="D52" s="7"/>
      <c r="E52" s="43"/>
      <c r="F52" s="43"/>
      <c r="G52" s="43"/>
      <c r="H52" s="43"/>
      <c r="I52" s="8"/>
    </row>
    <row r="53" spans="2:9" ht="9" customHeight="1" x14ac:dyDescent="0.35">
      <c r="B53" s="5"/>
      <c r="C53" s="6"/>
      <c r="D53" s="7"/>
      <c r="E53" s="43"/>
      <c r="F53" s="43"/>
      <c r="G53" s="43"/>
      <c r="H53" s="43"/>
      <c r="I53" s="8"/>
    </row>
    <row r="54" spans="2:9" ht="9" customHeight="1" x14ac:dyDescent="0.35">
      <c r="B54" s="5"/>
      <c r="C54" s="6"/>
      <c r="D54" s="7"/>
      <c r="E54" s="43"/>
      <c r="F54" s="43"/>
      <c r="G54" s="43"/>
      <c r="H54" s="43"/>
      <c r="I54" s="8"/>
    </row>
    <row r="55" spans="2:9" ht="9" customHeight="1" x14ac:dyDescent="0.35">
      <c r="B55" s="5"/>
      <c r="C55" s="6"/>
      <c r="D55" s="7"/>
      <c r="E55" s="43"/>
      <c r="F55" s="43"/>
      <c r="G55" s="43"/>
      <c r="H55" s="43"/>
      <c r="I55" s="8"/>
    </row>
    <row r="56" spans="2:9" ht="9" customHeight="1" x14ac:dyDescent="0.35">
      <c r="B56" s="5"/>
      <c r="C56" s="6"/>
      <c r="D56" s="7"/>
      <c r="E56" s="43"/>
      <c r="F56" s="43"/>
      <c r="G56" s="43"/>
      <c r="H56" s="43"/>
      <c r="I56" s="8"/>
    </row>
    <row r="57" spans="2:9" ht="9" customHeight="1" x14ac:dyDescent="0.35">
      <c r="B57" s="5"/>
      <c r="C57" s="6"/>
      <c r="D57" s="7"/>
      <c r="E57" s="43"/>
      <c r="F57" s="43"/>
      <c r="G57" s="43"/>
      <c r="H57" s="43"/>
      <c r="I57" s="8"/>
    </row>
    <row r="58" spans="2:9" ht="9" customHeight="1" x14ac:dyDescent="0.35">
      <c r="B58" s="5"/>
      <c r="C58" s="6"/>
      <c r="D58" s="7"/>
      <c r="E58" s="43"/>
      <c r="F58" s="43"/>
      <c r="G58" s="43"/>
      <c r="H58" s="43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45" t="str">
        <f>IF(Paramètres!C9&lt;&gt;"",Paramètres!C9,"")</f>
        <v>Lot n°1</v>
      </c>
      <c r="F60" s="45"/>
      <c r="G60" s="45"/>
      <c r="H60" s="45"/>
      <c r="I60" s="8"/>
    </row>
    <row r="61" spans="2:9" ht="9" customHeight="1" x14ac:dyDescent="0.35">
      <c r="B61" s="5"/>
      <c r="C61" s="6"/>
      <c r="D61" s="7"/>
      <c r="E61" s="45"/>
      <c r="F61" s="45"/>
      <c r="G61" s="45"/>
      <c r="H61" s="45"/>
      <c r="I61" s="8"/>
    </row>
    <row r="62" spans="2:9" ht="9" customHeight="1" x14ac:dyDescent="0.35">
      <c r="B62" s="5"/>
      <c r="C62" s="6"/>
      <c r="D62" s="7"/>
      <c r="E62" s="45"/>
      <c r="F62" s="45"/>
      <c r="G62" s="45"/>
      <c r="H62" s="45"/>
      <c r="I62" s="8"/>
    </row>
    <row r="63" spans="2:9" ht="9" customHeight="1" x14ac:dyDescent="0.35">
      <c r="B63" s="5"/>
      <c r="C63" s="6"/>
      <c r="D63" s="7"/>
      <c r="E63" s="45" t="str">
        <f>IF(Paramètres!C11&lt;&gt;"",Paramètres!C11,"")</f>
        <v>GROS OEUVRE - DEMOLITION - EQUIPEMENT D'ESCALIER - FAÏENCE - CARRELAGE</v>
      </c>
      <c r="F63" s="45"/>
      <c r="G63" s="45"/>
      <c r="H63" s="45"/>
      <c r="I63" s="8"/>
    </row>
    <row r="64" spans="2:9" ht="9" customHeight="1" x14ac:dyDescent="0.35">
      <c r="B64" s="5"/>
      <c r="C64" s="6"/>
      <c r="D64" s="7"/>
      <c r="E64" s="45"/>
      <c r="F64" s="45"/>
      <c r="G64" s="45"/>
      <c r="H64" s="45"/>
      <c r="I64" s="8"/>
    </row>
    <row r="65" spans="2:9" ht="9" customHeight="1" x14ac:dyDescent="0.35">
      <c r="B65" s="5"/>
      <c r="C65" s="6"/>
      <c r="D65" s="7"/>
      <c r="E65" s="45"/>
      <c r="F65" s="45"/>
      <c r="G65" s="45"/>
      <c r="H65" s="45"/>
      <c r="I65" s="8"/>
    </row>
    <row r="66" spans="2:9" ht="9" customHeight="1" x14ac:dyDescent="0.35">
      <c r="B66" s="5"/>
      <c r="C66" s="6"/>
      <c r="D66" s="7"/>
      <c r="E66" s="45"/>
      <c r="F66" s="45"/>
      <c r="G66" s="45"/>
      <c r="H66" s="45"/>
      <c r="I66" s="8"/>
    </row>
    <row r="67" spans="2:9" ht="9" customHeight="1" x14ac:dyDescent="0.35">
      <c r="B67" s="5"/>
      <c r="C67" s="6"/>
      <c r="D67" s="7"/>
      <c r="E67" s="45"/>
      <c r="F67" s="45"/>
      <c r="G67" s="45"/>
      <c r="H67" s="45"/>
      <c r="I67" s="8"/>
    </row>
    <row r="68" spans="2:9" ht="9" customHeight="1" x14ac:dyDescent="0.35">
      <c r="B68" s="5"/>
      <c r="C68" s="6"/>
      <c r="D68" s="7"/>
      <c r="E68" s="45"/>
      <c r="F68" s="45"/>
      <c r="G68" s="45"/>
      <c r="H68" s="45"/>
      <c r="I68" s="8"/>
    </row>
    <row r="69" spans="2:9" ht="9" customHeight="1" x14ac:dyDescent="0.35">
      <c r="B69" s="5"/>
      <c r="C69" s="6"/>
      <c r="D69" s="7"/>
      <c r="E69" s="45"/>
      <c r="F69" s="45"/>
      <c r="G69" s="45"/>
      <c r="H69" s="45"/>
      <c r="I69" s="8"/>
    </row>
    <row r="70" spans="2:9" ht="9" customHeight="1" x14ac:dyDescent="0.35">
      <c r="B70" s="5"/>
      <c r="C70" s="6"/>
      <c r="D70" s="7"/>
      <c r="E70" s="46" t="str">
        <f>IF(Paramètres!C3&lt;&gt;"",Paramètres!C3,"")</f>
        <v>DPGF</v>
      </c>
      <c r="F70" s="47"/>
      <c r="G70" s="47"/>
      <c r="H70" s="48"/>
      <c r="I70" s="8"/>
    </row>
    <row r="71" spans="2:9" ht="9" customHeight="1" x14ac:dyDescent="0.35">
      <c r="B71" s="5"/>
      <c r="C71" s="6"/>
      <c r="D71" s="7"/>
      <c r="E71" s="49"/>
      <c r="F71" s="44"/>
      <c r="G71" s="44"/>
      <c r="H71" s="50"/>
      <c r="I71" s="8"/>
    </row>
    <row r="72" spans="2:9" ht="9" customHeight="1" x14ac:dyDescent="0.35">
      <c r="B72" s="5"/>
      <c r="C72" s="6"/>
      <c r="D72" s="7"/>
      <c r="E72" s="49"/>
      <c r="F72" s="44"/>
      <c r="G72" s="44"/>
      <c r="H72" s="50"/>
      <c r="I72" s="8"/>
    </row>
    <row r="73" spans="2:9" ht="9" customHeight="1" x14ac:dyDescent="0.35">
      <c r="B73" s="5"/>
      <c r="C73" s="6"/>
      <c r="D73" s="7"/>
      <c r="E73" s="49"/>
      <c r="F73" s="44"/>
      <c r="G73" s="44"/>
      <c r="H73" s="50"/>
      <c r="I73" s="8"/>
    </row>
    <row r="74" spans="2:9" ht="9" customHeight="1" x14ac:dyDescent="0.35">
      <c r="B74" s="5"/>
      <c r="C74" s="6"/>
      <c r="D74" s="7"/>
      <c r="E74" s="49"/>
      <c r="F74" s="44"/>
      <c r="G74" s="44"/>
      <c r="H74" s="50"/>
      <c r="I74" s="8"/>
    </row>
    <row r="75" spans="2:9" ht="9" customHeight="1" x14ac:dyDescent="0.35">
      <c r="B75" s="5"/>
      <c r="C75" s="6"/>
      <c r="D75" s="7"/>
      <c r="E75" s="49"/>
      <c r="F75" s="44"/>
      <c r="G75" s="44"/>
      <c r="H75" s="50"/>
      <c r="I75" s="8"/>
    </row>
    <row r="76" spans="2:9" ht="9" customHeight="1" x14ac:dyDescent="0.35">
      <c r="B76" s="5"/>
      <c r="C76" s="6"/>
      <c r="D76" s="7"/>
      <c r="E76" s="51"/>
      <c r="F76" s="52"/>
      <c r="G76" s="52"/>
      <c r="H76" s="53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58"/>
      <c r="C78" s="56" t="s">
        <v>5</v>
      </c>
      <c r="D78" s="7"/>
      <c r="E78" s="7"/>
      <c r="F78" s="54" t="s">
        <v>0</v>
      </c>
      <c r="G78" s="54">
        <f>IF(Paramètres!C7&lt;&gt;"",Paramètres!C7,"")</f>
        <v>9264</v>
      </c>
      <c r="H78" s="7"/>
      <c r="I78" s="8"/>
    </row>
    <row r="79" spans="2:9" ht="9" customHeight="1" x14ac:dyDescent="0.35">
      <c r="B79" s="58"/>
      <c r="C79" s="57"/>
      <c r="D79" s="7"/>
      <c r="E79" s="7"/>
      <c r="F79" s="54"/>
      <c r="G79" s="54"/>
      <c r="H79" s="7"/>
      <c r="I79" s="8"/>
    </row>
    <row r="80" spans="2:9" ht="9" customHeight="1" x14ac:dyDescent="0.35">
      <c r="B80" s="58"/>
      <c r="C80" s="57"/>
      <c r="D80" s="7"/>
      <c r="E80" s="7"/>
      <c r="F80" s="54" t="s">
        <v>1</v>
      </c>
      <c r="G80" s="54" t="str">
        <f>IF(Paramètres!C13&lt;&gt;"",Paramètres!C13,"")</f>
        <v>25/07/2023</v>
      </c>
      <c r="H80" s="7"/>
      <c r="I80" s="8"/>
    </row>
    <row r="81" spans="2:9" ht="9" customHeight="1" x14ac:dyDescent="0.35">
      <c r="B81" s="58"/>
      <c r="C81" s="57"/>
      <c r="D81" s="7"/>
      <c r="E81" s="7"/>
      <c r="F81" s="54"/>
      <c r="G81" s="54"/>
      <c r="H81" s="7"/>
      <c r="I81" s="8"/>
    </row>
    <row r="82" spans="2:9" ht="9" customHeight="1" x14ac:dyDescent="0.35">
      <c r="B82" s="58"/>
      <c r="C82" s="57"/>
      <c r="D82" s="7"/>
      <c r="E82" s="7"/>
      <c r="F82" s="54" t="s">
        <v>2</v>
      </c>
      <c r="G82" s="54" t="str">
        <f>IF(Paramètres!C15&lt;&gt;"",Paramètres!C15,"")</f>
        <v>PRO-DCE</v>
      </c>
      <c r="H82" s="7"/>
      <c r="I82" s="8"/>
    </row>
    <row r="83" spans="2:9" ht="9" customHeight="1" x14ac:dyDescent="0.35">
      <c r="B83" s="58"/>
      <c r="C83" s="57"/>
      <c r="D83" s="7"/>
      <c r="E83" s="7"/>
      <c r="F83" s="54"/>
      <c r="G83" s="54"/>
      <c r="H83" s="7"/>
      <c r="I83" s="8"/>
    </row>
    <row r="84" spans="2:9" ht="9" customHeight="1" x14ac:dyDescent="0.35">
      <c r="B84" s="58"/>
      <c r="C84" s="57"/>
      <c r="D84" s="7"/>
      <c r="E84" s="7"/>
      <c r="F84" s="54" t="s">
        <v>3</v>
      </c>
      <c r="G84" s="54" t="str">
        <f>IF(Paramètres!C17&lt;&gt;"",Paramètres!C17,"")</f>
        <v>D</v>
      </c>
      <c r="H84" s="7"/>
      <c r="I84" s="8"/>
    </row>
    <row r="85" spans="2:9" ht="9" customHeight="1" x14ac:dyDescent="0.35">
      <c r="B85" s="5"/>
      <c r="C85" s="6"/>
      <c r="D85" s="7"/>
      <c r="E85" s="7"/>
      <c r="F85" s="54"/>
      <c r="G85" s="54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00"/>
  <sheetViews>
    <sheetView showGridLines="0" topLeftCell="B1" workbookViewId="0">
      <pane ySplit="3" topLeftCell="A11" activePane="bottomLeft" state="frozen"/>
      <selection pane="bottomLeft" activeCell="I11" sqref="I11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59" t="s">
        <v>24</v>
      </c>
      <c r="D3" s="59"/>
      <c r="E3" s="59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" customHeight="1" x14ac:dyDescent="0.35">
      <c r="A4" s="7">
        <v>2</v>
      </c>
      <c r="B4" s="14" t="s">
        <v>36</v>
      </c>
      <c r="C4" s="60" t="s">
        <v>37</v>
      </c>
      <c r="D4" s="60"/>
      <c r="E4" s="60"/>
      <c r="F4" s="15"/>
      <c r="G4" s="15"/>
      <c r="H4" s="15"/>
      <c r="I4" s="15"/>
      <c r="J4" s="14"/>
      <c r="K4" s="7"/>
    </row>
    <row r="5" spans="1:17" hidden="1" x14ac:dyDescent="0.35">
      <c r="A5" s="7">
        <v>3</v>
      </c>
    </row>
    <row r="6" spans="1:17" hidden="1" x14ac:dyDescent="0.35">
      <c r="A6" s="7" t="s">
        <v>38</v>
      </c>
    </row>
    <row r="7" spans="1:17" ht="37.25" customHeight="1" x14ac:dyDescent="0.35">
      <c r="A7" s="7">
        <v>3</v>
      </c>
      <c r="B7" s="16" t="s">
        <v>39</v>
      </c>
      <c r="C7" s="61" t="s">
        <v>40</v>
      </c>
      <c r="D7" s="61"/>
      <c r="E7" s="61"/>
      <c r="F7" s="17"/>
      <c r="G7" s="17"/>
      <c r="H7" s="17"/>
      <c r="I7" s="17"/>
      <c r="J7" s="18"/>
      <c r="K7" s="7"/>
    </row>
    <row r="8" spans="1:17" ht="46.5" customHeight="1" x14ac:dyDescent="0.35">
      <c r="A8" s="7">
        <v>4</v>
      </c>
      <c r="B8" s="16" t="s">
        <v>41</v>
      </c>
      <c r="C8" s="62" t="s">
        <v>42</v>
      </c>
      <c r="D8" s="62"/>
      <c r="E8" s="62"/>
      <c r="F8" s="19"/>
      <c r="G8" s="19"/>
      <c r="H8" s="19"/>
      <c r="I8" s="19"/>
      <c r="J8" s="20"/>
      <c r="K8" s="7"/>
    </row>
    <row r="9" spans="1:17" ht="16.899999999999999" customHeight="1" x14ac:dyDescent="0.35">
      <c r="A9" s="7">
        <v>5</v>
      </c>
      <c r="B9" s="16" t="s">
        <v>43</v>
      </c>
      <c r="C9" s="63" t="s">
        <v>44</v>
      </c>
      <c r="D9" s="63"/>
      <c r="E9" s="63"/>
      <c r="F9" s="21"/>
      <c r="G9" s="21"/>
      <c r="H9" s="21"/>
      <c r="I9" s="21"/>
      <c r="J9" s="22"/>
      <c r="K9" s="7"/>
    </row>
    <row r="10" spans="1:17" hidden="1" x14ac:dyDescent="0.35">
      <c r="A10" s="7" t="s">
        <v>45</v>
      </c>
    </row>
    <row r="11" spans="1:17" x14ac:dyDescent="0.35">
      <c r="A11" s="7">
        <v>9</v>
      </c>
      <c r="B11" s="23" t="s">
        <v>46</v>
      </c>
      <c r="C11" s="64" t="s">
        <v>47</v>
      </c>
      <c r="D11" s="65"/>
      <c r="E11" s="65"/>
      <c r="F11" s="25" t="s">
        <v>11</v>
      </c>
      <c r="G11" s="26">
        <v>1</v>
      </c>
      <c r="H11" s="26"/>
      <c r="I11" s="27"/>
      <c r="J11" s="28">
        <f>IF(AND(G11= "",H11= ""), 0, ROUND(ROUND(I11, 2) * ROUND(IF(H11="",G11,H11),  0), 2))</f>
        <v>0</v>
      </c>
      <c r="K11" s="7"/>
      <c r="M11" s="29">
        <v>0.1</v>
      </c>
      <c r="Q11" s="7">
        <v>1383</v>
      </c>
    </row>
    <row r="12" spans="1:17" hidden="1" x14ac:dyDescent="0.35">
      <c r="A12" s="7" t="s">
        <v>48</v>
      </c>
    </row>
    <row r="13" spans="1:17" hidden="1" x14ac:dyDescent="0.35">
      <c r="A13" s="7" t="s">
        <v>49</v>
      </c>
    </row>
    <row r="14" spans="1:17" hidden="1" x14ac:dyDescent="0.35">
      <c r="A14" s="7" t="s">
        <v>50</v>
      </c>
    </row>
    <row r="15" spans="1:17" ht="16.899999999999999" customHeight="1" x14ac:dyDescent="0.35">
      <c r="A15" s="7">
        <v>5</v>
      </c>
      <c r="B15" s="16" t="s">
        <v>51</v>
      </c>
      <c r="C15" s="63" t="s">
        <v>52</v>
      </c>
      <c r="D15" s="63"/>
      <c r="E15" s="63"/>
      <c r="F15" s="21"/>
      <c r="G15" s="21"/>
      <c r="H15" s="21"/>
      <c r="I15" s="21"/>
      <c r="J15" s="22"/>
      <c r="K15" s="7"/>
    </row>
    <row r="16" spans="1:17" hidden="1" x14ac:dyDescent="0.35">
      <c r="A16" s="7" t="s">
        <v>45</v>
      </c>
    </row>
    <row r="17" spans="1:17" ht="14" customHeight="1" x14ac:dyDescent="0.35">
      <c r="A17" s="7">
        <v>9</v>
      </c>
      <c r="B17" s="23" t="s">
        <v>53</v>
      </c>
      <c r="C17" s="64" t="s">
        <v>54</v>
      </c>
      <c r="D17" s="65"/>
      <c r="E17" s="65"/>
      <c r="F17" s="25" t="s">
        <v>11</v>
      </c>
      <c r="G17" s="26">
        <v>1</v>
      </c>
      <c r="H17" s="26"/>
      <c r="I17" s="27"/>
      <c r="J17" s="28">
        <f>IF(AND(G17= "",H17= ""), 0, ROUND(ROUND(I17, 2) * ROUND(IF(H17="",G17,H17),  0), 2))</f>
        <v>0</v>
      </c>
      <c r="K17" s="7"/>
      <c r="M17" s="29">
        <v>0.1</v>
      </c>
      <c r="Q17" s="7">
        <v>1383</v>
      </c>
    </row>
    <row r="18" spans="1:17" hidden="1" x14ac:dyDescent="0.35">
      <c r="A18" s="7" t="s">
        <v>48</v>
      </c>
    </row>
    <row r="19" spans="1:17" hidden="1" x14ac:dyDescent="0.35">
      <c r="A19" s="7" t="s">
        <v>49</v>
      </c>
    </row>
    <row r="20" spans="1:17" hidden="1" x14ac:dyDescent="0.35">
      <c r="A20" s="7" t="s">
        <v>50</v>
      </c>
    </row>
    <row r="21" spans="1:17" x14ac:dyDescent="0.35">
      <c r="A21" s="7">
        <v>5</v>
      </c>
      <c r="B21" s="16" t="s">
        <v>55</v>
      </c>
      <c r="C21" s="63" t="s">
        <v>56</v>
      </c>
      <c r="D21" s="63"/>
      <c r="E21" s="63"/>
      <c r="F21" s="21"/>
      <c r="G21" s="21"/>
      <c r="H21" s="21"/>
      <c r="I21" s="21"/>
      <c r="J21" s="22"/>
      <c r="K21" s="7"/>
    </row>
    <row r="22" spans="1:17" x14ac:dyDescent="0.35">
      <c r="A22" s="7">
        <v>9</v>
      </c>
      <c r="B22" s="23" t="s">
        <v>57</v>
      </c>
      <c r="C22" s="64" t="s">
        <v>58</v>
      </c>
      <c r="D22" s="65"/>
      <c r="E22" s="65"/>
      <c r="F22" s="25" t="s">
        <v>10</v>
      </c>
      <c r="G22" s="30">
        <v>41.85</v>
      </c>
      <c r="H22" s="30"/>
      <c r="I22" s="27"/>
      <c r="J22" s="28">
        <f>IF(AND(G22= "",H22= ""), 0, ROUND(ROUND(I22, 2) * ROUND(IF(H22="",G22,H22),  2), 2))</f>
        <v>0</v>
      </c>
      <c r="K22" s="7"/>
      <c r="M22" s="29">
        <v>0.1</v>
      </c>
      <c r="Q22" s="7">
        <v>1383</v>
      </c>
    </row>
    <row r="23" spans="1:17" hidden="1" x14ac:dyDescent="0.35">
      <c r="A23" s="7" t="s">
        <v>59</v>
      </c>
    </row>
    <row r="24" spans="1:17" x14ac:dyDescent="0.35">
      <c r="A24" s="7" t="s">
        <v>60</v>
      </c>
      <c r="B24" s="24"/>
      <c r="C24" s="65" t="s">
        <v>61</v>
      </c>
      <c r="D24" s="65"/>
      <c r="E24" s="65"/>
      <c r="F24" s="65"/>
      <c r="G24" s="65"/>
      <c r="H24" s="65"/>
      <c r="I24" s="65"/>
      <c r="J24" s="24"/>
    </row>
    <row r="25" spans="1:17" x14ac:dyDescent="0.35">
      <c r="A25" s="7" t="s">
        <v>62</v>
      </c>
      <c r="B25" s="31"/>
      <c r="C25" s="66" t="s">
        <v>63</v>
      </c>
      <c r="D25" s="66"/>
      <c r="E25" s="66"/>
      <c r="F25" s="66"/>
      <c r="G25" s="66"/>
      <c r="H25" s="66"/>
      <c r="I25" s="66"/>
      <c r="J25" s="31"/>
    </row>
    <row r="26" spans="1:17" hidden="1" x14ac:dyDescent="0.35">
      <c r="A26" s="7" t="s">
        <v>48</v>
      </c>
    </row>
    <row r="27" spans="1:17" hidden="1" x14ac:dyDescent="0.35">
      <c r="A27" s="7" t="s">
        <v>49</v>
      </c>
    </row>
    <row r="28" spans="1:17" x14ac:dyDescent="0.35">
      <c r="A28" s="7">
        <v>9</v>
      </c>
      <c r="B28" s="23" t="s">
        <v>64</v>
      </c>
      <c r="C28" s="64" t="s">
        <v>65</v>
      </c>
      <c r="D28" s="65"/>
      <c r="E28" s="65"/>
      <c r="F28" s="25" t="s">
        <v>66</v>
      </c>
      <c r="G28" s="30">
        <v>2.5</v>
      </c>
      <c r="H28" s="30"/>
      <c r="I28" s="27"/>
      <c r="J28" s="28">
        <f>IF(AND(G28= "",H28= ""), 0, ROUND(ROUND(I28, 2) * ROUND(IF(H28="",G28,H28),  2), 2))</f>
        <v>0</v>
      </c>
      <c r="K28" s="7"/>
      <c r="M28" s="29">
        <v>0.1</v>
      </c>
      <c r="Q28" s="7">
        <v>1383</v>
      </c>
    </row>
    <row r="29" spans="1:17" hidden="1" x14ac:dyDescent="0.35">
      <c r="A29" s="7" t="s">
        <v>59</v>
      </c>
    </row>
    <row r="30" spans="1:17" x14ac:dyDescent="0.35">
      <c r="A30" s="7" t="s">
        <v>60</v>
      </c>
      <c r="B30" s="24"/>
      <c r="C30" s="65" t="s">
        <v>67</v>
      </c>
      <c r="D30" s="65"/>
      <c r="E30" s="65"/>
      <c r="F30" s="65"/>
      <c r="G30" s="65"/>
      <c r="H30" s="65"/>
      <c r="I30" s="65"/>
      <c r="J30" s="24"/>
    </row>
    <row r="31" spans="1:17" x14ac:dyDescent="0.35">
      <c r="A31" s="7" t="s">
        <v>62</v>
      </c>
      <c r="B31" s="31"/>
      <c r="C31" s="66" t="s">
        <v>63</v>
      </c>
      <c r="D31" s="66"/>
      <c r="E31" s="66"/>
      <c r="F31" s="66"/>
      <c r="G31" s="66"/>
      <c r="H31" s="66"/>
      <c r="I31" s="66"/>
      <c r="J31" s="31"/>
    </row>
    <row r="32" spans="1:17" hidden="1" x14ac:dyDescent="0.35">
      <c r="A32" s="7" t="s">
        <v>48</v>
      </c>
    </row>
    <row r="33" spans="1:17" hidden="1" x14ac:dyDescent="0.35">
      <c r="A33" s="7" t="s">
        <v>49</v>
      </c>
    </row>
    <row r="34" spans="1:17" x14ac:dyDescent="0.35">
      <c r="A34" s="7">
        <v>9</v>
      </c>
      <c r="B34" s="23" t="s">
        <v>68</v>
      </c>
      <c r="C34" s="64" t="s">
        <v>69</v>
      </c>
      <c r="D34" s="65"/>
      <c r="E34" s="65"/>
      <c r="F34" s="25" t="s">
        <v>66</v>
      </c>
      <c r="G34" s="30">
        <v>31</v>
      </c>
      <c r="H34" s="30"/>
      <c r="I34" s="27"/>
      <c r="J34" s="28">
        <f>IF(AND(G34= "",H34= ""), 0, ROUND(ROUND(I34, 2) * ROUND(IF(H34="",G34,H34),  2), 2))</f>
        <v>0</v>
      </c>
      <c r="K34" s="7"/>
      <c r="M34" s="29">
        <v>0.1</v>
      </c>
      <c r="Q34" s="7">
        <v>1383</v>
      </c>
    </row>
    <row r="35" spans="1:17" hidden="1" x14ac:dyDescent="0.35">
      <c r="A35" s="7" t="s">
        <v>59</v>
      </c>
    </row>
    <row r="36" spans="1:17" x14ac:dyDescent="0.35">
      <c r="A36" s="7" t="s">
        <v>60</v>
      </c>
      <c r="B36" s="24"/>
      <c r="C36" s="65" t="s">
        <v>67</v>
      </c>
      <c r="D36" s="65"/>
      <c r="E36" s="65"/>
      <c r="F36" s="65"/>
      <c r="G36" s="65"/>
      <c r="H36" s="65"/>
      <c r="I36" s="65"/>
      <c r="J36" s="24"/>
    </row>
    <row r="37" spans="1:17" x14ac:dyDescent="0.35">
      <c r="A37" s="7" t="s">
        <v>62</v>
      </c>
      <c r="B37" s="31"/>
      <c r="C37" s="66" t="s">
        <v>63</v>
      </c>
      <c r="D37" s="66"/>
      <c r="E37" s="66"/>
      <c r="F37" s="66"/>
      <c r="G37" s="66"/>
      <c r="H37" s="66"/>
      <c r="I37" s="66"/>
      <c r="J37" s="31"/>
    </row>
    <row r="38" spans="1:17" hidden="1" x14ac:dyDescent="0.35">
      <c r="A38" s="7" t="s">
        <v>48</v>
      </c>
    </row>
    <row r="39" spans="1:17" hidden="1" x14ac:dyDescent="0.35">
      <c r="A39" s="7" t="s">
        <v>49</v>
      </c>
    </row>
    <row r="40" spans="1:17" ht="27.25" customHeight="1" x14ac:dyDescent="0.35">
      <c r="A40" s="7">
        <v>9</v>
      </c>
      <c r="B40" s="23" t="s">
        <v>70</v>
      </c>
      <c r="C40" s="64" t="s">
        <v>71</v>
      </c>
      <c r="D40" s="65"/>
      <c r="E40" s="65"/>
      <c r="F40" s="25" t="s">
        <v>10</v>
      </c>
      <c r="G40" s="30">
        <v>20.52</v>
      </c>
      <c r="H40" s="30"/>
      <c r="I40" s="27"/>
      <c r="J40" s="28">
        <f>IF(AND(G40= "",H40= ""), 0, ROUND(ROUND(I40, 2) * ROUND(IF(H40="",G40,H40),  2), 2))</f>
        <v>0</v>
      </c>
      <c r="K40" s="7"/>
      <c r="M40" s="29">
        <v>0.1</v>
      </c>
      <c r="Q40" s="7">
        <v>1383</v>
      </c>
    </row>
    <row r="41" spans="1:17" hidden="1" x14ac:dyDescent="0.35">
      <c r="A41" s="7" t="s">
        <v>59</v>
      </c>
    </row>
    <row r="42" spans="1:17" x14ac:dyDescent="0.35">
      <c r="A42" s="7" t="s">
        <v>60</v>
      </c>
      <c r="B42" s="24"/>
      <c r="C42" s="65" t="s">
        <v>61</v>
      </c>
      <c r="D42" s="65"/>
      <c r="E42" s="65"/>
      <c r="F42" s="65"/>
      <c r="G42" s="65"/>
      <c r="H42" s="65"/>
      <c r="I42" s="65"/>
      <c r="J42" s="24"/>
    </row>
    <row r="43" spans="1:17" x14ac:dyDescent="0.35">
      <c r="A43" s="7" t="s">
        <v>62</v>
      </c>
      <c r="B43" s="31"/>
      <c r="C43" s="66" t="s">
        <v>63</v>
      </c>
      <c r="D43" s="66"/>
      <c r="E43" s="66"/>
      <c r="F43" s="66"/>
      <c r="G43" s="66"/>
      <c r="H43" s="66"/>
      <c r="I43" s="66"/>
      <c r="J43" s="31"/>
    </row>
    <row r="44" spans="1:17" hidden="1" x14ac:dyDescent="0.35">
      <c r="A44" s="7" t="s">
        <v>48</v>
      </c>
    </row>
    <row r="45" spans="1:17" hidden="1" x14ac:dyDescent="0.35">
      <c r="A45" s="7" t="s">
        <v>48</v>
      </c>
    </row>
    <row r="46" spans="1:17" hidden="1" x14ac:dyDescent="0.35">
      <c r="A46" s="7" t="s">
        <v>49</v>
      </c>
    </row>
    <row r="47" spans="1:17" x14ac:dyDescent="0.35">
      <c r="A47" s="7">
        <v>9</v>
      </c>
      <c r="B47" s="23" t="s">
        <v>72</v>
      </c>
      <c r="C47" s="64" t="s">
        <v>73</v>
      </c>
      <c r="D47" s="65"/>
      <c r="E47" s="65"/>
      <c r="F47" s="25" t="s">
        <v>10</v>
      </c>
      <c r="G47" s="30">
        <v>28.35</v>
      </c>
      <c r="H47" s="30"/>
      <c r="I47" s="27"/>
      <c r="J47" s="28">
        <f>IF(AND(G47= "",H47= ""), 0, ROUND(ROUND(I47, 2) * ROUND(IF(H47="",G47,H47),  2), 2))</f>
        <v>0</v>
      </c>
      <c r="K47" s="7"/>
      <c r="M47" s="29">
        <v>0.1</v>
      </c>
      <c r="Q47" s="7">
        <v>1383</v>
      </c>
    </row>
    <row r="48" spans="1:17" hidden="1" x14ac:dyDescent="0.35">
      <c r="A48" s="7" t="s">
        <v>59</v>
      </c>
    </row>
    <row r="49" spans="1:17" x14ac:dyDescent="0.35">
      <c r="A49" s="7" t="s">
        <v>60</v>
      </c>
      <c r="B49" s="24"/>
      <c r="C49" s="65" t="s">
        <v>61</v>
      </c>
      <c r="D49" s="65"/>
      <c r="E49" s="65"/>
      <c r="F49" s="65"/>
      <c r="G49" s="65"/>
      <c r="H49" s="65"/>
      <c r="I49" s="65"/>
      <c r="J49" s="24"/>
    </row>
    <row r="50" spans="1:17" x14ac:dyDescent="0.35">
      <c r="A50" s="7" t="s">
        <v>62</v>
      </c>
      <c r="B50" s="31"/>
      <c r="C50" s="66" t="s">
        <v>63</v>
      </c>
      <c r="D50" s="66"/>
      <c r="E50" s="66"/>
      <c r="F50" s="66"/>
      <c r="G50" s="66"/>
      <c r="H50" s="66"/>
      <c r="I50" s="66"/>
      <c r="J50" s="31"/>
    </row>
    <row r="51" spans="1:17" hidden="1" x14ac:dyDescent="0.35">
      <c r="A51" s="7" t="s">
        <v>48</v>
      </c>
    </row>
    <row r="52" spans="1:17" hidden="1" x14ac:dyDescent="0.35">
      <c r="A52" s="7" t="s">
        <v>49</v>
      </c>
    </row>
    <row r="53" spans="1:17" x14ac:dyDescent="0.35">
      <c r="A53" s="7">
        <v>9</v>
      </c>
      <c r="B53" s="23" t="s">
        <v>74</v>
      </c>
      <c r="C53" s="64" t="s">
        <v>75</v>
      </c>
      <c r="D53" s="65"/>
      <c r="E53" s="65"/>
      <c r="F53" s="25" t="s">
        <v>66</v>
      </c>
      <c r="G53" s="30">
        <v>31</v>
      </c>
      <c r="H53" s="30"/>
      <c r="I53" s="27"/>
      <c r="J53" s="28">
        <f>IF(AND(G53= "",H53= ""), 0, ROUND(ROUND(I53, 2) * ROUND(IF(H53="",G53,H53),  2), 2))</f>
        <v>0</v>
      </c>
      <c r="K53" s="7"/>
      <c r="M53" s="29">
        <v>0.1</v>
      </c>
      <c r="Q53" s="7">
        <v>1383</v>
      </c>
    </row>
    <row r="54" spans="1:17" hidden="1" x14ac:dyDescent="0.35">
      <c r="A54" s="7" t="s">
        <v>59</v>
      </c>
    </row>
    <row r="55" spans="1:17" x14ac:dyDescent="0.35">
      <c r="A55" s="7" t="s">
        <v>60</v>
      </c>
      <c r="B55" s="24"/>
      <c r="C55" s="65" t="s">
        <v>67</v>
      </c>
      <c r="D55" s="65"/>
      <c r="E55" s="65"/>
      <c r="F55" s="65"/>
      <c r="G55" s="65"/>
      <c r="H55" s="65"/>
      <c r="I55" s="65"/>
      <c r="J55" s="24"/>
    </row>
    <row r="56" spans="1:17" x14ac:dyDescent="0.35">
      <c r="A56" s="7" t="s">
        <v>62</v>
      </c>
      <c r="B56" s="31"/>
      <c r="C56" s="66" t="s">
        <v>63</v>
      </c>
      <c r="D56" s="66"/>
      <c r="E56" s="66"/>
      <c r="F56" s="66"/>
      <c r="G56" s="66"/>
      <c r="H56" s="66"/>
      <c r="I56" s="66"/>
      <c r="J56" s="31"/>
    </row>
    <row r="57" spans="1:17" hidden="1" x14ac:dyDescent="0.35">
      <c r="A57" s="7" t="s">
        <v>48</v>
      </c>
    </row>
    <row r="58" spans="1:17" hidden="1" x14ac:dyDescent="0.35">
      <c r="A58" s="7" t="s">
        <v>49</v>
      </c>
    </row>
    <row r="59" spans="1:17" x14ac:dyDescent="0.35">
      <c r="A59" s="7">
        <v>9</v>
      </c>
      <c r="B59" s="23" t="s">
        <v>76</v>
      </c>
      <c r="C59" s="64" t="s">
        <v>77</v>
      </c>
      <c r="D59" s="65"/>
      <c r="E59" s="65"/>
      <c r="F59" s="25" t="s">
        <v>66</v>
      </c>
      <c r="G59" s="30">
        <v>2.5</v>
      </c>
      <c r="H59" s="30"/>
      <c r="I59" s="27"/>
      <c r="J59" s="28">
        <f>IF(AND(G59= "",H59= ""), 0, ROUND(ROUND(I59, 2) * ROUND(IF(H59="",G59,H59),  2), 2))</f>
        <v>0</v>
      </c>
      <c r="K59" s="7"/>
      <c r="M59" s="29">
        <v>0.1</v>
      </c>
      <c r="Q59" s="7">
        <v>1383</v>
      </c>
    </row>
    <row r="60" spans="1:17" hidden="1" x14ac:dyDescent="0.35">
      <c r="A60" s="7" t="s">
        <v>59</v>
      </c>
    </row>
    <row r="61" spans="1:17" x14ac:dyDescent="0.35">
      <c r="A61" s="7" t="s">
        <v>60</v>
      </c>
      <c r="B61" s="24"/>
      <c r="C61" s="65" t="s">
        <v>67</v>
      </c>
      <c r="D61" s="65"/>
      <c r="E61" s="65"/>
      <c r="F61" s="65"/>
      <c r="G61" s="65"/>
      <c r="H61" s="65"/>
      <c r="I61" s="65"/>
      <c r="J61" s="24"/>
    </row>
    <row r="62" spans="1:17" x14ac:dyDescent="0.35">
      <c r="A62" s="7" t="s">
        <v>62</v>
      </c>
      <c r="B62" s="31"/>
      <c r="C62" s="66" t="s">
        <v>63</v>
      </c>
      <c r="D62" s="66"/>
      <c r="E62" s="66"/>
      <c r="F62" s="66"/>
      <c r="G62" s="66"/>
      <c r="H62" s="66"/>
      <c r="I62" s="66"/>
      <c r="J62" s="31"/>
    </row>
    <row r="63" spans="1:17" hidden="1" x14ac:dyDescent="0.35">
      <c r="A63" s="7" t="s">
        <v>48</v>
      </c>
    </row>
    <row r="64" spans="1:17" hidden="1" x14ac:dyDescent="0.35">
      <c r="A64" s="7" t="s">
        <v>49</v>
      </c>
    </row>
    <row r="65" spans="1:17" hidden="1" x14ac:dyDescent="0.35">
      <c r="A65" s="7" t="s">
        <v>50</v>
      </c>
    </row>
    <row r="66" spans="1:17" x14ac:dyDescent="0.35">
      <c r="A66" s="7">
        <v>5</v>
      </c>
      <c r="B66" s="16" t="s">
        <v>78</v>
      </c>
      <c r="C66" s="63" t="s">
        <v>79</v>
      </c>
      <c r="D66" s="63"/>
      <c r="E66" s="63"/>
      <c r="F66" s="21"/>
      <c r="G66" s="21"/>
      <c r="H66" s="21"/>
      <c r="I66" s="21"/>
      <c r="J66" s="22"/>
      <c r="K66" s="7"/>
    </row>
    <row r="67" spans="1:17" x14ac:dyDescent="0.35">
      <c r="A67" s="7">
        <v>9</v>
      </c>
      <c r="B67" s="23" t="s">
        <v>80</v>
      </c>
      <c r="C67" s="64" t="s">
        <v>81</v>
      </c>
      <c r="D67" s="65"/>
      <c r="E67" s="65"/>
      <c r="F67" s="25" t="s">
        <v>11</v>
      </c>
      <c r="G67" s="26">
        <v>1</v>
      </c>
      <c r="H67" s="26"/>
      <c r="I67" s="27"/>
      <c r="J67" s="28">
        <f>IF(AND(G67= "",H67= ""), 0, ROUND(ROUND(I67, 2) * ROUND(IF(H67="",G67,H67),  0), 2))</f>
        <v>0</v>
      </c>
      <c r="K67" s="7"/>
      <c r="M67" s="29">
        <v>0.1</v>
      </c>
      <c r="Q67" s="7">
        <v>1383</v>
      </c>
    </row>
    <row r="68" spans="1:17" hidden="1" x14ac:dyDescent="0.35">
      <c r="A68" s="7" t="s">
        <v>59</v>
      </c>
    </row>
    <row r="69" spans="1:17" hidden="1" x14ac:dyDescent="0.35">
      <c r="A69" s="7" t="s">
        <v>59</v>
      </c>
    </row>
    <row r="70" spans="1:17" x14ac:dyDescent="0.35">
      <c r="A70" s="7" t="s">
        <v>60</v>
      </c>
      <c r="B70" s="24"/>
      <c r="C70" s="65" t="s">
        <v>82</v>
      </c>
      <c r="D70" s="65"/>
      <c r="E70" s="65"/>
      <c r="F70" s="65"/>
      <c r="G70" s="65"/>
      <c r="H70" s="65"/>
      <c r="I70" s="65"/>
      <c r="J70" s="24"/>
    </row>
    <row r="71" spans="1:17" x14ac:dyDescent="0.35">
      <c r="A71" s="7" t="s">
        <v>62</v>
      </c>
      <c r="B71" s="31"/>
      <c r="C71" s="66" t="s">
        <v>83</v>
      </c>
      <c r="D71" s="66"/>
      <c r="E71" s="66"/>
      <c r="F71" s="66"/>
      <c r="G71" s="66"/>
      <c r="H71" s="66"/>
      <c r="I71" s="66"/>
      <c r="J71" s="31"/>
    </row>
    <row r="72" spans="1:17" hidden="1" x14ac:dyDescent="0.35">
      <c r="A72" s="7" t="s">
        <v>48</v>
      </c>
    </row>
    <row r="73" spans="1:17" hidden="1" x14ac:dyDescent="0.35">
      <c r="A73" s="7" t="s">
        <v>49</v>
      </c>
    </row>
    <row r="74" spans="1:17" x14ac:dyDescent="0.35">
      <c r="A74" s="7">
        <v>9</v>
      </c>
      <c r="B74" s="23" t="s">
        <v>84</v>
      </c>
      <c r="C74" s="64" t="s">
        <v>85</v>
      </c>
      <c r="D74" s="65"/>
      <c r="E74" s="65"/>
      <c r="F74" s="25" t="s">
        <v>11</v>
      </c>
      <c r="G74" s="26">
        <v>1</v>
      </c>
      <c r="H74" s="26"/>
      <c r="I74" s="27"/>
      <c r="J74" s="28">
        <f>IF(AND(G74= "",H74= ""), 0, ROUND(ROUND(I74, 2) * ROUND(IF(H74="",G74,H74),  0), 2))</f>
        <v>0</v>
      </c>
      <c r="K74" s="7"/>
      <c r="M74" s="29">
        <v>0.1</v>
      </c>
      <c r="Q74" s="7">
        <v>1383</v>
      </c>
    </row>
    <row r="75" spans="1:17" hidden="1" x14ac:dyDescent="0.35">
      <c r="A75" s="7" t="s">
        <v>59</v>
      </c>
    </row>
    <row r="76" spans="1:17" hidden="1" x14ac:dyDescent="0.35">
      <c r="A76" s="7" t="s">
        <v>59</v>
      </c>
    </row>
    <row r="77" spans="1:17" x14ac:dyDescent="0.35">
      <c r="A77" s="7" t="s">
        <v>60</v>
      </c>
      <c r="B77" s="24"/>
      <c r="C77" s="65" t="s">
        <v>82</v>
      </c>
      <c r="D77" s="65"/>
      <c r="E77" s="65"/>
      <c r="F77" s="65"/>
      <c r="G77" s="65"/>
      <c r="H77" s="65"/>
      <c r="I77" s="65"/>
      <c r="J77" s="24"/>
    </row>
    <row r="78" spans="1:17" x14ac:dyDescent="0.35">
      <c r="A78" s="7" t="s">
        <v>62</v>
      </c>
      <c r="B78" s="31"/>
      <c r="C78" s="66" t="s">
        <v>86</v>
      </c>
      <c r="D78" s="66"/>
      <c r="E78" s="66"/>
      <c r="F78" s="66"/>
      <c r="G78" s="66"/>
      <c r="H78" s="66"/>
      <c r="I78" s="66"/>
      <c r="J78" s="31"/>
    </row>
    <row r="79" spans="1:17" hidden="1" x14ac:dyDescent="0.35">
      <c r="A79" s="7" t="s">
        <v>48</v>
      </c>
    </row>
    <row r="80" spans="1:17" hidden="1" x14ac:dyDescent="0.35">
      <c r="A80" s="7" t="s">
        <v>49</v>
      </c>
    </row>
    <row r="81" spans="1:17" hidden="1" x14ac:dyDescent="0.35">
      <c r="A81" s="7" t="s">
        <v>50</v>
      </c>
    </row>
    <row r="82" spans="1:17" ht="15" customHeight="1" x14ac:dyDescent="0.35">
      <c r="A82" s="7">
        <v>5</v>
      </c>
      <c r="B82" s="16" t="s">
        <v>87</v>
      </c>
      <c r="C82" s="63" t="s">
        <v>88</v>
      </c>
      <c r="D82" s="63"/>
      <c r="E82" s="63"/>
      <c r="F82" s="21"/>
      <c r="G82" s="21"/>
      <c r="H82" s="21"/>
      <c r="I82" s="21"/>
      <c r="J82" s="22"/>
      <c r="K82" s="7"/>
    </row>
    <row r="83" spans="1:17" x14ac:dyDescent="0.35">
      <c r="A83" s="7">
        <v>9</v>
      </c>
      <c r="B83" s="23" t="s">
        <v>89</v>
      </c>
      <c r="C83" s="64" t="s">
        <v>90</v>
      </c>
      <c r="D83" s="65"/>
      <c r="E83" s="65"/>
      <c r="F83" s="25" t="s">
        <v>10</v>
      </c>
      <c r="G83" s="30">
        <v>8</v>
      </c>
      <c r="H83" s="30"/>
      <c r="I83" s="27"/>
      <c r="J83" s="28">
        <f>IF(AND(G83= "",H83= ""), 0, ROUND(ROUND(I83, 2) * ROUND(IF(H83="",G83,H83),  2), 2))</f>
        <v>0</v>
      </c>
      <c r="K83" s="7"/>
      <c r="M83" s="29">
        <v>0.1</v>
      </c>
      <c r="Q83" s="7">
        <v>1383</v>
      </c>
    </row>
    <row r="84" spans="1:17" hidden="1" x14ac:dyDescent="0.35">
      <c r="A84" s="7" t="s">
        <v>59</v>
      </c>
    </row>
    <row r="85" spans="1:17" x14ac:dyDescent="0.35">
      <c r="A85" s="7" t="s">
        <v>60</v>
      </c>
      <c r="B85" s="24"/>
      <c r="C85" s="65" t="s">
        <v>61</v>
      </c>
      <c r="D85" s="65"/>
      <c r="E85" s="65"/>
      <c r="F85" s="65"/>
      <c r="G85" s="65"/>
      <c r="H85" s="65"/>
      <c r="I85" s="65"/>
      <c r="J85" s="24"/>
    </row>
    <row r="86" spans="1:17" x14ac:dyDescent="0.35">
      <c r="A86" s="7" t="s">
        <v>62</v>
      </c>
      <c r="B86" s="31"/>
      <c r="C86" s="66" t="s">
        <v>91</v>
      </c>
      <c r="D86" s="66"/>
      <c r="E86" s="66"/>
      <c r="F86" s="66"/>
      <c r="G86" s="66"/>
      <c r="H86" s="66"/>
      <c r="I86" s="66"/>
      <c r="J86" s="31"/>
    </row>
    <row r="87" spans="1:17" hidden="1" x14ac:dyDescent="0.35">
      <c r="A87" s="7" t="s">
        <v>48</v>
      </c>
    </row>
    <row r="88" spans="1:17" hidden="1" x14ac:dyDescent="0.35">
      <c r="A88" s="7" t="s">
        <v>49</v>
      </c>
    </row>
    <row r="89" spans="1:17" x14ac:dyDescent="0.35">
      <c r="A89" s="7">
        <v>9</v>
      </c>
      <c r="B89" s="23" t="s">
        <v>92</v>
      </c>
      <c r="C89" s="64" t="s">
        <v>93</v>
      </c>
      <c r="D89" s="65"/>
      <c r="E89" s="65"/>
      <c r="F89" s="25" t="s">
        <v>94</v>
      </c>
      <c r="G89" s="32">
        <v>1.5</v>
      </c>
      <c r="H89" s="32"/>
      <c r="I89" s="27"/>
      <c r="J89" s="28">
        <f>IF(AND(G89= "",H89= ""), 0, ROUND(ROUND(I89, 2) * ROUND(IF(H89="",G89,H89),  3), 2))</f>
        <v>0</v>
      </c>
      <c r="K89" s="7"/>
      <c r="M89" s="29">
        <v>0.1</v>
      </c>
      <c r="Q89" s="7">
        <v>1383</v>
      </c>
    </row>
    <row r="90" spans="1:17" hidden="1" x14ac:dyDescent="0.35">
      <c r="A90" s="7" t="s">
        <v>59</v>
      </c>
    </row>
    <row r="91" spans="1:17" hidden="1" x14ac:dyDescent="0.35">
      <c r="A91" s="7" t="s">
        <v>59</v>
      </c>
    </row>
    <row r="92" spans="1:17" x14ac:dyDescent="0.35">
      <c r="A92" s="7" t="s">
        <v>60</v>
      </c>
      <c r="B92" s="24"/>
      <c r="C92" s="65" t="s">
        <v>95</v>
      </c>
      <c r="D92" s="65"/>
      <c r="E92" s="65"/>
      <c r="F92" s="65"/>
      <c r="G92" s="65"/>
      <c r="H92" s="65"/>
      <c r="I92" s="65"/>
      <c r="J92" s="24"/>
    </row>
    <row r="93" spans="1:17" x14ac:dyDescent="0.35">
      <c r="A93" s="7" t="s">
        <v>62</v>
      </c>
      <c r="B93" s="31"/>
      <c r="C93" s="66" t="s">
        <v>91</v>
      </c>
      <c r="D93" s="66"/>
      <c r="E93" s="66"/>
      <c r="F93" s="66"/>
      <c r="G93" s="66"/>
      <c r="H93" s="66"/>
      <c r="I93" s="66"/>
      <c r="J93" s="31"/>
    </row>
    <row r="94" spans="1:17" hidden="1" x14ac:dyDescent="0.35">
      <c r="A94" s="7" t="s">
        <v>48</v>
      </c>
    </row>
    <row r="95" spans="1:17" hidden="1" x14ac:dyDescent="0.35">
      <c r="A95" s="7" t="s">
        <v>49</v>
      </c>
    </row>
    <row r="96" spans="1:17" x14ac:dyDescent="0.35">
      <c r="A96" s="7">
        <v>9</v>
      </c>
      <c r="B96" s="23" t="s">
        <v>96</v>
      </c>
      <c r="C96" s="64" t="s">
        <v>97</v>
      </c>
      <c r="D96" s="65"/>
      <c r="E96" s="65"/>
      <c r="F96" s="25" t="s">
        <v>10</v>
      </c>
      <c r="G96" s="30">
        <v>6</v>
      </c>
      <c r="H96" s="30"/>
      <c r="I96" s="27"/>
      <c r="J96" s="28">
        <f>IF(AND(G96= "",H96= ""), 0, ROUND(ROUND(I96, 2) * ROUND(IF(H96="",G96,H96),  2), 2))</f>
        <v>0</v>
      </c>
      <c r="K96" s="7"/>
      <c r="M96" s="29">
        <v>0.1</v>
      </c>
      <c r="Q96" s="7">
        <v>1383</v>
      </c>
    </row>
    <row r="97" spans="1:17" hidden="1" x14ac:dyDescent="0.35">
      <c r="A97" s="7" t="s">
        <v>59</v>
      </c>
    </row>
    <row r="98" spans="1:17" x14ac:dyDescent="0.35">
      <c r="A98" s="7" t="s">
        <v>60</v>
      </c>
      <c r="B98" s="24"/>
      <c r="C98" s="65" t="s">
        <v>61</v>
      </c>
      <c r="D98" s="65"/>
      <c r="E98" s="65"/>
      <c r="F98" s="65"/>
      <c r="G98" s="65"/>
      <c r="H98" s="65"/>
      <c r="I98" s="65"/>
      <c r="J98" s="24"/>
    </row>
    <row r="99" spans="1:17" x14ac:dyDescent="0.35">
      <c r="A99" s="7" t="s">
        <v>62</v>
      </c>
      <c r="B99" s="31"/>
      <c r="C99" s="66" t="s">
        <v>91</v>
      </c>
      <c r="D99" s="66"/>
      <c r="E99" s="66"/>
      <c r="F99" s="66"/>
      <c r="G99" s="66"/>
      <c r="H99" s="66"/>
      <c r="I99" s="66"/>
      <c r="J99" s="31"/>
    </row>
    <row r="100" spans="1:17" hidden="1" x14ac:dyDescent="0.35">
      <c r="A100" s="7" t="s">
        <v>48</v>
      </c>
    </row>
    <row r="101" spans="1:17" hidden="1" x14ac:dyDescent="0.35">
      <c r="A101" s="7" t="s">
        <v>49</v>
      </c>
    </row>
    <row r="102" spans="1:17" x14ac:dyDescent="0.35">
      <c r="A102" s="7">
        <v>9</v>
      </c>
      <c r="B102" s="23" t="s">
        <v>98</v>
      </c>
      <c r="C102" s="64" t="s">
        <v>99</v>
      </c>
      <c r="D102" s="65"/>
      <c r="E102" s="65"/>
      <c r="F102" s="25" t="s">
        <v>66</v>
      </c>
      <c r="G102" s="30">
        <v>8</v>
      </c>
      <c r="H102" s="30"/>
      <c r="I102" s="27"/>
      <c r="J102" s="28">
        <f>IF(AND(G102= "",H102= ""), 0, ROUND(ROUND(I102, 2) * ROUND(IF(H102="",G102,H102),  2), 2))</f>
        <v>0</v>
      </c>
      <c r="K102" s="7"/>
      <c r="M102" s="29">
        <v>0.1</v>
      </c>
      <c r="Q102" s="7">
        <v>1383</v>
      </c>
    </row>
    <row r="103" spans="1:17" hidden="1" x14ac:dyDescent="0.35">
      <c r="A103" s="7" t="s">
        <v>59</v>
      </c>
    </row>
    <row r="104" spans="1:17" hidden="1" x14ac:dyDescent="0.35">
      <c r="A104" s="7" t="s">
        <v>59</v>
      </c>
    </row>
    <row r="105" spans="1:17" x14ac:dyDescent="0.35">
      <c r="A105" s="7" t="s">
        <v>60</v>
      </c>
      <c r="B105" s="24"/>
      <c r="C105" s="65" t="s">
        <v>67</v>
      </c>
      <c r="D105" s="65"/>
      <c r="E105" s="65"/>
      <c r="F105" s="65"/>
      <c r="G105" s="65"/>
      <c r="H105" s="65"/>
      <c r="I105" s="65"/>
      <c r="J105" s="24"/>
    </row>
    <row r="106" spans="1:17" x14ac:dyDescent="0.35">
      <c r="A106" s="7" t="s">
        <v>62</v>
      </c>
      <c r="B106" s="31"/>
      <c r="C106" s="66" t="s">
        <v>91</v>
      </c>
      <c r="D106" s="66"/>
      <c r="E106" s="66"/>
      <c r="F106" s="66"/>
      <c r="G106" s="66"/>
      <c r="H106" s="66"/>
      <c r="I106" s="66"/>
      <c r="J106" s="31"/>
    </row>
    <row r="107" spans="1:17" hidden="1" x14ac:dyDescent="0.35">
      <c r="A107" s="7" t="s">
        <v>48</v>
      </c>
    </row>
    <row r="108" spans="1:17" hidden="1" x14ac:dyDescent="0.35">
      <c r="A108" s="7" t="s">
        <v>49</v>
      </c>
    </row>
    <row r="109" spans="1:17" x14ac:dyDescent="0.35">
      <c r="A109" s="7">
        <v>9</v>
      </c>
      <c r="B109" s="23" t="s">
        <v>100</v>
      </c>
      <c r="C109" s="64" t="s">
        <v>101</v>
      </c>
      <c r="D109" s="65"/>
      <c r="E109" s="65"/>
      <c r="F109" s="25" t="s">
        <v>10</v>
      </c>
      <c r="G109" s="30">
        <v>4</v>
      </c>
      <c r="H109" s="30"/>
      <c r="I109" s="27"/>
      <c r="J109" s="28">
        <f>IF(AND(G109= "",H109= ""), 0, ROUND(ROUND(I109, 2) * ROUND(IF(H109="",G109,H109),  2), 2))</f>
        <v>0</v>
      </c>
      <c r="K109" s="7"/>
      <c r="M109" s="29">
        <v>0.1</v>
      </c>
      <c r="Q109" s="7">
        <v>1383</v>
      </c>
    </row>
    <row r="110" spans="1:17" hidden="1" x14ac:dyDescent="0.35">
      <c r="A110" s="7" t="s">
        <v>59</v>
      </c>
    </row>
    <row r="111" spans="1:17" x14ac:dyDescent="0.35">
      <c r="A111" s="7" t="s">
        <v>60</v>
      </c>
      <c r="B111" s="24"/>
      <c r="C111" s="65" t="s">
        <v>61</v>
      </c>
      <c r="D111" s="65"/>
      <c r="E111" s="65"/>
      <c r="F111" s="65"/>
      <c r="G111" s="65"/>
      <c r="H111" s="65"/>
      <c r="I111" s="65"/>
      <c r="J111" s="24"/>
    </row>
    <row r="112" spans="1:17" x14ac:dyDescent="0.35">
      <c r="A112" s="7" t="s">
        <v>62</v>
      </c>
      <c r="B112" s="31"/>
      <c r="C112" s="66" t="s">
        <v>91</v>
      </c>
      <c r="D112" s="66"/>
      <c r="E112" s="66"/>
      <c r="F112" s="66"/>
      <c r="G112" s="66"/>
      <c r="H112" s="66"/>
      <c r="I112" s="66"/>
      <c r="J112" s="31"/>
    </row>
    <row r="113" spans="1:17" hidden="1" x14ac:dyDescent="0.35">
      <c r="A113" s="7" t="s">
        <v>48</v>
      </c>
    </row>
    <row r="114" spans="1:17" hidden="1" x14ac:dyDescent="0.35">
      <c r="A114" s="7" t="s">
        <v>49</v>
      </c>
    </row>
    <row r="115" spans="1:17" hidden="1" x14ac:dyDescent="0.35">
      <c r="A115" s="7" t="s">
        <v>50</v>
      </c>
    </row>
    <row r="116" spans="1:17" x14ac:dyDescent="0.35">
      <c r="A116" s="7">
        <v>5</v>
      </c>
      <c r="B116" s="16" t="s">
        <v>102</v>
      </c>
      <c r="C116" s="63" t="s">
        <v>103</v>
      </c>
      <c r="D116" s="63"/>
      <c r="E116" s="63"/>
      <c r="F116" s="21"/>
      <c r="G116" s="21"/>
      <c r="H116" s="21"/>
      <c r="I116" s="21"/>
      <c r="J116" s="22"/>
      <c r="K116" s="7"/>
    </row>
    <row r="117" spans="1:17" x14ac:dyDescent="0.35">
      <c r="A117" s="7">
        <v>9</v>
      </c>
      <c r="B117" s="23" t="s">
        <v>104</v>
      </c>
      <c r="C117" s="64" t="s">
        <v>105</v>
      </c>
      <c r="D117" s="65"/>
      <c r="E117" s="65"/>
      <c r="F117" s="25" t="s">
        <v>10</v>
      </c>
      <c r="G117" s="30">
        <v>170</v>
      </c>
      <c r="H117" s="30"/>
      <c r="I117" s="27"/>
      <c r="J117" s="28">
        <f>IF(AND(G117= "",H117= ""), 0, ROUND(ROUND(I117, 2) * ROUND(IF(H117="",G117,H117),  2), 2))</f>
        <v>0</v>
      </c>
      <c r="K117" s="7"/>
      <c r="M117" s="29">
        <v>0.1</v>
      </c>
      <c r="Q117" s="7">
        <v>1383</v>
      </c>
    </row>
    <row r="118" spans="1:17" hidden="1" x14ac:dyDescent="0.35">
      <c r="A118" s="7" t="s">
        <v>59</v>
      </c>
    </row>
    <row r="119" spans="1:17" x14ac:dyDescent="0.35">
      <c r="A119" s="7" t="s">
        <v>60</v>
      </c>
      <c r="B119" s="24"/>
      <c r="C119" s="65" t="s">
        <v>106</v>
      </c>
      <c r="D119" s="65"/>
      <c r="E119" s="65"/>
      <c r="F119" s="65"/>
      <c r="G119" s="65"/>
      <c r="H119" s="65"/>
      <c r="I119" s="65"/>
      <c r="J119" s="24"/>
    </row>
    <row r="120" spans="1:17" x14ac:dyDescent="0.35">
      <c r="A120" s="7" t="s">
        <v>62</v>
      </c>
      <c r="B120" s="31"/>
      <c r="C120" s="66" t="s">
        <v>107</v>
      </c>
      <c r="D120" s="66"/>
      <c r="E120" s="66"/>
      <c r="F120" s="66"/>
      <c r="G120" s="66"/>
      <c r="H120" s="66"/>
      <c r="I120" s="66"/>
      <c r="J120" s="31"/>
    </row>
    <row r="121" spans="1:17" hidden="1" x14ac:dyDescent="0.35">
      <c r="A121" s="7" t="s">
        <v>48</v>
      </c>
    </row>
    <row r="122" spans="1:17" hidden="1" x14ac:dyDescent="0.35">
      <c r="A122" s="7" t="s">
        <v>49</v>
      </c>
    </row>
    <row r="123" spans="1:17" hidden="1" x14ac:dyDescent="0.35">
      <c r="A123" s="7" t="s">
        <v>50</v>
      </c>
    </row>
    <row r="124" spans="1:17" hidden="1" x14ac:dyDescent="0.35">
      <c r="A124" s="7" t="s">
        <v>108</v>
      </c>
    </row>
    <row r="125" spans="1:17" ht="31.5" customHeight="1" x14ac:dyDescent="0.35">
      <c r="A125" s="7">
        <v>4</v>
      </c>
      <c r="B125" s="16" t="s">
        <v>109</v>
      </c>
      <c r="C125" s="62" t="s">
        <v>110</v>
      </c>
      <c r="D125" s="62"/>
      <c r="E125" s="62"/>
      <c r="F125" s="19"/>
      <c r="G125" s="19"/>
      <c r="H125" s="19"/>
      <c r="I125" s="19"/>
      <c r="J125" s="20"/>
      <c r="K125" s="7"/>
    </row>
    <row r="126" spans="1:17" ht="16.899999999999999" customHeight="1" x14ac:dyDescent="0.35">
      <c r="A126" s="7">
        <v>5</v>
      </c>
      <c r="B126" s="16" t="s">
        <v>111</v>
      </c>
      <c r="C126" s="63" t="s">
        <v>44</v>
      </c>
      <c r="D126" s="63"/>
      <c r="E126" s="63"/>
      <c r="F126" s="21"/>
      <c r="G126" s="21"/>
      <c r="H126" s="21"/>
      <c r="I126" s="21"/>
      <c r="J126" s="22"/>
      <c r="K126" s="7"/>
    </row>
    <row r="127" spans="1:17" hidden="1" x14ac:dyDescent="0.35">
      <c r="A127" s="7" t="s">
        <v>45</v>
      </c>
    </row>
    <row r="128" spans="1:17" x14ac:dyDescent="0.35">
      <c r="A128" s="7">
        <v>9</v>
      </c>
      <c r="B128" s="23" t="s">
        <v>112</v>
      </c>
      <c r="C128" s="64" t="s">
        <v>47</v>
      </c>
      <c r="D128" s="65"/>
      <c r="E128" s="65"/>
      <c r="F128" s="25" t="s">
        <v>11</v>
      </c>
      <c r="G128" s="26">
        <v>1</v>
      </c>
      <c r="H128" s="26"/>
      <c r="I128" s="27"/>
      <c r="J128" s="28">
        <f>IF(AND(G128= "",H128= ""), 0, ROUND(ROUND(I128, 2) * ROUND(IF(H128="",G128,H128),  0), 2))</f>
        <v>0</v>
      </c>
      <c r="K128" s="7"/>
      <c r="M128" s="29">
        <v>0.1</v>
      </c>
      <c r="Q128" s="7">
        <v>1383</v>
      </c>
    </row>
    <row r="129" spans="1:17" hidden="1" x14ac:dyDescent="0.35">
      <c r="A129" s="7" t="s">
        <v>48</v>
      </c>
    </row>
    <row r="130" spans="1:17" hidden="1" x14ac:dyDescent="0.35">
      <c r="A130" s="7" t="s">
        <v>49</v>
      </c>
    </row>
    <row r="131" spans="1:17" hidden="1" x14ac:dyDescent="0.35">
      <c r="A131" s="7" t="s">
        <v>50</v>
      </c>
    </row>
    <row r="132" spans="1:17" ht="16.899999999999999" customHeight="1" x14ac:dyDescent="0.35">
      <c r="A132" s="7">
        <v>5</v>
      </c>
      <c r="B132" s="16" t="s">
        <v>113</v>
      </c>
      <c r="C132" s="63" t="s">
        <v>52</v>
      </c>
      <c r="D132" s="63"/>
      <c r="E132" s="63"/>
      <c r="F132" s="21"/>
      <c r="G132" s="21"/>
      <c r="H132" s="21"/>
      <c r="I132" s="21"/>
      <c r="J132" s="22"/>
      <c r="K132" s="7"/>
    </row>
    <row r="133" spans="1:17" hidden="1" x14ac:dyDescent="0.35">
      <c r="A133" s="7" t="s">
        <v>45</v>
      </c>
    </row>
    <row r="134" spans="1:17" ht="14" customHeight="1" x14ac:dyDescent="0.35">
      <c r="A134" s="7">
        <v>9</v>
      </c>
      <c r="B134" s="23" t="s">
        <v>114</v>
      </c>
      <c r="C134" s="64" t="s">
        <v>54</v>
      </c>
      <c r="D134" s="65"/>
      <c r="E134" s="65"/>
      <c r="F134" s="25" t="s">
        <v>11</v>
      </c>
      <c r="G134" s="26">
        <v>1</v>
      </c>
      <c r="H134" s="26"/>
      <c r="I134" s="27"/>
      <c r="J134" s="28">
        <f>IF(AND(G134= "",H134= ""), 0, ROUND(ROUND(I134, 2) * ROUND(IF(H134="",G134,H134),  0), 2))</f>
        <v>0</v>
      </c>
      <c r="K134" s="7"/>
      <c r="M134" s="29">
        <v>0.1</v>
      </c>
      <c r="Q134" s="7">
        <v>1383</v>
      </c>
    </row>
    <row r="135" spans="1:17" hidden="1" x14ac:dyDescent="0.35">
      <c r="A135" s="7" t="s">
        <v>48</v>
      </c>
    </row>
    <row r="136" spans="1:17" hidden="1" x14ac:dyDescent="0.35">
      <c r="A136" s="7" t="s">
        <v>49</v>
      </c>
    </row>
    <row r="137" spans="1:17" hidden="1" x14ac:dyDescent="0.35">
      <c r="A137" s="7" t="s">
        <v>50</v>
      </c>
    </row>
    <row r="138" spans="1:17" ht="16.899999999999999" customHeight="1" x14ac:dyDescent="0.35">
      <c r="A138" s="7">
        <v>5</v>
      </c>
      <c r="B138" s="16" t="s">
        <v>115</v>
      </c>
      <c r="C138" s="63" t="s">
        <v>116</v>
      </c>
      <c r="D138" s="63"/>
      <c r="E138" s="63"/>
      <c r="F138" s="21"/>
      <c r="G138" s="21"/>
      <c r="H138" s="21"/>
      <c r="I138" s="21"/>
      <c r="J138" s="22"/>
      <c r="K138" s="7"/>
    </row>
    <row r="139" spans="1:17" x14ac:dyDescent="0.35">
      <c r="A139" s="7">
        <v>9</v>
      </c>
      <c r="B139" s="23" t="s">
        <v>117</v>
      </c>
      <c r="C139" s="64" t="s">
        <v>69</v>
      </c>
      <c r="D139" s="65"/>
      <c r="E139" s="65"/>
      <c r="F139" s="25" t="s">
        <v>66</v>
      </c>
      <c r="G139" s="30">
        <v>20</v>
      </c>
      <c r="H139" s="30"/>
      <c r="I139" s="27"/>
      <c r="J139" s="28">
        <f>IF(AND(G139= "",H139= ""), 0, ROUND(ROUND(I139, 2) * ROUND(IF(H139="",G139,H139),  2), 2))</f>
        <v>0</v>
      </c>
      <c r="K139" s="7"/>
      <c r="M139" s="29">
        <v>0.1</v>
      </c>
      <c r="Q139" s="7">
        <v>1383</v>
      </c>
    </row>
    <row r="140" spans="1:17" hidden="1" x14ac:dyDescent="0.35">
      <c r="A140" s="7" t="s">
        <v>59</v>
      </c>
    </row>
    <row r="141" spans="1:17" x14ac:dyDescent="0.35">
      <c r="A141" s="7" t="s">
        <v>60</v>
      </c>
      <c r="B141" s="24"/>
      <c r="C141" s="65" t="s">
        <v>67</v>
      </c>
      <c r="D141" s="65"/>
      <c r="E141" s="65"/>
      <c r="F141" s="65"/>
      <c r="G141" s="65"/>
      <c r="H141" s="65"/>
      <c r="I141" s="65"/>
      <c r="J141" s="24"/>
    </row>
    <row r="142" spans="1:17" x14ac:dyDescent="0.35">
      <c r="A142" s="7" t="s">
        <v>62</v>
      </c>
      <c r="B142" s="31"/>
      <c r="C142" s="66" t="s">
        <v>118</v>
      </c>
      <c r="D142" s="66"/>
      <c r="E142" s="66"/>
      <c r="F142" s="66"/>
      <c r="G142" s="66"/>
      <c r="H142" s="66"/>
      <c r="I142" s="66"/>
      <c r="J142" s="31"/>
    </row>
    <row r="143" spans="1:17" hidden="1" x14ac:dyDescent="0.35">
      <c r="A143" s="7" t="s">
        <v>48</v>
      </c>
    </row>
    <row r="144" spans="1:17" hidden="1" x14ac:dyDescent="0.35">
      <c r="A144" s="7" t="s">
        <v>49</v>
      </c>
    </row>
    <row r="145" spans="1:17" x14ac:dyDescent="0.35">
      <c r="A145" s="7">
        <v>9</v>
      </c>
      <c r="B145" s="23" t="s">
        <v>119</v>
      </c>
      <c r="C145" s="64" t="s">
        <v>120</v>
      </c>
      <c r="D145" s="65"/>
      <c r="E145" s="65"/>
      <c r="F145" s="25" t="s">
        <v>10</v>
      </c>
      <c r="G145" s="30">
        <v>31.26</v>
      </c>
      <c r="H145" s="30"/>
      <c r="I145" s="27"/>
      <c r="J145" s="28">
        <f>IF(AND(G145= "",H145= ""), 0, ROUND(ROUND(I145, 2) * ROUND(IF(H145="",G145,H145),  2), 2))</f>
        <v>0</v>
      </c>
      <c r="K145" s="7"/>
      <c r="M145" s="29">
        <v>0.1</v>
      </c>
      <c r="Q145" s="7">
        <v>1383</v>
      </c>
    </row>
    <row r="146" spans="1:17" hidden="1" x14ac:dyDescent="0.35">
      <c r="A146" s="7" t="s">
        <v>59</v>
      </c>
    </row>
    <row r="147" spans="1:17" x14ac:dyDescent="0.35">
      <c r="A147" s="7" t="s">
        <v>60</v>
      </c>
      <c r="B147" s="24"/>
      <c r="C147" s="65" t="s">
        <v>61</v>
      </c>
      <c r="D147" s="65"/>
      <c r="E147" s="65"/>
      <c r="F147" s="65"/>
      <c r="G147" s="65"/>
      <c r="H147" s="65"/>
      <c r="I147" s="65"/>
      <c r="J147" s="24"/>
    </row>
    <row r="148" spans="1:17" x14ac:dyDescent="0.35">
      <c r="A148" s="7" t="s">
        <v>62</v>
      </c>
      <c r="B148" s="31"/>
      <c r="C148" s="66" t="s">
        <v>118</v>
      </c>
      <c r="D148" s="66"/>
      <c r="E148" s="66"/>
      <c r="F148" s="66"/>
      <c r="G148" s="66"/>
      <c r="H148" s="66"/>
      <c r="I148" s="66"/>
      <c r="J148" s="31"/>
    </row>
    <row r="149" spans="1:17" hidden="1" x14ac:dyDescent="0.35">
      <c r="A149" s="7" t="s">
        <v>48</v>
      </c>
    </row>
    <row r="150" spans="1:17" hidden="1" x14ac:dyDescent="0.35">
      <c r="A150" s="7" t="s">
        <v>49</v>
      </c>
    </row>
    <row r="151" spans="1:17" hidden="1" x14ac:dyDescent="0.35">
      <c r="A151" s="7" t="s">
        <v>50</v>
      </c>
    </row>
    <row r="152" spans="1:17" hidden="1" x14ac:dyDescent="0.35">
      <c r="A152" s="7" t="s">
        <v>108</v>
      </c>
    </row>
    <row r="153" spans="1:17" x14ac:dyDescent="0.35">
      <c r="A153" s="7" t="s">
        <v>38</v>
      </c>
      <c r="B153" s="24"/>
      <c r="C153" s="67"/>
      <c r="D153" s="67"/>
      <c r="E153" s="67"/>
      <c r="J153" s="24"/>
    </row>
    <row r="154" spans="1:17" ht="14" customHeight="1" x14ac:dyDescent="0.35">
      <c r="B154" s="24"/>
      <c r="C154" s="70" t="s">
        <v>40</v>
      </c>
      <c r="D154" s="71"/>
      <c r="E154" s="71"/>
      <c r="F154" s="68"/>
      <c r="G154" s="68"/>
      <c r="H154" s="68"/>
      <c r="I154" s="68"/>
      <c r="J154" s="69"/>
    </row>
    <row r="155" spans="1:17" x14ac:dyDescent="0.35">
      <c r="B155" s="24"/>
      <c r="C155" s="73"/>
      <c r="D155" s="43"/>
      <c r="E155" s="43"/>
      <c r="F155" s="43"/>
      <c r="G155" s="43"/>
      <c r="H155" s="43"/>
      <c r="I155" s="43"/>
      <c r="J155" s="72"/>
    </row>
    <row r="156" spans="1:17" x14ac:dyDescent="0.35">
      <c r="B156" s="24"/>
      <c r="C156" s="76" t="s">
        <v>121</v>
      </c>
      <c r="D156" s="63"/>
      <c r="E156" s="63"/>
      <c r="F156" s="74">
        <f>SUMIF(K8:K153, IF(K7="","",K7), J8:J153)</f>
        <v>0</v>
      </c>
      <c r="G156" s="74"/>
      <c r="H156" s="74"/>
      <c r="I156" s="74"/>
      <c r="J156" s="75"/>
    </row>
    <row r="157" spans="1:17" ht="16.899999999999999" customHeight="1" x14ac:dyDescent="0.35">
      <c r="B157" s="24"/>
      <c r="C157" s="76" t="s">
        <v>122</v>
      </c>
      <c r="D157" s="63"/>
      <c r="E157" s="63"/>
      <c r="F157" s="74">
        <f>ROUND(SUMIF(K8:K153, IF(K7="","",K7), J8:J153) * 0.1, 2)</f>
        <v>0</v>
      </c>
      <c r="G157" s="74"/>
      <c r="H157" s="74"/>
      <c r="I157" s="74"/>
      <c r="J157" s="75"/>
    </row>
    <row r="158" spans="1:17" x14ac:dyDescent="0.35">
      <c r="B158" s="24"/>
      <c r="C158" s="79" t="s">
        <v>123</v>
      </c>
      <c r="D158" s="80"/>
      <c r="E158" s="80"/>
      <c r="F158" s="77">
        <f>SUM(F156:F157)</f>
        <v>0</v>
      </c>
      <c r="G158" s="77"/>
      <c r="H158" s="77"/>
      <c r="I158" s="77"/>
      <c r="J158" s="78"/>
    </row>
    <row r="159" spans="1:17" ht="34" customHeight="1" x14ac:dyDescent="0.35">
      <c r="A159" s="7">
        <v>3</v>
      </c>
      <c r="B159" s="16" t="s">
        <v>124</v>
      </c>
      <c r="C159" s="61" t="s">
        <v>125</v>
      </c>
      <c r="D159" s="61"/>
      <c r="E159" s="61"/>
      <c r="F159" s="17"/>
      <c r="G159" s="17"/>
      <c r="H159" s="17"/>
      <c r="I159" s="17"/>
      <c r="J159" s="18"/>
      <c r="K159" s="7"/>
    </row>
    <row r="160" spans="1:17" ht="46.5" customHeight="1" x14ac:dyDescent="0.35">
      <c r="A160" s="7">
        <v>4</v>
      </c>
      <c r="B160" s="16" t="s">
        <v>126</v>
      </c>
      <c r="C160" s="62" t="s">
        <v>42</v>
      </c>
      <c r="D160" s="62"/>
      <c r="E160" s="62"/>
      <c r="F160" s="19"/>
      <c r="G160" s="19"/>
      <c r="H160" s="19"/>
      <c r="I160" s="19"/>
      <c r="J160" s="20"/>
      <c r="K160" s="7"/>
    </row>
    <row r="161" spans="1:17" ht="16.899999999999999" customHeight="1" x14ac:dyDescent="0.35">
      <c r="A161" s="7">
        <v>5</v>
      </c>
      <c r="B161" s="16" t="s">
        <v>127</v>
      </c>
      <c r="C161" s="63" t="s">
        <v>128</v>
      </c>
      <c r="D161" s="63"/>
      <c r="E161" s="63"/>
      <c r="F161" s="21"/>
      <c r="G161" s="21"/>
      <c r="H161" s="21"/>
      <c r="I161" s="21"/>
      <c r="J161" s="22"/>
      <c r="K161" s="7"/>
    </row>
    <row r="162" spans="1:17" x14ac:dyDescent="0.35">
      <c r="A162" s="7">
        <v>9</v>
      </c>
      <c r="B162" s="23" t="s">
        <v>129</v>
      </c>
      <c r="C162" s="64" t="s">
        <v>130</v>
      </c>
      <c r="D162" s="65"/>
      <c r="E162" s="65"/>
      <c r="F162" s="25" t="s">
        <v>66</v>
      </c>
      <c r="G162" s="30">
        <v>1.46</v>
      </c>
      <c r="H162" s="30"/>
      <c r="I162" s="27"/>
      <c r="J162" s="28">
        <f>IF(AND(G162= "",H162= ""), 0, ROUND(ROUND(I162, 2) * ROUND(IF(H162="",G162,H162),  2), 2))</f>
        <v>0</v>
      </c>
      <c r="K162" s="7"/>
      <c r="M162" s="29">
        <v>0.1</v>
      </c>
      <c r="Q162" s="7">
        <v>1383</v>
      </c>
    </row>
    <row r="163" spans="1:17" hidden="1" x14ac:dyDescent="0.35">
      <c r="A163" s="7" t="s">
        <v>59</v>
      </c>
    </row>
    <row r="164" spans="1:17" x14ac:dyDescent="0.35">
      <c r="A164" s="7" t="s">
        <v>60</v>
      </c>
      <c r="B164" s="24"/>
      <c r="C164" s="65" t="s">
        <v>67</v>
      </c>
      <c r="D164" s="65"/>
      <c r="E164" s="65"/>
      <c r="F164" s="65"/>
      <c r="G164" s="65"/>
      <c r="H164" s="65"/>
      <c r="I164" s="65"/>
      <c r="J164" s="24"/>
    </row>
    <row r="165" spans="1:17" x14ac:dyDescent="0.35">
      <c r="A165" s="7" t="s">
        <v>62</v>
      </c>
      <c r="B165" s="31"/>
      <c r="C165" s="66" t="s">
        <v>131</v>
      </c>
      <c r="D165" s="66"/>
      <c r="E165" s="66"/>
      <c r="F165" s="66"/>
      <c r="G165" s="66"/>
      <c r="H165" s="66"/>
      <c r="I165" s="66"/>
      <c r="J165" s="31"/>
    </row>
    <row r="166" spans="1:17" hidden="1" x14ac:dyDescent="0.35">
      <c r="A166" s="7" t="s">
        <v>48</v>
      </c>
    </row>
    <row r="167" spans="1:17" hidden="1" x14ac:dyDescent="0.35">
      <c r="A167" s="7" t="s">
        <v>49</v>
      </c>
    </row>
    <row r="168" spans="1:17" x14ac:dyDescent="0.35">
      <c r="A168" s="7">
        <v>9</v>
      </c>
      <c r="B168" s="23" t="s">
        <v>132</v>
      </c>
      <c r="C168" s="64" t="s">
        <v>133</v>
      </c>
      <c r="D168" s="65"/>
      <c r="E168" s="65"/>
      <c r="F168" s="25" t="s">
        <v>66</v>
      </c>
      <c r="G168" s="30">
        <v>33.58</v>
      </c>
      <c r="H168" s="30"/>
      <c r="I168" s="27"/>
      <c r="J168" s="28">
        <f>IF(AND(G168= "",H168= ""), 0, ROUND(ROUND(I168, 2) * ROUND(IF(H168="",G168,H168),  2), 2))</f>
        <v>0</v>
      </c>
      <c r="K168" s="7"/>
      <c r="M168" s="29">
        <v>0.1</v>
      </c>
      <c r="Q168" s="7">
        <v>1383</v>
      </c>
    </row>
    <row r="169" spans="1:17" hidden="1" x14ac:dyDescent="0.35">
      <c r="A169" s="7" t="s">
        <v>59</v>
      </c>
    </row>
    <row r="170" spans="1:17" x14ac:dyDescent="0.35">
      <c r="A170" s="7" t="s">
        <v>60</v>
      </c>
      <c r="B170" s="24"/>
      <c r="C170" s="65" t="s">
        <v>67</v>
      </c>
      <c r="D170" s="65"/>
      <c r="E170" s="65"/>
      <c r="F170" s="65"/>
      <c r="G170" s="65"/>
      <c r="H170" s="65"/>
      <c r="I170" s="65"/>
      <c r="J170" s="24"/>
    </row>
    <row r="171" spans="1:17" x14ac:dyDescent="0.35">
      <c r="A171" s="7" t="s">
        <v>62</v>
      </c>
      <c r="B171" s="31"/>
      <c r="C171" s="66" t="s">
        <v>131</v>
      </c>
      <c r="D171" s="66"/>
      <c r="E171" s="66"/>
      <c r="F171" s="66"/>
      <c r="G171" s="66"/>
      <c r="H171" s="66"/>
      <c r="I171" s="66"/>
      <c r="J171" s="31"/>
    </row>
    <row r="172" spans="1:17" hidden="1" x14ac:dyDescent="0.35">
      <c r="A172" s="7" t="s">
        <v>48</v>
      </c>
    </row>
    <row r="173" spans="1:17" hidden="1" x14ac:dyDescent="0.35">
      <c r="A173" s="7" t="s">
        <v>49</v>
      </c>
    </row>
    <row r="174" spans="1:17" x14ac:dyDescent="0.35">
      <c r="A174" s="7">
        <v>9</v>
      </c>
      <c r="B174" s="23" t="s">
        <v>134</v>
      </c>
      <c r="C174" s="64" t="s">
        <v>135</v>
      </c>
      <c r="D174" s="65"/>
      <c r="E174" s="65"/>
      <c r="F174" s="25" t="s">
        <v>66</v>
      </c>
      <c r="G174" s="30">
        <v>2.92</v>
      </c>
      <c r="H174" s="30"/>
      <c r="I174" s="27"/>
      <c r="J174" s="28">
        <f>IF(AND(G174= "",H174= ""), 0, ROUND(ROUND(I174, 2) * ROUND(IF(H174="",G174,H174),  2), 2))</f>
        <v>0</v>
      </c>
      <c r="K174" s="7"/>
      <c r="M174" s="29">
        <v>0.1</v>
      </c>
      <c r="Q174" s="7">
        <v>1383</v>
      </c>
    </row>
    <row r="175" spans="1:17" hidden="1" x14ac:dyDescent="0.35">
      <c r="A175" s="7" t="s">
        <v>59</v>
      </c>
    </row>
    <row r="176" spans="1:17" x14ac:dyDescent="0.35">
      <c r="A176" s="7" t="s">
        <v>60</v>
      </c>
      <c r="B176" s="24"/>
      <c r="C176" s="65" t="s">
        <v>67</v>
      </c>
      <c r="D176" s="65"/>
      <c r="E176" s="65"/>
      <c r="F176" s="65"/>
      <c r="G176" s="65"/>
      <c r="H176" s="65"/>
      <c r="I176" s="65"/>
      <c r="J176" s="24"/>
    </row>
    <row r="177" spans="1:17" x14ac:dyDescent="0.35">
      <c r="A177" s="7" t="s">
        <v>62</v>
      </c>
      <c r="B177" s="31"/>
      <c r="C177" s="66" t="s">
        <v>131</v>
      </c>
      <c r="D177" s="66"/>
      <c r="E177" s="66"/>
      <c r="F177" s="66"/>
      <c r="G177" s="66"/>
      <c r="H177" s="66"/>
      <c r="I177" s="66"/>
      <c r="J177" s="31"/>
    </row>
    <row r="178" spans="1:17" hidden="1" x14ac:dyDescent="0.35">
      <c r="A178" s="7" t="s">
        <v>48</v>
      </c>
    </row>
    <row r="179" spans="1:17" hidden="1" x14ac:dyDescent="0.35">
      <c r="A179" s="7" t="s">
        <v>49</v>
      </c>
    </row>
    <row r="180" spans="1:17" hidden="1" x14ac:dyDescent="0.35">
      <c r="A180" s="7" t="s">
        <v>50</v>
      </c>
    </row>
    <row r="181" spans="1:17" x14ac:dyDescent="0.35">
      <c r="A181" s="7">
        <v>5</v>
      </c>
      <c r="B181" s="16" t="s">
        <v>136</v>
      </c>
      <c r="C181" s="63" t="s">
        <v>137</v>
      </c>
      <c r="D181" s="63"/>
      <c r="E181" s="63"/>
      <c r="F181" s="21"/>
      <c r="G181" s="21"/>
      <c r="H181" s="21"/>
      <c r="I181" s="21"/>
      <c r="J181" s="22"/>
      <c r="K181" s="7"/>
    </row>
    <row r="182" spans="1:17" x14ac:dyDescent="0.35">
      <c r="A182" s="7">
        <v>9</v>
      </c>
      <c r="B182" s="23" t="s">
        <v>138</v>
      </c>
      <c r="C182" s="64" t="s">
        <v>139</v>
      </c>
      <c r="D182" s="65"/>
      <c r="E182" s="65"/>
      <c r="F182" s="25" t="s">
        <v>10</v>
      </c>
      <c r="G182" s="30">
        <v>4</v>
      </c>
      <c r="H182" s="30"/>
      <c r="I182" s="27"/>
      <c r="J182" s="28">
        <f>IF(AND(G182= "",H182= ""), 0, ROUND(ROUND(I182, 2) * ROUND(IF(H182="",G182,H182),  2), 2))</f>
        <v>0</v>
      </c>
      <c r="K182" s="7"/>
      <c r="M182" s="29">
        <v>0.1</v>
      </c>
      <c r="Q182" s="7">
        <v>1383</v>
      </c>
    </row>
    <row r="183" spans="1:17" hidden="1" x14ac:dyDescent="0.35">
      <c r="A183" s="7" t="s">
        <v>59</v>
      </c>
    </row>
    <row r="184" spans="1:17" x14ac:dyDescent="0.35">
      <c r="A184" s="7" t="s">
        <v>60</v>
      </c>
      <c r="B184" s="24"/>
      <c r="C184" s="65" t="s">
        <v>61</v>
      </c>
      <c r="D184" s="65"/>
      <c r="E184" s="65"/>
      <c r="F184" s="65"/>
      <c r="G184" s="65"/>
      <c r="H184" s="65"/>
      <c r="I184" s="65"/>
      <c r="J184" s="24"/>
    </row>
    <row r="185" spans="1:17" ht="22.75" customHeight="1" x14ac:dyDescent="0.35">
      <c r="A185" s="7" t="s">
        <v>62</v>
      </c>
      <c r="B185" s="31"/>
      <c r="C185" s="66" t="s">
        <v>140</v>
      </c>
      <c r="D185" s="66"/>
      <c r="E185" s="66"/>
      <c r="F185" s="66"/>
      <c r="G185" s="66"/>
      <c r="H185" s="66"/>
      <c r="I185" s="66"/>
      <c r="J185" s="31"/>
    </row>
    <row r="186" spans="1:17" hidden="1" x14ac:dyDescent="0.35">
      <c r="A186" s="7" t="s">
        <v>48</v>
      </c>
    </row>
    <row r="187" spans="1:17" hidden="1" x14ac:dyDescent="0.35">
      <c r="A187" s="7" t="s">
        <v>48</v>
      </c>
    </row>
    <row r="188" spans="1:17" hidden="1" x14ac:dyDescent="0.35">
      <c r="A188" s="7" t="s">
        <v>49</v>
      </c>
    </row>
    <row r="189" spans="1:17" x14ac:dyDescent="0.35">
      <c r="A189" s="7">
        <v>9</v>
      </c>
      <c r="B189" s="23" t="s">
        <v>141</v>
      </c>
      <c r="C189" s="64" t="s">
        <v>142</v>
      </c>
      <c r="D189" s="65"/>
      <c r="E189" s="65"/>
      <c r="F189" s="25" t="s">
        <v>66</v>
      </c>
      <c r="G189" s="30">
        <v>14</v>
      </c>
      <c r="H189" s="30"/>
      <c r="I189" s="27"/>
      <c r="J189" s="28">
        <f>IF(AND(G189= "",H189= ""), 0, ROUND(ROUND(I189, 2) * ROUND(IF(H189="",G189,H189),  2), 2))</f>
        <v>0</v>
      </c>
      <c r="K189" s="7"/>
      <c r="M189" s="29">
        <v>0.1</v>
      </c>
      <c r="Q189" s="7">
        <v>1383</v>
      </c>
    </row>
    <row r="190" spans="1:17" hidden="1" x14ac:dyDescent="0.35">
      <c r="A190" s="7" t="s">
        <v>59</v>
      </c>
    </row>
    <row r="191" spans="1:17" x14ac:dyDescent="0.35">
      <c r="A191" s="7" t="s">
        <v>60</v>
      </c>
      <c r="B191" s="24"/>
      <c r="C191" s="65" t="s">
        <v>143</v>
      </c>
      <c r="D191" s="65"/>
      <c r="E191" s="65"/>
      <c r="F191" s="65"/>
      <c r="G191" s="65"/>
      <c r="H191" s="65"/>
      <c r="I191" s="65"/>
      <c r="J191" s="24"/>
    </row>
    <row r="192" spans="1:17" x14ac:dyDescent="0.35">
      <c r="A192" s="7" t="s">
        <v>62</v>
      </c>
      <c r="B192" s="31"/>
      <c r="C192" s="66" t="s">
        <v>144</v>
      </c>
      <c r="D192" s="66"/>
      <c r="E192" s="66"/>
      <c r="F192" s="66"/>
      <c r="G192" s="66"/>
      <c r="H192" s="66"/>
      <c r="I192" s="66"/>
      <c r="J192" s="31"/>
    </row>
    <row r="193" spans="1:17" hidden="1" x14ac:dyDescent="0.35">
      <c r="A193" s="7" t="s">
        <v>48</v>
      </c>
    </row>
    <row r="194" spans="1:17" hidden="1" x14ac:dyDescent="0.35">
      <c r="A194" s="7" t="s">
        <v>49</v>
      </c>
    </row>
    <row r="195" spans="1:17" hidden="1" x14ac:dyDescent="0.35">
      <c r="A195" s="7" t="s">
        <v>50</v>
      </c>
    </row>
    <row r="196" spans="1:17" hidden="1" x14ac:dyDescent="0.35">
      <c r="A196" s="7" t="s">
        <v>108</v>
      </c>
    </row>
    <row r="197" spans="1:17" ht="31.5" customHeight="1" x14ac:dyDescent="0.35">
      <c r="A197" s="7">
        <v>4</v>
      </c>
      <c r="B197" s="16" t="s">
        <v>145</v>
      </c>
      <c r="C197" s="62" t="s">
        <v>110</v>
      </c>
      <c r="D197" s="62"/>
      <c r="E197" s="62"/>
      <c r="F197" s="19"/>
      <c r="G197" s="19"/>
      <c r="H197" s="19"/>
      <c r="I197" s="19"/>
      <c r="J197" s="20"/>
      <c r="K197" s="7"/>
    </row>
    <row r="198" spans="1:17" ht="16.899999999999999" customHeight="1" x14ac:dyDescent="0.35">
      <c r="A198" s="7">
        <v>5</v>
      </c>
      <c r="B198" s="16" t="s">
        <v>146</v>
      </c>
      <c r="C198" s="63" t="s">
        <v>128</v>
      </c>
      <c r="D198" s="63"/>
      <c r="E198" s="63"/>
      <c r="F198" s="21"/>
      <c r="G198" s="21"/>
      <c r="H198" s="21"/>
      <c r="I198" s="21"/>
      <c r="J198" s="22"/>
      <c r="K198" s="7"/>
    </row>
    <row r="199" spans="1:17" x14ac:dyDescent="0.35">
      <c r="A199" s="7">
        <v>9</v>
      </c>
      <c r="B199" s="23" t="s">
        <v>147</v>
      </c>
      <c r="C199" s="64" t="s">
        <v>148</v>
      </c>
      <c r="D199" s="65"/>
      <c r="E199" s="65"/>
      <c r="F199" s="25" t="s">
        <v>66</v>
      </c>
      <c r="G199" s="30">
        <v>28.54</v>
      </c>
      <c r="H199" s="30"/>
      <c r="I199" s="27"/>
      <c r="J199" s="28">
        <f>IF(AND(G199= "",H199= ""), 0, ROUND(ROUND(I199, 2) * ROUND(IF(H199="",G199,H199),  2), 2))</f>
        <v>0</v>
      </c>
      <c r="K199" s="7"/>
      <c r="M199" s="29">
        <v>0.1</v>
      </c>
      <c r="Q199" s="7">
        <v>1383</v>
      </c>
    </row>
    <row r="200" spans="1:17" hidden="1" x14ac:dyDescent="0.35">
      <c r="A200" s="7" t="s">
        <v>59</v>
      </c>
    </row>
    <row r="201" spans="1:17" ht="32" customHeight="1" x14ac:dyDescent="0.35">
      <c r="A201" s="7" t="s">
        <v>62</v>
      </c>
      <c r="B201" s="31"/>
      <c r="C201" s="66" t="s">
        <v>149</v>
      </c>
      <c r="D201" s="66"/>
      <c r="E201" s="66"/>
      <c r="F201" s="66"/>
      <c r="G201" s="66"/>
      <c r="H201" s="66"/>
      <c r="I201" s="66"/>
      <c r="J201" s="31"/>
    </row>
    <row r="202" spans="1:17" x14ac:dyDescent="0.35">
      <c r="A202" s="7" t="s">
        <v>60</v>
      </c>
      <c r="B202" s="24"/>
      <c r="C202" s="65" t="s">
        <v>67</v>
      </c>
      <c r="D202" s="65"/>
      <c r="E202" s="65"/>
      <c r="F202" s="65"/>
      <c r="G202" s="65"/>
      <c r="H202" s="65"/>
      <c r="I202" s="65"/>
      <c r="J202" s="24"/>
    </row>
    <row r="203" spans="1:17" hidden="1" x14ac:dyDescent="0.35">
      <c r="A203" s="7" t="s">
        <v>48</v>
      </c>
    </row>
    <row r="204" spans="1:17" hidden="1" x14ac:dyDescent="0.35">
      <c r="A204" s="7" t="s">
        <v>48</v>
      </c>
    </row>
    <row r="205" spans="1:17" hidden="1" x14ac:dyDescent="0.35">
      <c r="A205" s="7" t="s">
        <v>48</v>
      </c>
    </row>
    <row r="206" spans="1:17" hidden="1" x14ac:dyDescent="0.35">
      <c r="A206" s="7" t="s">
        <v>49</v>
      </c>
    </row>
    <row r="207" spans="1:17" x14ac:dyDescent="0.35">
      <c r="A207" s="7">
        <v>9</v>
      </c>
      <c r="B207" s="23" t="s">
        <v>150</v>
      </c>
      <c r="C207" s="64" t="s">
        <v>133</v>
      </c>
      <c r="D207" s="65"/>
      <c r="E207" s="65"/>
      <c r="F207" s="25" t="s">
        <v>66</v>
      </c>
      <c r="G207" s="30">
        <v>244.49</v>
      </c>
      <c r="H207" s="30"/>
      <c r="I207" s="27"/>
      <c r="J207" s="28">
        <f>IF(AND(G207= "",H207= ""), 0, ROUND(ROUND(I207, 2) * ROUND(IF(H207="",G207,H207),  2), 2))</f>
        <v>0</v>
      </c>
      <c r="K207" s="7"/>
      <c r="M207" s="29">
        <v>0.1</v>
      </c>
      <c r="Q207" s="7">
        <v>1383</v>
      </c>
    </row>
    <row r="208" spans="1:17" hidden="1" x14ac:dyDescent="0.35">
      <c r="A208" s="7" t="s">
        <v>59</v>
      </c>
    </row>
    <row r="209" spans="1:17" x14ac:dyDescent="0.35">
      <c r="A209" s="7" t="s">
        <v>60</v>
      </c>
      <c r="B209" s="24"/>
      <c r="C209" s="65" t="s">
        <v>67</v>
      </c>
      <c r="D209" s="65"/>
      <c r="E209" s="65"/>
      <c r="F209" s="65"/>
      <c r="G209" s="65"/>
      <c r="H209" s="65"/>
      <c r="I209" s="65"/>
      <c r="J209" s="24"/>
    </row>
    <row r="210" spans="1:17" ht="30" customHeight="1" x14ac:dyDescent="0.35">
      <c r="A210" s="7" t="s">
        <v>62</v>
      </c>
      <c r="B210" s="31"/>
      <c r="C210" s="66" t="s">
        <v>151</v>
      </c>
      <c r="D210" s="66"/>
      <c r="E210" s="66"/>
      <c r="F210" s="66"/>
      <c r="G210" s="66"/>
      <c r="H210" s="66"/>
      <c r="I210" s="66"/>
      <c r="J210" s="31"/>
    </row>
    <row r="211" spans="1:17" hidden="1" x14ac:dyDescent="0.35">
      <c r="A211" s="7" t="s">
        <v>48</v>
      </c>
    </row>
    <row r="212" spans="1:17" hidden="1" x14ac:dyDescent="0.35">
      <c r="A212" s="7" t="s">
        <v>48</v>
      </c>
    </row>
    <row r="213" spans="1:17" hidden="1" x14ac:dyDescent="0.35">
      <c r="A213" s="7" t="s">
        <v>48</v>
      </c>
    </row>
    <row r="214" spans="1:17" hidden="1" x14ac:dyDescent="0.35">
      <c r="A214" s="7" t="s">
        <v>49</v>
      </c>
    </row>
    <row r="215" spans="1:17" x14ac:dyDescent="0.35">
      <c r="A215" s="7">
        <v>9</v>
      </c>
      <c r="B215" s="23" t="s">
        <v>152</v>
      </c>
      <c r="C215" s="64" t="s">
        <v>135</v>
      </c>
      <c r="D215" s="65"/>
      <c r="E215" s="65"/>
      <c r="F215" s="25" t="s">
        <v>66</v>
      </c>
      <c r="G215" s="30">
        <v>57.08</v>
      </c>
      <c r="H215" s="30"/>
      <c r="I215" s="27"/>
      <c r="J215" s="28">
        <f>IF(AND(G215= "",H215= ""), 0, ROUND(ROUND(I215, 2) * ROUND(IF(H215="",G215,H215),  2), 2))</f>
        <v>0</v>
      </c>
      <c r="K215" s="7"/>
      <c r="M215" s="29">
        <v>0.1</v>
      </c>
      <c r="Q215" s="7">
        <v>1383</v>
      </c>
    </row>
    <row r="216" spans="1:17" hidden="1" x14ac:dyDescent="0.35">
      <c r="A216" s="7" t="s">
        <v>59</v>
      </c>
    </row>
    <row r="217" spans="1:17" x14ac:dyDescent="0.35">
      <c r="A217" s="7" t="s">
        <v>60</v>
      </c>
      <c r="B217" s="24"/>
      <c r="C217" s="65" t="s">
        <v>67</v>
      </c>
      <c r="D217" s="65"/>
      <c r="E217" s="65"/>
      <c r="F217" s="65"/>
      <c r="G217" s="65"/>
      <c r="H217" s="65"/>
      <c r="I217" s="65"/>
      <c r="J217" s="24"/>
    </row>
    <row r="218" spans="1:17" ht="30" customHeight="1" x14ac:dyDescent="0.35">
      <c r="A218" s="7" t="s">
        <v>62</v>
      </c>
      <c r="B218" s="31"/>
      <c r="C218" s="66" t="s">
        <v>151</v>
      </c>
      <c r="D218" s="66"/>
      <c r="E218" s="66"/>
      <c r="F218" s="66"/>
      <c r="G218" s="66"/>
      <c r="H218" s="66"/>
      <c r="I218" s="66"/>
      <c r="J218" s="31"/>
    </row>
    <row r="219" spans="1:17" hidden="1" x14ac:dyDescent="0.35">
      <c r="A219" s="7" t="s">
        <v>48</v>
      </c>
    </row>
    <row r="220" spans="1:17" hidden="1" x14ac:dyDescent="0.35">
      <c r="A220" s="7" t="s">
        <v>48</v>
      </c>
    </row>
    <row r="221" spans="1:17" hidden="1" x14ac:dyDescent="0.35">
      <c r="A221" s="7" t="s">
        <v>48</v>
      </c>
    </row>
    <row r="222" spans="1:17" hidden="1" x14ac:dyDescent="0.35">
      <c r="A222" s="7" t="s">
        <v>49</v>
      </c>
    </row>
    <row r="223" spans="1:17" hidden="1" x14ac:dyDescent="0.35">
      <c r="A223" s="7" t="s">
        <v>50</v>
      </c>
    </row>
    <row r="224" spans="1:17" ht="16.899999999999999" customHeight="1" x14ac:dyDescent="0.35">
      <c r="A224" s="7">
        <v>5</v>
      </c>
      <c r="B224" s="16" t="s">
        <v>153</v>
      </c>
      <c r="C224" s="63" t="s">
        <v>154</v>
      </c>
      <c r="D224" s="63"/>
      <c r="E224" s="63"/>
      <c r="F224" s="21"/>
      <c r="G224" s="21"/>
      <c r="H224" s="21"/>
      <c r="I224" s="21"/>
      <c r="J224" s="22"/>
      <c r="K224" s="7"/>
    </row>
    <row r="225" spans="1:17" x14ac:dyDescent="0.35">
      <c r="A225" s="7">
        <v>9</v>
      </c>
      <c r="B225" s="23" t="s">
        <v>155</v>
      </c>
      <c r="C225" s="64" t="s">
        <v>156</v>
      </c>
      <c r="D225" s="65"/>
      <c r="E225" s="65"/>
      <c r="F225" s="25" t="s">
        <v>10</v>
      </c>
      <c r="G225" s="30">
        <v>9</v>
      </c>
      <c r="H225" s="30"/>
      <c r="I225" s="27"/>
      <c r="J225" s="28">
        <f>IF(AND(G225= "",H225= ""), 0, ROUND(ROUND(I225, 2) * ROUND(IF(H225="",G225,H225),  2), 2))</f>
        <v>0</v>
      </c>
      <c r="K225" s="7"/>
      <c r="M225" s="29">
        <v>0.1</v>
      </c>
      <c r="Q225" s="7">
        <v>1383</v>
      </c>
    </row>
    <row r="226" spans="1:17" hidden="1" x14ac:dyDescent="0.35">
      <c r="A226" s="7" t="s">
        <v>59</v>
      </c>
    </row>
    <row r="227" spans="1:17" x14ac:dyDescent="0.35">
      <c r="A227" s="7" t="s">
        <v>60</v>
      </c>
      <c r="B227" s="24"/>
      <c r="C227" s="65" t="s">
        <v>61</v>
      </c>
      <c r="D227" s="65"/>
      <c r="E227" s="65"/>
      <c r="F227" s="65"/>
      <c r="G227" s="65"/>
      <c r="H227" s="65"/>
      <c r="I227" s="65"/>
      <c r="J227" s="24"/>
    </row>
    <row r="228" spans="1:17" x14ac:dyDescent="0.35">
      <c r="A228" s="7" t="s">
        <v>62</v>
      </c>
      <c r="B228" s="31"/>
      <c r="C228" s="66" t="s">
        <v>157</v>
      </c>
      <c r="D228" s="66"/>
      <c r="E228" s="66"/>
      <c r="F228" s="66"/>
      <c r="G228" s="66"/>
      <c r="H228" s="66"/>
      <c r="I228" s="66"/>
      <c r="J228" s="31"/>
    </row>
    <row r="229" spans="1:17" hidden="1" x14ac:dyDescent="0.35">
      <c r="A229" s="7" t="s">
        <v>48</v>
      </c>
    </row>
    <row r="230" spans="1:17" hidden="1" x14ac:dyDescent="0.35">
      <c r="A230" s="7" t="s">
        <v>49</v>
      </c>
    </row>
    <row r="231" spans="1:17" x14ac:dyDescent="0.35">
      <c r="A231" s="7">
        <v>9</v>
      </c>
      <c r="B231" s="23" t="s">
        <v>158</v>
      </c>
      <c r="C231" s="64" t="s">
        <v>154</v>
      </c>
      <c r="D231" s="65"/>
      <c r="E231" s="65"/>
      <c r="F231" s="25" t="s">
        <v>10</v>
      </c>
      <c r="G231" s="30">
        <v>9</v>
      </c>
      <c r="H231" s="30"/>
      <c r="I231" s="27"/>
      <c r="J231" s="28">
        <f>IF(AND(G231= "",H231= ""), 0, ROUND(ROUND(I231, 2) * ROUND(IF(H231="",G231,H231),  2), 2))</f>
        <v>0</v>
      </c>
      <c r="K231" s="7"/>
      <c r="M231" s="29">
        <v>0.1</v>
      </c>
      <c r="Q231" s="7">
        <v>1383</v>
      </c>
    </row>
    <row r="232" spans="1:17" hidden="1" x14ac:dyDescent="0.35">
      <c r="A232" s="7" t="s">
        <v>59</v>
      </c>
    </row>
    <row r="233" spans="1:17" x14ac:dyDescent="0.35">
      <c r="A233" s="7" t="s">
        <v>60</v>
      </c>
      <c r="B233" s="24"/>
      <c r="C233" s="65" t="s">
        <v>61</v>
      </c>
      <c r="D233" s="65"/>
      <c r="E233" s="65"/>
      <c r="F233" s="65"/>
      <c r="G233" s="65"/>
      <c r="H233" s="65"/>
      <c r="I233" s="65"/>
      <c r="J233" s="24"/>
    </row>
    <row r="234" spans="1:17" x14ac:dyDescent="0.35">
      <c r="A234" s="7" t="s">
        <v>62</v>
      </c>
      <c r="B234" s="31"/>
      <c r="C234" s="66" t="s">
        <v>157</v>
      </c>
      <c r="D234" s="66"/>
      <c r="E234" s="66"/>
      <c r="F234" s="66"/>
      <c r="G234" s="66"/>
      <c r="H234" s="66"/>
      <c r="I234" s="66"/>
      <c r="J234" s="31"/>
    </row>
    <row r="235" spans="1:17" hidden="1" x14ac:dyDescent="0.35">
      <c r="A235" s="7" t="s">
        <v>48</v>
      </c>
    </row>
    <row r="236" spans="1:17" hidden="1" x14ac:dyDescent="0.35">
      <c r="A236" s="7" t="s">
        <v>49</v>
      </c>
    </row>
    <row r="237" spans="1:17" x14ac:dyDescent="0.35">
      <c r="A237" s="7">
        <v>9</v>
      </c>
      <c r="B237" s="23" t="s">
        <v>159</v>
      </c>
      <c r="C237" s="64" t="s">
        <v>160</v>
      </c>
      <c r="D237" s="65"/>
      <c r="E237" s="65"/>
      <c r="F237" s="25" t="s">
        <v>66</v>
      </c>
      <c r="G237" s="30">
        <v>3</v>
      </c>
      <c r="H237" s="30"/>
      <c r="I237" s="27"/>
      <c r="J237" s="28">
        <f>IF(AND(G237= "",H237= ""), 0, ROUND(ROUND(I237, 2) * ROUND(IF(H237="",G237,H237),  2), 2))</f>
        <v>0</v>
      </c>
      <c r="K237" s="7"/>
      <c r="M237" s="29">
        <v>0.1</v>
      </c>
      <c r="Q237" s="7">
        <v>1383</v>
      </c>
    </row>
    <row r="238" spans="1:17" hidden="1" x14ac:dyDescent="0.35">
      <c r="A238" s="7" t="s">
        <v>59</v>
      </c>
    </row>
    <row r="239" spans="1:17" x14ac:dyDescent="0.35">
      <c r="A239" s="7" t="s">
        <v>60</v>
      </c>
      <c r="B239" s="24"/>
      <c r="C239" s="65" t="s">
        <v>67</v>
      </c>
      <c r="D239" s="65"/>
      <c r="E239" s="65"/>
      <c r="F239" s="65"/>
      <c r="G239" s="65"/>
      <c r="H239" s="65"/>
      <c r="I239" s="65"/>
      <c r="J239" s="24"/>
    </row>
    <row r="240" spans="1:17" x14ac:dyDescent="0.35">
      <c r="A240" s="7" t="s">
        <v>62</v>
      </c>
      <c r="B240" s="31"/>
      <c r="C240" s="66" t="s">
        <v>161</v>
      </c>
      <c r="D240" s="66"/>
      <c r="E240" s="66"/>
      <c r="F240" s="66"/>
      <c r="G240" s="66"/>
      <c r="H240" s="66"/>
      <c r="I240" s="66"/>
      <c r="J240" s="31"/>
    </row>
    <row r="241" spans="1:17" hidden="1" x14ac:dyDescent="0.35">
      <c r="A241" s="7" t="s">
        <v>48</v>
      </c>
    </row>
    <row r="242" spans="1:17" hidden="1" x14ac:dyDescent="0.35">
      <c r="A242" s="7" t="s">
        <v>49</v>
      </c>
    </row>
    <row r="243" spans="1:17" x14ac:dyDescent="0.35">
      <c r="A243" s="7">
        <v>9</v>
      </c>
      <c r="B243" s="23" t="s">
        <v>162</v>
      </c>
      <c r="C243" s="64" t="s">
        <v>163</v>
      </c>
      <c r="D243" s="65"/>
      <c r="E243" s="65"/>
      <c r="F243" s="25" t="s">
        <v>66</v>
      </c>
      <c r="G243" s="30">
        <v>1</v>
      </c>
      <c r="H243" s="30"/>
      <c r="I243" s="27"/>
      <c r="J243" s="28">
        <f>IF(AND(G243= "",H243= ""), 0, ROUND(ROUND(I243, 2) * ROUND(IF(H243="",G243,H243),  2), 2))</f>
        <v>0</v>
      </c>
      <c r="K243" s="7"/>
      <c r="M243" s="29">
        <v>0.1</v>
      </c>
      <c r="Q243" s="7">
        <v>1383</v>
      </c>
    </row>
    <row r="244" spans="1:17" hidden="1" x14ac:dyDescent="0.35">
      <c r="A244" s="7" t="s">
        <v>59</v>
      </c>
    </row>
    <row r="245" spans="1:17" x14ac:dyDescent="0.35">
      <c r="A245" s="7" t="s">
        <v>60</v>
      </c>
      <c r="B245" s="24"/>
      <c r="C245" s="65" t="s">
        <v>67</v>
      </c>
      <c r="D245" s="65"/>
      <c r="E245" s="65"/>
      <c r="F245" s="65"/>
      <c r="G245" s="65"/>
      <c r="H245" s="65"/>
      <c r="I245" s="65"/>
      <c r="J245" s="24"/>
    </row>
    <row r="246" spans="1:17" x14ac:dyDescent="0.35">
      <c r="A246" s="7" t="s">
        <v>62</v>
      </c>
      <c r="B246" s="31"/>
      <c r="C246" s="66" t="s">
        <v>157</v>
      </c>
      <c r="D246" s="66"/>
      <c r="E246" s="66"/>
      <c r="F246" s="66"/>
      <c r="G246" s="66"/>
      <c r="H246" s="66"/>
      <c r="I246" s="66"/>
      <c r="J246" s="31"/>
    </row>
    <row r="247" spans="1:17" hidden="1" x14ac:dyDescent="0.35">
      <c r="A247" s="7" t="s">
        <v>48</v>
      </c>
    </row>
    <row r="248" spans="1:17" hidden="1" x14ac:dyDescent="0.35">
      <c r="A248" s="7" t="s">
        <v>49</v>
      </c>
    </row>
    <row r="249" spans="1:17" hidden="1" x14ac:dyDescent="0.35">
      <c r="A249" s="7" t="s">
        <v>50</v>
      </c>
    </row>
    <row r="250" spans="1:17" x14ac:dyDescent="0.35">
      <c r="A250" s="7">
        <v>5</v>
      </c>
      <c r="B250" s="16" t="s">
        <v>164</v>
      </c>
      <c r="C250" s="63" t="s">
        <v>137</v>
      </c>
      <c r="D250" s="63"/>
      <c r="E250" s="63"/>
      <c r="F250" s="21"/>
      <c r="G250" s="21"/>
      <c r="H250" s="21"/>
      <c r="I250" s="21"/>
      <c r="J250" s="22"/>
      <c r="K250" s="7"/>
    </row>
    <row r="251" spans="1:17" x14ac:dyDescent="0.35">
      <c r="A251" s="7">
        <v>9</v>
      </c>
      <c r="B251" s="23" t="s">
        <v>165</v>
      </c>
      <c r="C251" s="64" t="s">
        <v>166</v>
      </c>
      <c r="D251" s="65"/>
      <c r="E251" s="65"/>
      <c r="F251" s="25" t="s">
        <v>10</v>
      </c>
      <c r="G251" s="30">
        <v>20</v>
      </c>
      <c r="H251" s="30"/>
      <c r="I251" s="27"/>
      <c r="J251" s="28">
        <f>IF(AND(G251= "",H251= ""), 0, ROUND(ROUND(I251, 2) * ROUND(IF(H251="",G251,H251),  2), 2))</f>
        <v>0</v>
      </c>
      <c r="K251" s="7"/>
      <c r="M251" s="29">
        <v>0.1</v>
      </c>
      <c r="Q251" s="7">
        <v>1383</v>
      </c>
    </row>
    <row r="252" spans="1:17" hidden="1" x14ac:dyDescent="0.35">
      <c r="A252" s="7" t="s">
        <v>59</v>
      </c>
    </row>
    <row r="253" spans="1:17" x14ac:dyDescent="0.35">
      <c r="A253" s="7" t="s">
        <v>60</v>
      </c>
      <c r="B253" s="24"/>
      <c r="C253" s="65" t="s">
        <v>61</v>
      </c>
      <c r="D253" s="65"/>
      <c r="E253" s="65"/>
      <c r="F253" s="65"/>
      <c r="G253" s="65"/>
      <c r="H253" s="65"/>
      <c r="I253" s="65"/>
      <c r="J253" s="24"/>
    </row>
    <row r="254" spans="1:17" x14ac:dyDescent="0.35">
      <c r="A254" s="7" t="s">
        <v>62</v>
      </c>
      <c r="B254" s="31"/>
      <c r="C254" s="66" t="s">
        <v>157</v>
      </c>
      <c r="D254" s="66"/>
      <c r="E254" s="66"/>
      <c r="F254" s="66"/>
      <c r="G254" s="66"/>
      <c r="H254" s="66"/>
      <c r="I254" s="66"/>
      <c r="J254" s="31"/>
    </row>
    <row r="255" spans="1:17" hidden="1" x14ac:dyDescent="0.35">
      <c r="A255" s="7" t="s">
        <v>48</v>
      </c>
    </row>
    <row r="256" spans="1:17" hidden="1" x14ac:dyDescent="0.35">
      <c r="A256" s="7" t="s">
        <v>49</v>
      </c>
    </row>
    <row r="257" spans="1:10" hidden="1" x14ac:dyDescent="0.35">
      <c r="A257" s="7" t="s">
        <v>50</v>
      </c>
    </row>
    <row r="258" spans="1:10" hidden="1" x14ac:dyDescent="0.35">
      <c r="A258" s="7" t="s">
        <v>108</v>
      </c>
    </row>
    <row r="259" spans="1:10" x14ac:dyDescent="0.35">
      <c r="A259" s="7" t="s">
        <v>38</v>
      </c>
      <c r="B259" s="24"/>
      <c r="C259" s="67"/>
      <c r="D259" s="67"/>
      <c r="E259" s="67"/>
      <c r="J259" s="24"/>
    </row>
    <row r="260" spans="1:10" ht="27.5" customHeight="1" x14ac:dyDescent="0.35">
      <c r="B260" s="24"/>
      <c r="C260" s="70" t="s">
        <v>125</v>
      </c>
      <c r="D260" s="71"/>
      <c r="E260" s="71"/>
      <c r="F260" s="68"/>
      <c r="G260" s="68"/>
      <c r="H260" s="68"/>
      <c r="I260" s="68"/>
      <c r="J260" s="69"/>
    </row>
    <row r="261" spans="1:10" x14ac:dyDescent="0.35">
      <c r="B261" s="24"/>
      <c r="C261" s="73"/>
      <c r="D261" s="43"/>
      <c r="E261" s="43"/>
      <c r="F261" s="43"/>
      <c r="G261" s="43"/>
      <c r="H261" s="43"/>
      <c r="I261" s="43"/>
      <c r="J261" s="72"/>
    </row>
    <row r="262" spans="1:10" x14ac:dyDescent="0.35">
      <c r="B262" s="24"/>
      <c r="C262" s="76" t="s">
        <v>121</v>
      </c>
      <c r="D262" s="63"/>
      <c r="E262" s="63"/>
      <c r="F262" s="74">
        <f>SUMIF(K160:K259, IF(K159="","",K159), J160:J259)</f>
        <v>0</v>
      </c>
      <c r="G262" s="74"/>
      <c r="H262" s="74"/>
      <c r="I262" s="74"/>
      <c r="J262" s="75"/>
    </row>
    <row r="263" spans="1:10" ht="16.899999999999999" customHeight="1" x14ac:dyDescent="0.35">
      <c r="B263" s="24"/>
      <c r="C263" s="76" t="s">
        <v>122</v>
      </c>
      <c r="D263" s="63"/>
      <c r="E263" s="63"/>
      <c r="F263" s="74">
        <f>ROUND(SUMIF(K160:K259, IF(K159="","",K159), J160:J259) * 0.1, 2)</f>
        <v>0</v>
      </c>
      <c r="G263" s="74"/>
      <c r="H263" s="74"/>
      <c r="I263" s="74"/>
      <c r="J263" s="75"/>
    </row>
    <row r="264" spans="1:10" x14ac:dyDescent="0.35">
      <c r="B264" s="24"/>
      <c r="C264" s="79" t="s">
        <v>123</v>
      </c>
      <c r="D264" s="80"/>
      <c r="E264" s="80"/>
      <c r="F264" s="77">
        <f>SUM(F262:F263)</f>
        <v>0</v>
      </c>
      <c r="G264" s="77"/>
      <c r="H264" s="77"/>
      <c r="I264" s="77"/>
      <c r="J264" s="78"/>
    </row>
    <row r="265" spans="1:10" ht="53" customHeight="1" x14ac:dyDescent="0.35">
      <c r="B265" s="3"/>
      <c r="C265" s="81" t="s">
        <v>167</v>
      </c>
      <c r="D265" s="81"/>
      <c r="E265" s="81"/>
      <c r="F265" s="81"/>
      <c r="G265" s="81"/>
      <c r="H265" s="81"/>
      <c r="I265" s="81"/>
      <c r="J265" s="81"/>
    </row>
    <row r="267" spans="1:10" ht="15.5" x14ac:dyDescent="0.35">
      <c r="C267" s="82" t="s">
        <v>168</v>
      </c>
      <c r="D267" s="82"/>
      <c r="E267" s="82"/>
      <c r="F267" s="82"/>
      <c r="G267" s="82"/>
      <c r="H267" s="82"/>
      <c r="I267" s="82"/>
      <c r="J267" s="82"/>
    </row>
    <row r="268" spans="1:10" ht="33.75" customHeight="1" x14ac:dyDescent="0.35">
      <c r="C268" s="84" t="s">
        <v>169</v>
      </c>
      <c r="D268" s="85"/>
      <c r="E268" s="85"/>
      <c r="F268" s="83">
        <f>SUMIF(K11:K145, "", J11:J145)</f>
        <v>0</v>
      </c>
      <c r="G268" s="83"/>
      <c r="H268" s="83"/>
      <c r="I268" s="83"/>
      <c r="J268" s="83"/>
    </row>
    <row r="269" spans="1:10" ht="32.5" customHeight="1" x14ac:dyDescent="0.35">
      <c r="C269" s="88" t="s">
        <v>170</v>
      </c>
      <c r="D269" s="89"/>
      <c r="E269" s="89"/>
      <c r="F269" s="86">
        <f>SUMIF(K11:K117, "", J11:J117)</f>
        <v>0</v>
      </c>
      <c r="G269" s="87"/>
      <c r="H269" s="87"/>
      <c r="I269" s="87"/>
      <c r="J269" s="87"/>
    </row>
    <row r="270" spans="1:10" ht="15.4" customHeight="1" x14ac:dyDescent="0.35">
      <c r="C270" s="92" t="s">
        <v>171</v>
      </c>
      <c r="D270" s="93"/>
      <c r="E270" s="93"/>
      <c r="F270" s="90">
        <f>SUMIF(K11:K11, "", J11:J11)</f>
        <v>0</v>
      </c>
      <c r="G270" s="91"/>
      <c r="H270" s="91"/>
      <c r="I270" s="91"/>
      <c r="J270" s="91"/>
    </row>
    <row r="271" spans="1:10" ht="15.4" customHeight="1" x14ac:dyDescent="0.35">
      <c r="C271" s="92" t="s">
        <v>172</v>
      </c>
      <c r="D271" s="93"/>
      <c r="E271" s="93"/>
      <c r="F271" s="90">
        <f>SUMIF(K17:K17, "", J17:J17)</f>
        <v>0</v>
      </c>
      <c r="G271" s="91"/>
      <c r="H271" s="91"/>
      <c r="I271" s="91"/>
      <c r="J271" s="91"/>
    </row>
    <row r="272" spans="1:10" x14ac:dyDescent="0.35">
      <c r="C272" s="92" t="s">
        <v>173</v>
      </c>
      <c r="D272" s="93"/>
      <c r="E272" s="93"/>
      <c r="F272" s="90">
        <f>SUMIF(K22:K59, "", J22:J59)</f>
        <v>0</v>
      </c>
      <c r="G272" s="91"/>
      <c r="H272" s="91"/>
      <c r="I272" s="91"/>
      <c r="J272" s="91"/>
    </row>
    <row r="273" spans="3:10" x14ac:dyDescent="0.35">
      <c r="C273" s="92" t="s">
        <v>174</v>
      </c>
      <c r="D273" s="93"/>
      <c r="E273" s="93"/>
      <c r="F273" s="90">
        <f>SUMIF(K67:K74, "", J67:J74)</f>
        <v>0</v>
      </c>
      <c r="G273" s="91"/>
      <c r="H273" s="91"/>
      <c r="I273" s="91"/>
      <c r="J273" s="91"/>
    </row>
    <row r="274" spans="3:10" ht="15.4" customHeight="1" x14ac:dyDescent="0.35">
      <c r="C274" s="92" t="s">
        <v>175</v>
      </c>
      <c r="D274" s="93"/>
      <c r="E274" s="93"/>
      <c r="F274" s="90">
        <f>SUMIF(K83:K109, "", J83:J109)</f>
        <v>0</v>
      </c>
      <c r="G274" s="91"/>
      <c r="H274" s="91"/>
      <c r="I274" s="91"/>
      <c r="J274" s="91"/>
    </row>
    <row r="275" spans="3:10" x14ac:dyDescent="0.35">
      <c r="C275" s="92" t="s">
        <v>176</v>
      </c>
      <c r="D275" s="93"/>
      <c r="E275" s="93"/>
      <c r="F275" s="90">
        <f>SUMIF(K117:K117, "", J117:J117)</f>
        <v>0</v>
      </c>
      <c r="G275" s="91"/>
      <c r="H275" s="91"/>
      <c r="I275" s="91"/>
      <c r="J275" s="91"/>
    </row>
    <row r="276" spans="3:10" ht="32.75" customHeight="1" x14ac:dyDescent="0.35">
      <c r="C276" s="88" t="s">
        <v>177</v>
      </c>
      <c r="D276" s="89"/>
      <c r="E276" s="89"/>
      <c r="F276" s="86">
        <f>SUMIF(K128:K145, "", J128:J145)</f>
        <v>0</v>
      </c>
      <c r="G276" s="87"/>
      <c r="H276" s="87"/>
      <c r="I276" s="87"/>
      <c r="J276" s="87"/>
    </row>
    <row r="277" spans="3:10" ht="15.4" customHeight="1" x14ac:dyDescent="0.35">
      <c r="C277" s="92" t="s">
        <v>178</v>
      </c>
      <c r="D277" s="93"/>
      <c r="E277" s="93"/>
      <c r="F277" s="90">
        <f>SUMIF(K128:K128, "", J128:J128)</f>
        <v>0</v>
      </c>
      <c r="G277" s="91"/>
      <c r="H277" s="91"/>
      <c r="I277" s="91"/>
      <c r="J277" s="91"/>
    </row>
    <row r="278" spans="3:10" ht="15.4" customHeight="1" x14ac:dyDescent="0.35">
      <c r="C278" s="92" t="s">
        <v>179</v>
      </c>
      <c r="D278" s="93"/>
      <c r="E278" s="93"/>
      <c r="F278" s="90">
        <f>SUMIF(K134:K134, "", J134:J134)</f>
        <v>0</v>
      </c>
      <c r="G278" s="91"/>
      <c r="H278" s="91"/>
      <c r="I278" s="91"/>
      <c r="J278" s="91"/>
    </row>
    <row r="279" spans="3:10" ht="15.4" customHeight="1" x14ac:dyDescent="0.35">
      <c r="C279" s="92" t="s">
        <v>180</v>
      </c>
      <c r="D279" s="93"/>
      <c r="E279" s="93"/>
      <c r="F279" s="90">
        <f>SUMIF(K139:K145, "", J139:J145)</f>
        <v>0</v>
      </c>
      <c r="G279" s="91"/>
      <c r="H279" s="91"/>
      <c r="I279" s="91"/>
      <c r="J279" s="91"/>
    </row>
    <row r="280" spans="3:10" ht="32.5" customHeight="1" x14ac:dyDescent="0.35">
      <c r="C280" s="84" t="s">
        <v>181</v>
      </c>
      <c r="D280" s="85"/>
      <c r="E280" s="85"/>
      <c r="F280" s="83">
        <f>SUMIF(K162:K251, "", J162:J251)</f>
        <v>0</v>
      </c>
      <c r="G280" s="83"/>
      <c r="H280" s="83"/>
      <c r="I280" s="83"/>
      <c r="J280" s="83"/>
    </row>
    <row r="281" spans="3:10" ht="32.5" customHeight="1" x14ac:dyDescent="0.35">
      <c r="C281" s="88" t="s">
        <v>182</v>
      </c>
      <c r="D281" s="89"/>
      <c r="E281" s="89"/>
      <c r="F281" s="86">
        <f>SUMIF(K162:K189, "", J162:J189)</f>
        <v>0</v>
      </c>
      <c r="G281" s="87"/>
      <c r="H281" s="87"/>
      <c r="I281" s="87"/>
      <c r="J281" s="87"/>
    </row>
    <row r="282" spans="3:10" ht="15.4" customHeight="1" x14ac:dyDescent="0.35">
      <c r="C282" s="92" t="s">
        <v>183</v>
      </c>
      <c r="D282" s="93"/>
      <c r="E282" s="93"/>
      <c r="F282" s="90">
        <f>SUMIF(K162:K174, "", J162:J174)</f>
        <v>0</v>
      </c>
      <c r="G282" s="91"/>
      <c r="H282" s="91"/>
      <c r="I282" s="91"/>
      <c r="J282" s="91"/>
    </row>
    <row r="283" spans="3:10" x14ac:dyDescent="0.35">
      <c r="C283" s="92" t="s">
        <v>184</v>
      </c>
      <c r="D283" s="93"/>
      <c r="E283" s="93"/>
      <c r="F283" s="90">
        <f>SUMIF(K182:K189, "", J182:J189)</f>
        <v>0</v>
      </c>
      <c r="G283" s="91"/>
      <c r="H283" s="91"/>
      <c r="I283" s="91"/>
      <c r="J283" s="91"/>
    </row>
    <row r="284" spans="3:10" ht="32.75" customHeight="1" x14ac:dyDescent="0.35">
      <c r="C284" s="88" t="s">
        <v>185</v>
      </c>
      <c r="D284" s="89"/>
      <c r="E284" s="89"/>
      <c r="F284" s="86">
        <f>SUMIF(K199:K251, "", J199:J251)</f>
        <v>0</v>
      </c>
      <c r="G284" s="87"/>
      <c r="H284" s="87"/>
      <c r="I284" s="87"/>
      <c r="J284" s="87"/>
    </row>
    <row r="285" spans="3:10" ht="15.4" customHeight="1" x14ac:dyDescent="0.35">
      <c r="C285" s="92" t="s">
        <v>186</v>
      </c>
      <c r="D285" s="93"/>
      <c r="E285" s="93"/>
      <c r="F285" s="90">
        <f>SUMIF(K199:K215, "", J199:J215)</f>
        <v>0</v>
      </c>
      <c r="G285" s="91"/>
      <c r="H285" s="91"/>
      <c r="I285" s="91"/>
      <c r="J285" s="91"/>
    </row>
    <row r="286" spans="3:10" ht="15.4" customHeight="1" x14ac:dyDescent="0.35">
      <c r="C286" s="92" t="s">
        <v>187</v>
      </c>
      <c r="D286" s="93"/>
      <c r="E286" s="93"/>
      <c r="F286" s="90">
        <f>SUMIF(K225:K243, "", J225:J243)</f>
        <v>0</v>
      </c>
      <c r="G286" s="91"/>
      <c r="H286" s="91"/>
      <c r="I286" s="91"/>
      <c r="J286" s="91"/>
    </row>
    <row r="287" spans="3:10" x14ac:dyDescent="0.35">
      <c r="C287" s="92" t="s">
        <v>188</v>
      </c>
      <c r="D287" s="93"/>
      <c r="E287" s="93"/>
      <c r="F287" s="90">
        <f>SUMIF(K251:K251, "", J251:J251)</f>
        <v>0</v>
      </c>
      <c r="G287" s="91"/>
      <c r="H287" s="91"/>
      <c r="I287" s="91"/>
      <c r="J287" s="91"/>
    </row>
    <row r="288" spans="3:10" ht="27.25" customHeight="1" x14ac:dyDescent="0.35">
      <c r="C288" s="94" t="s">
        <v>189</v>
      </c>
      <c r="D288" s="95"/>
      <c r="E288" s="95"/>
      <c r="F288" s="34"/>
      <c r="G288" s="34"/>
      <c r="H288" s="34"/>
      <c r="I288" s="34"/>
      <c r="J288" s="35"/>
    </row>
    <row r="289" spans="1:10" x14ac:dyDescent="0.35">
      <c r="C289" s="96"/>
      <c r="D289" s="97"/>
      <c r="E289" s="97"/>
      <c r="F289" s="97"/>
      <c r="G289" s="97"/>
      <c r="H289" s="97"/>
      <c r="I289" s="97"/>
      <c r="J289" s="98"/>
    </row>
    <row r="290" spans="1:10" x14ac:dyDescent="0.35">
      <c r="A290" s="36"/>
      <c r="C290" s="99" t="s">
        <v>121</v>
      </c>
      <c r="D290" s="43"/>
      <c r="E290" s="43"/>
      <c r="F290" s="100">
        <f>SUMIF(K5:K265, IF(K4="","",K4), J5:J265)</f>
        <v>0</v>
      </c>
      <c r="G290" s="101"/>
      <c r="H290" s="101"/>
      <c r="I290" s="101"/>
      <c r="J290" s="102"/>
    </row>
    <row r="291" spans="1:10" x14ac:dyDescent="0.35">
      <c r="A291" s="36"/>
      <c r="C291" s="99" t="s">
        <v>122</v>
      </c>
      <c r="D291" s="43"/>
      <c r="E291" s="43"/>
      <c r="F291" s="100">
        <f>ROUND(SUMIF(K5:K265, IF(K4="","",K4), J5:J265) * 0.1, 2)</f>
        <v>0</v>
      </c>
      <c r="G291" s="101"/>
      <c r="H291" s="101"/>
      <c r="I291" s="101"/>
      <c r="J291" s="102"/>
    </row>
    <row r="292" spans="1:10" x14ac:dyDescent="0.35">
      <c r="C292" s="103" t="s">
        <v>123</v>
      </c>
      <c r="D292" s="104"/>
      <c r="E292" s="104"/>
      <c r="F292" s="105">
        <f>SUM(F290:F291)</f>
        <v>0</v>
      </c>
      <c r="G292" s="106"/>
      <c r="H292" s="106"/>
      <c r="I292" s="106"/>
      <c r="J292" s="107"/>
    </row>
    <row r="293" spans="1:10" x14ac:dyDescent="0.35">
      <c r="C293" s="108"/>
      <c r="D293" s="67"/>
      <c r="E293" s="67"/>
      <c r="F293" s="67"/>
      <c r="G293" s="67"/>
      <c r="H293" s="67"/>
      <c r="I293" s="67"/>
      <c r="J293" s="67"/>
    </row>
    <row r="294" spans="1:10" x14ac:dyDescent="0.35">
      <c r="C294" s="109" t="s">
        <v>190</v>
      </c>
      <c r="D294" s="67"/>
      <c r="E294" s="67"/>
      <c r="F294" s="67"/>
      <c r="G294" s="67"/>
      <c r="H294" s="67"/>
      <c r="I294" s="67"/>
      <c r="J294" s="67"/>
    </row>
    <row r="295" spans="1:10" x14ac:dyDescent="0.35">
      <c r="C295" s="104" t="str">
        <f>IF(Paramètres!AA2&lt;&gt;"",Paramètres!AA2,"")</f>
        <v xml:space="preserve">Zéro euro </v>
      </c>
      <c r="D295" s="104"/>
      <c r="E295" s="104"/>
      <c r="F295" s="104"/>
      <c r="G295" s="104"/>
      <c r="H295" s="104"/>
      <c r="I295" s="104"/>
      <c r="J295" s="104"/>
    </row>
    <row r="296" spans="1:10" x14ac:dyDescent="0.35">
      <c r="C296" s="104"/>
      <c r="D296" s="104"/>
      <c r="E296" s="104"/>
      <c r="F296" s="104"/>
      <c r="G296" s="104"/>
      <c r="H296" s="104"/>
      <c r="I296" s="104"/>
      <c r="J296" s="104"/>
    </row>
    <row r="297" spans="1:10" ht="56.75" customHeight="1" x14ac:dyDescent="0.35">
      <c r="F297" s="93" t="s">
        <v>191</v>
      </c>
      <c r="G297" s="93"/>
      <c r="H297" s="93"/>
      <c r="I297" s="93"/>
      <c r="J297" s="93"/>
    </row>
    <row r="299" spans="1:10" ht="85" customHeight="1" x14ac:dyDescent="0.35">
      <c r="C299" s="113"/>
      <c r="D299" s="113"/>
      <c r="F299" s="110" t="s">
        <v>192</v>
      </c>
      <c r="G299" s="110"/>
      <c r="H299" s="110"/>
      <c r="I299" s="110"/>
      <c r="J299" s="110"/>
    </row>
    <row r="300" spans="1:10" x14ac:dyDescent="0.35">
      <c r="C300" s="111"/>
      <c r="D300" s="111"/>
      <c r="E300" s="111"/>
      <c r="F300" s="111"/>
      <c r="G300" s="111"/>
      <c r="H300" s="111"/>
      <c r="I300" s="111"/>
      <c r="J300" s="111"/>
    </row>
  </sheetData>
  <sheetProtection algorithmName="SHA-512" hashValue="vg5KGCzY7BZMN8SBPAm5XTrSPh+Cq81iFClF405upX3MfgK1wVTjDuYJom8r8JqZ5NK2+K0h9jRps031wv8ipA==" saltValue="3slNEIMeI19C58roPTvpvA==" spinCount="100000" sheet="1" objects="1" selectLockedCells="1"/>
  <mergeCells count="196">
    <mergeCell ref="C300:J300"/>
    <mergeCell ref="C292:E292"/>
    <mergeCell ref="F292:J292"/>
    <mergeCell ref="C293:J293"/>
    <mergeCell ref="C294:J294"/>
    <mergeCell ref="C295:J295"/>
    <mergeCell ref="C296:J296"/>
    <mergeCell ref="F297:J297"/>
    <mergeCell ref="C299:D299"/>
    <mergeCell ref="F299:J299"/>
    <mergeCell ref="F286:J286"/>
    <mergeCell ref="C286:E286"/>
    <mergeCell ref="F287:J287"/>
    <mergeCell ref="C287:E287"/>
    <mergeCell ref="C288:E288"/>
    <mergeCell ref="C289:J289"/>
    <mergeCell ref="C290:E290"/>
    <mergeCell ref="F290:J290"/>
    <mergeCell ref="C291:E291"/>
    <mergeCell ref="F291:J291"/>
    <mergeCell ref="F281:J281"/>
    <mergeCell ref="C281:E281"/>
    <mergeCell ref="F282:J282"/>
    <mergeCell ref="C282:E282"/>
    <mergeCell ref="F283:J283"/>
    <mergeCell ref="C283:E283"/>
    <mergeCell ref="F284:J284"/>
    <mergeCell ref="C284:E284"/>
    <mergeCell ref="F285:J285"/>
    <mergeCell ref="C285:E285"/>
    <mergeCell ref="F276:J276"/>
    <mergeCell ref="C276:E276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F271:J271"/>
    <mergeCell ref="C271:E271"/>
    <mergeCell ref="F272:J272"/>
    <mergeCell ref="C272:E272"/>
    <mergeCell ref="F273:J273"/>
    <mergeCell ref="C273:E273"/>
    <mergeCell ref="F274:J274"/>
    <mergeCell ref="C274:E274"/>
    <mergeCell ref="F275:J275"/>
    <mergeCell ref="C275:E275"/>
    <mergeCell ref="F264:J264"/>
    <mergeCell ref="C264:E264"/>
    <mergeCell ref="C265:J265"/>
    <mergeCell ref="C267:J267"/>
    <mergeCell ref="F268:J268"/>
    <mergeCell ref="C268:E268"/>
    <mergeCell ref="F269:J269"/>
    <mergeCell ref="C269:E269"/>
    <mergeCell ref="F270:J270"/>
    <mergeCell ref="C270:E270"/>
    <mergeCell ref="C254:I254"/>
    <mergeCell ref="C259:E259"/>
    <mergeCell ref="F260:J260"/>
    <mergeCell ref="C260:E260"/>
    <mergeCell ref="F261:J261"/>
    <mergeCell ref="C261:E261"/>
    <mergeCell ref="F262:J262"/>
    <mergeCell ref="C262:E262"/>
    <mergeCell ref="F263:J263"/>
    <mergeCell ref="C263:E263"/>
    <mergeCell ref="C237:E237"/>
    <mergeCell ref="C239:I239"/>
    <mergeCell ref="C240:I240"/>
    <mergeCell ref="C243:E243"/>
    <mergeCell ref="C245:I245"/>
    <mergeCell ref="C246:I246"/>
    <mergeCell ref="C250:E250"/>
    <mergeCell ref="C251:E251"/>
    <mergeCell ref="C253:I253"/>
    <mergeCell ref="C217:I217"/>
    <mergeCell ref="C218:I218"/>
    <mergeCell ref="C224:E224"/>
    <mergeCell ref="C225:E225"/>
    <mergeCell ref="C227:I227"/>
    <mergeCell ref="C228:I228"/>
    <mergeCell ref="C231:E231"/>
    <mergeCell ref="C233:I233"/>
    <mergeCell ref="C234:I234"/>
    <mergeCell ref="C197:E197"/>
    <mergeCell ref="C198:E198"/>
    <mergeCell ref="C199:E199"/>
    <mergeCell ref="C201:I201"/>
    <mergeCell ref="C202:I202"/>
    <mergeCell ref="C207:E207"/>
    <mergeCell ref="C209:I209"/>
    <mergeCell ref="C210:I210"/>
    <mergeCell ref="C215:E215"/>
    <mergeCell ref="C176:I176"/>
    <mergeCell ref="C177:I177"/>
    <mergeCell ref="C181:E181"/>
    <mergeCell ref="C182:E182"/>
    <mergeCell ref="C184:I184"/>
    <mergeCell ref="C185:I185"/>
    <mergeCell ref="C189:E189"/>
    <mergeCell ref="C191:I191"/>
    <mergeCell ref="C192:I192"/>
    <mergeCell ref="C160:E160"/>
    <mergeCell ref="C161:E161"/>
    <mergeCell ref="C162:E162"/>
    <mergeCell ref="C164:I164"/>
    <mergeCell ref="C165:I165"/>
    <mergeCell ref="C168:E168"/>
    <mergeCell ref="C170:I170"/>
    <mergeCell ref="C171:I171"/>
    <mergeCell ref="C174:E174"/>
    <mergeCell ref="F155:J155"/>
    <mergeCell ref="C155:E155"/>
    <mergeCell ref="F156:J156"/>
    <mergeCell ref="C156:E156"/>
    <mergeCell ref="F157:J157"/>
    <mergeCell ref="C157:E157"/>
    <mergeCell ref="F158:J158"/>
    <mergeCell ref="C158:E158"/>
    <mergeCell ref="C159:E159"/>
    <mergeCell ref="C139:E139"/>
    <mergeCell ref="C141:I141"/>
    <mergeCell ref="C142:I142"/>
    <mergeCell ref="C145:E145"/>
    <mergeCell ref="C147:I147"/>
    <mergeCell ref="C148:I148"/>
    <mergeCell ref="C153:E153"/>
    <mergeCell ref="F154:J154"/>
    <mergeCell ref="C154:E154"/>
    <mergeCell ref="C117:E117"/>
    <mergeCell ref="C119:I119"/>
    <mergeCell ref="C120:I120"/>
    <mergeCell ref="C125:E125"/>
    <mergeCell ref="C126:E126"/>
    <mergeCell ref="C128:E128"/>
    <mergeCell ref="C132:E132"/>
    <mergeCell ref="C134:E134"/>
    <mergeCell ref="C138:E138"/>
    <mergeCell ref="C98:I98"/>
    <mergeCell ref="C99:I99"/>
    <mergeCell ref="C102:E102"/>
    <mergeCell ref="C105:I105"/>
    <mergeCell ref="C106:I106"/>
    <mergeCell ref="C109:E109"/>
    <mergeCell ref="C111:I111"/>
    <mergeCell ref="C112:I112"/>
    <mergeCell ref="C116:E116"/>
    <mergeCell ref="C78:I78"/>
    <mergeCell ref="C82:E82"/>
    <mergeCell ref="C83:E83"/>
    <mergeCell ref="C85:I85"/>
    <mergeCell ref="C86:I86"/>
    <mergeCell ref="C89:E89"/>
    <mergeCell ref="C92:I92"/>
    <mergeCell ref="C93:I93"/>
    <mergeCell ref="C96:E96"/>
    <mergeCell ref="C59:E59"/>
    <mergeCell ref="C61:I61"/>
    <mergeCell ref="C62:I62"/>
    <mergeCell ref="C66:E66"/>
    <mergeCell ref="C67:E67"/>
    <mergeCell ref="C70:I70"/>
    <mergeCell ref="C71:I71"/>
    <mergeCell ref="C74:E74"/>
    <mergeCell ref="C77:I77"/>
    <mergeCell ref="C40:E40"/>
    <mergeCell ref="C42:I42"/>
    <mergeCell ref="C43:I43"/>
    <mergeCell ref="C47:E47"/>
    <mergeCell ref="C49:I49"/>
    <mergeCell ref="C50:I50"/>
    <mergeCell ref="C53:E53"/>
    <mergeCell ref="C55:I55"/>
    <mergeCell ref="C56:I56"/>
    <mergeCell ref="C22:E22"/>
    <mergeCell ref="C24:I24"/>
    <mergeCell ref="C25:I25"/>
    <mergeCell ref="C28:E28"/>
    <mergeCell ref="C30:I30"/>
    <mergeCell ref="C31:I31"/>
    <mergeCell ref="C34:E34"/>
    <mergeCell ref="C36:I36"/>
    <mergeCell ref="C37:I37"/>
    <mergeCell ref="C3:E3"/>
    <mergeCell ref="C4:E4"/>
    <mergeCell ref="C7:E7"/>
    <mergeCell ref="C8:E8"/>
    <mergeCell ref="C9:E9"/>
    <mergeCell ref="C11:E11"/>
    <mergeCell ref="C15:E15"/>
    <mergeCell ref="C17:E17"/>
    <mergeCell ref="C21:E21"/>
  </mergeCells>
  <pageMargins left="0.55118110236219997" right="0.55118110236219997" top="0.55118110236219997" bottom="0.55118110236219997" header="0.23622047244093999" footer="0.23622047244093999"/>
  <pageSetup paperSize="9" fitToHeight="0" orientation="portrait" r:id="rId1"/>
  <headerFooter>
    <oddHeader>&amp;L9264 - Ministère de la justice - Ajaccio VF : 
&amp;RDPGF - Lot n°1 GROS OEUVRE - DEMOLITION - EQUIPEMENT D'ESCALIER - FAÏENCE - CARRELAGE 
PRO-DCE - Edition du 25/07/2023</oddHeader>
    <oddFooter>&amp;LIngemetrie&amp;CEdition du 25/07/2023&amp;RPage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1" t="s">
        <v>193</v>
      </c>
      <c r="AA1" s="7">
        <f>IF(DPGF!F292&lt;&gt;"",DPGF!F292,"0")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7" t="s">
        <v>194</v>
      </c>
      <c r="B3" s="33" t="s">
        <v>195</v>
      </c>
      <c r="C3" s="112" t="s">
        <v>220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7" t="s">
        <v>196</v>
      </c>
      <c r="B5" s="33" t="s">
        <v>197</v>
      </c>
      <c r="C5" s="112" t="s">
        <v>221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7" t="s">
        <v>206</v>
      </c>
      <c r="B7" s="33" t="s">
        <v>207</v>
      </c>
      <c r="C7" s="38">
        <v>9264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7" t="s">
        <v>208</v>
      </c>
      <c r="B9" s="33" t="s">
        <v>209</v>
      </c>
      <c r="C9" s="38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7" t="s">
        <v>198</v>
      </c>
      <c r="B11" s="33" t="s">
        <v>199</v>
      </c>
      <c r="C11" s="112" t="s">
        <v>37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7" t="s">
        <v>210</v>
      </c>
      <c r="B13" s="33" t="s">
        <v>211</v>
      </c>
      <c r="C13" s="38" t="s">
        <v>222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7" t="s">
        <v>212</v>
      </c>
      <c r="B15" s="33" t="s">
        <v>213</v>
      </c>
      <c r="C15" s="38" t="s">
        <v>223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7" t="s">
        <v>214</v>
      </c>
      <c r="B17" s="33" t="s">
        <v>215</v>
      </c>
      <c r="C17" s="38" t="s">
        <v>224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39">
        <v>0.2</v>
      </c>
      <c r="E19" s="40" t="s">
        <v>216</v>
      </c>
      <c r="AA19" s="7">
        <f>INT((AA5-AA18*100)/10)</f>
        <v>0</v>
      </c>
    </row>
    <row r="20" spans="1:27" ht="12.75" customHeight="1" x14ac:dyDescent="0.35">
      <c r="C20" s="41">
        <v>5.5E-2</v>
      </c>
      <c r="E20" s="40" t="s">
        <v>217</v>
      </c>
      <c r="AA20" s="7">
        <f>AA5-AA18*100-AA19*10</f>
        <v>0</v>
      </c>
    </row>
    <row r="21" spans="1:27" ht="12.75" customHeight="1" x14ac:dyDescent="0.35">
      <c r="C21" s="41">
        <f>0.1</f>
        <v>0.1</v>
      </c>
      <c r="E21" s="40" t="s">
        <v>218</v>
      </c>
      <c r="AA21" s="7">
        <f>INT(AA6/10)</f>
        <v>0</v>
      </c>
    </row>
    <row r="22" spans="1:27" ht="12.75" customHeight="1" x14ac:dyDescent="0.35">
      <c r="C22" s="42">
        <v>0</v>
      </c>
      <c r="E22" s="40" t="s">
        <v>219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7" t="s">
        <v>200</v>
      </c>
      <c r="B24" s="33" t="s">
        <v>201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7" t="s">
        <v>202</v>
      </c>
      <c r="B26" s="33" t="s">
        <v>203</v>
      </c>
      <c r="C26" s="112"/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7" t="s">
        <v>204</v>
      </c>
      <c r="B28" s="33" t="s">
        <v>205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225</v>
      </c>
      <c r="B1" s="7" t="s">
        <v>226</v>
      </c>
    </row>
    <row r="2" spans="1:3" x14ac:dyDescent="0.35">
      <c r="A2" s="7" t="s">
        <v>227</v>
      </c>
      <c r="B2" s="7" t="s">
        <v>220</v>
      </c>
    </row>
    <row r="3" spans="1:3" x14ac:dyDescent="0.35">
      <c r="A3" s="7" t="s">
        <v>228</v>
      </c>
      <c r="B3" s="7">
        <v>1</v>
      </c>
    </row>
    <row r="4" spans="1:3" x14ac:dyDescent="0.35">
      <c r="A4" s="7" t="s">
        <v>229</v>
      </c>
      <c r="B4" s="7">
        <v>0</v>
      </c>
    </row>
    <row r="5" spans="1:3" x14ac:dyDescent="0.35">
      <c r="A5" s="7" t="s">
        <v>230</v>
      </c>
      <c r="B5" s="7">
        <v>0</v>
      </c>
    </row>
    <row r="6" spans="1:3" x14ac:dyDescent="0.35">
      <c r="A6" s="7" t="s">
        <v>231</v>
      </c>
      <c r="B6" s="7">
        <v>1</v>
      </c>
    </row>
    <row r="7" spans="1:3" x14ac:dyDescent="0.35">
      <c r="A7" s="7" t="s">
        <v>232</v>
      </c>
      <c r="B7" s="7">
        <v>1</v>
      </c>
    </row>
    <row r="8" spans="1:3" x14ac:dyDescent="0.35">
      <c r="A8" s="7" t="s">
        <v>233</v>
      </c>
      <c r="B8" s="7">
        <v>0</v>
      </c>
    </row>
    <row r="9" spans="1:3" x14ac:dyDescent="0.35">
      <c r="A9" s="7" t="s">
        <v>234</v>
      </c>
      <c r="B9" s="7">
        <v>0</v>
      </c>
    </row>
    <row r="10" spans="1:3" x14ac:dyDescent="0.35">
      <c r="A10" s="7" t="s">
        <v>235</v>
      </c>
      <c r="C10" s="7" t="s">
        <v>236</v>
      </c>
    </row>
    <row r="11" spans="1:3" x14ac:dyDescent="0.35">
      <c r="A11" s="7" t="s">
        <v>237</v>
      </c>
      <c r="B11" s="7">
        <v>0</v>
      </c>
    </row>
    <row r="12" spans="1:3" x14ac:dyDescent="0.35">
      <c r="A12" s="7" t="s">
        <v>238</v>
      </c>
      <c r="B12" s="7" t="s">
        <v>239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16</vt:i4>
      </vt:variant>
    </vt:vector>
  </HeadingPairs>
  <TitlesOfParts>
    <vt:vector size="20" baseType="lpstr">
      <vt:lpstr>Page de garde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AccesLibre</cp:lastModifiedBy>
  <dcterms:created xsi:type="dcterms:W3CDTF">2024-10-22T08:51:02Z</dcterms:created>
  <dcterms:modified xsi:type="dcterms:W3CDTF">2024-10-22T08:54:45Z</dcterms:modified>
</cp:coreProperties>
</file>