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V:\PROJETS\PROJETS KARDHAM\24_7479_SGAMI_IGGN_Cahors\5-MISSIONS\5-06 DCE\DOCUMENTS TEXTES\CDPGF\"/>
    </mc:Choice>
  </mc:AlternateContent>
  <xr:revisionPtr revIDLastSave="0" documentId="13_ncr:1_{FA2E431D-3CDB-4BC8-AAE3-940AD8D5BD7C}" xr6:coauthVersionLast="47" xr6:coauthVersionMax="47" xr10:uidLastSave="{00000000-0000-0000-0000-000000000000}"/>
  <bookViews>
    <workbookView xWindow="-96" yWindow="-96" windowWidth="23232" windowHeight="12432" tabRatio="845" activeTab="2" xr2:uid="{00000000-000D-0000-FFFF-FFFF00000000}"/>
  </bookViews>
  <sheets>
    <sheet name="SYNTHESE" sheetId="90" r:id="rId1"/>
    <sheet name="Modele Lot" sheetId="129" state="hidden" r:id="rId2"/>
    <sheet name="1" sheetId="231" r:id="rId3"/>
  </sheets>
  <definedNames>
    <definedName name="_Toc74652331" localSheetId="2">'1'!#REF!</definedName>
    <definedName name="DEVELOPPEURS" localSheetId="2">#REF!</definedName>
    <definedName name="DEVELOPPEURS" localSheetId="1">#REF!</definedName>
    <definedName name="DEVELOPPEURS" localSheetId="0">#REF!</definedName>
    <definedName name="DEVELOPPEURS">#REF!</definedName>
    <definedName name="ETUDES" localSheetId="2">#REF!</definedName>
    <definedName name="ETUDES" localSheetId="1">#REF!</definedName>
    <definedName name="ETUDES" localSheetId="0">#REF!</definedName>
    <definedName name="ETUDES">#REF!</definedName>
    <definedName name="_xlnm.Print_Titles" localSheetId="2">'1'!$3:$10</definedName>
    <definedName name="_xlnm.Print_Titles" localSheetId="1">'Modele Lot'!$3:$9</definedName>
    <definedName name="_xlnm.Print_Titles" localSheetId="0">SYNTHESE!$3:$11</definedName>
    <definedName name="_xlnm.Print_Area" localSheetId="2">'1'!$A$1:$G$89</definedName>
    <definedName name="_xlnm.Print_Area" localSheetId="1">'Modele Lot'!$A$1:$G$30</definedName>
    <definedName name="_xlnm.Print_Area" localSheetId="0">SYNTHESE!$A$1:$I$104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90" l="1"/>
  <c r="D93" i="90"/>
  <c r="D92" i="90"/>
  <c r="C94" i="90"/>
  <c r="C93" i="90"/>
  <c r="C92" i="90"/>
  <c r="U79" i="90"/>
  <c r="S79" i="90"/>
  <c r="Q79" i="90"/>
  <c r="O79" i="90"/>
  <c r="M79" i="90"/>
  <c r="K79" i="90"/>
  <c r="H79" i="90"/>
  <c r="G79" i="90"/>
  <c r="F79" i="90"/>
  <c r="E79" i="90"/>
  <c r="KN93" i="90"/>
  <c r="U93" i="90"/>
  <c r="S93" i="90"/>
  <c r="Q93" i="90"/>
  <c r="O93" i="90"/>
  <c r="M93" i="90"/>
  <c r="K93" i="90"/>
  <c r="KN92" i="90"/>
  <c r="U92" i="90"/>
  <c r="S92" i="90"/>
  <c r="Q92" i="90"/>
  <c r="O92" i="90"/>
  <c r="M92" i="90"/>
  <c r="K92" i="90"/>
  <c r="G70" i="231"/>
  <c r="I82" i="90" s="1"/>
  <c r="D82" i="90"/>
  <c r="C82" i="90"/>
  <c r="D81" i="90"/>
  <c r="C81" i="90"/>
  <c r="A8" i="231"/>
  <c r="G41" i="231" l="1"/>
  <c r="G42" i="231"/>
  <c r="G43" i="231"/>
  <c r="G44" i="231"/>
  <c r="G45" i="231"/>
  <c r="G46" i="231"/>
  <c r="G47" i="231"/>
  <c r="G48" i="231"/>
  <c r="G49" i="231"/>
  <c r="G50" i="231"/>
  <c r="G51" i="231"/>
  <c r="G59" i="231"/>
  <c r="G60" i="231"/>
  <c r="G61" i="231"/>
  <c r="G54" i="231"/>
  <c r="G55" i="231"/>
  <c r="G56" i="231"/>
  <c r="G57" i="231"/>
  <c r="G58" i="231"/>
  <c r="G67" i="231" l="1"/>
  <c r="I81" i="90" s="1"/>
  <c r="G28" i="231" l="1"/>
  <c r="G27" i="231"/>
  <c r="G26" i="231"/>
  <c r="G53" i="231"/>
  <c r="G40" i="231"/>
  <c r="G64" i="231"/>
  <c r="G65" i="231"/>
  <c r="G80" i="231" l="1"/>
  <c r="I92" i="90" s="1"/>
  <c r="G82" i="231"/>
  <c r="I93" i="90" s="1"/>
  <c r="AA92" i="90" l="1"/>
  <c r="X92" i="90"/>
  <c r="AA93" i="90"/>
  <c r="X93" i="90"/>
  <c r="G84" i="231"/>
  <c r="I94" i="90" s="1"/>
  <c r="I96" i="90" s="1"/>
  <c r="G52" i="231"/>
  <c r="G38" i="231" s="1"/>
  <c r="L34" i="231"/>
  <c r="G34" i="231"/>
  <c r="G36" i="231"/>
  <c r="G33" i="231"/>
  <c r="G30" i="231"/>
  <c r="G29" i="231"/>
  <c r="G25" i="231"/>
  <c r="G24" i="231"/>
  <c r="L23" i="231"/>
  <c r="E23" i="231"/>
  <c r="G23" i="231" s="1"/>
  <c r="D23" i="231"/>
  <c r="L19" i="231"/>
  <c r="I80" i="90" l="1"/>
  <c r="I79" i="90" s="1"/>
  <c r="D19" i="231"/>
  <c r="E19" i="231"/>
  <c r="G19" i="231" s="1"/>
  <c r="A7" i="231"/>
  <c r="D17" i="231" l="1"/>
  <c r="L37" i="231"/>
  <c r="G37" i="231" s="1"/>
  <c r="L38" i="231"/>
  <c r="L40" i="231"/>
  <c r="L73" i="231"/>
  <c r="G73" i="231" s="1"/>
  <c r="L32" i="231"/>
  <c r="L33" i="231"/>
  <c r="L35" i="231"/>
  <c r="L24" i="231"/>
  <c r="D18" i="231"/>
  <c r="E18" i="231"/>
  <c r="G18" i="231" s="1"/>
  <c r="D20" i="231"/>
  <c r="E20" i="231"/>
  <c r="F20" i="231"/>
  <c r="D21" i="231"/>
  <c r="E21" i="231"/>
  <c r="F21" i="231"/>
  <c r="D22" i="231"/>
  <c r="E22" i="231"/>
  <c r="G22" i="231" s="1"/>
  <c r="G21" i="231" s="1"/>
  <c r="D32" i="231"/>
  <c r="E32" i="231"/>
  <c r="F32" i="231"/>
  <c r="G35" i="231"/>
  <c r="G32" i="231" s="1"/>
  <c r="I77" i="90" s="1"/>
  <c r="D37" i="231"/>
  <c r="E37" i="231"/>
  <c r="F37" i="231"/>
  <c r="D38" i="231"/>
  <c r="E38" i="231"/>
  <c r="F38" i="231"/>
  <c r="D73" i="231"/>
  <c r="E73" i="231"/>
  <c r="F73" i="231"/>
  <c r="E17" i="231"/>
  <c r="I76" i="90" l="1"/>
  <c r="A6" i="231"/>
  <c r="B99" i="90"/>
  <c r="D80" i="90"/>
  <c r="C80" i="90"/>
  <c r="D77" i="90"/>
  <c r="C77" i="90"/>
  <c r="D76" i="90"/>
  <c r="C76" i="90"/>
  <c r="C75" i="90"/>
  <c r="D75" i="90"/>
  <c r="L22" i="231" l="1"/>
  <c r="U91" i="90" l="1"/>
  <c r="S91" i="90"/>
  <c r="Q91" i="90"/>
  <c r="O91" i="90"/>
  <c r="M91" i="90"/>
  <c r="F36" i="129"/>
  <c r="E36" i="129"/>
  <c r="D36" i="129"/>
  <c r="F35" i="129"/>
  <c r="E35" i="129"/>
  <c r="D35" i="129"/>
  <c r="F34" i="129"/>
  <c r="E34" i="129"/>
  <c r="D34" i="129"/>
  <c r="F28" i="129"/>
  <c r="E28" i="129"/>
  <c r="D28" i="129"/>
  <c r="F27" i="129"/>
  <c r="E27" i="129"/>
  <c r="D27" i="129"/>
  <c r="F26" i="129"/>
  <c r="E26" i="129"/>
  <c r="D26" i="129"/>
  <c r="F25" i="129"/>
  <c r="E25" i="129"/>
  <c r="D25" i="129"/>
  <c r="F24" i="129"/>
  <c r="E24" i="129"/>
  <c r="D24" i="129"/>
  <c r="F23" i="129"/>
  <c r="E23" i="129"/>
  <c r="D23" i="129"/>
  <c r="F22" i="129"/>
  <c r="E22" i="129"/>
  <c r="D22" i="129"/>
  <c r="F21" i="129"/>
  <c r="E21" i="129"/>
  <c r="D21" i="129"/>
  <c r="F20" i="129"/>
  <c r="E20" i="129"/>
  <c r="D20" i="129"/>
  <c r="F19" i="129"/>
  <c r="E19" i="129"/>
  <c r="D19" i="129"/>
  <c r="F18" i="129"/>
  <c r="E18" i="129"/>
  <c r="D18" i="129"/>
  <c r="F17" i="129"/>
  <c r="E17" i="129"/>
  <c r="D17" i="129"/>
  <c r="F16" i="129"/>
  <c r="E16" i="129"/>
  <c r="D16" i="129"/>
  <c r="F15" i="129"/>
  <c r="E15" i="129"/>
  <c r="D15" i="129"/>
  <c r="F14" i="129"/>
  <c r="E14" i="129"/>
  <c r="D14" i="129"/>
  <c r="F13" i="129"/>
  <c r="E13" i="129"/>
  <c r="D13" i="129"/>
  <c r="F12" i="129"/>
  <c r="E12" i="129"/>
  <c r="D12" i="129"/>
  <c r="AA79" i="90" l="1"/>
  <c r="X79" i="90"/>
  <c r="M94" i="90"/>
  <c r="Q94" i="90"/>
  <c r="O94" i="90"/>
  <c r="S94" i="90"/>
  <c r="U94" i="90"/>
  <c r="K94" i="90"/>
  <c r="K96" i="90" s="1"/>
  <c r="F14" i="231"/>
  <c r="F15" i="231"/>
  <c r="F16" i="231"/>
  <c r="F13" i="231"/>
  <c r="AA94" i="90" l="1"/>
  <c r="AA96" i="90" s="1"/>
  <c r="X94" i="90"/>
  <c r="KL96" i="90"/>
  <c r="KL86" i="90"/>
  <c r="KL70" i="90"/>
  <c r="KL30" i="90"/>
  <c r="AC93" i="90" l="1"/>
  <c r="X96" i="90"/>
  <c r="AC92" i="90"/>
  <c r="AC94" i="90"/>
  <c r="AC96" i="90" s="1"/>
  <c r="KL88" i="90"/>
  <c r="KI96" i="90" l="1"/>
  <c r="KI86" i="90"/>
  <c r="KI70" i="90"/>
  <c r="KI30" i="90"/>
  <c r="KI88" i="90" l="1"/>
  <c r="U84" i="90" l="1"/>
  <c r="S84" i="90"/>
  <c r="Q84" i="90"/>
  <c r="O84" i="90"/>
  <c r="M84" i="90"/>
  <c r="U73" i="90"/>
  <c r="S73" i="90"/>
  <c r="Q73" i="90"/>
  <c r="O73" i="90"/>
  <c r="M73" i="90"/>
  <c r="U67" i="90"/>
  <c r="S67" i="90"/>
  <c r="Q67" i="90"/>
  <c r="O67" i="90"/>
  <c r="M67" i="90"/>
  <c r="U65" i="90"/>
  <c r="S65" i="90"/>
  <c r="Q65" i="90"/>
  <c r="O65" i="90"/>
  <c r="M65" i="90"/>
  <c r="U63" i="90"/>
  <c r="S63" i="90"/>
  <c r="Q63" i="90"/>
  <c r="O63" i="90"/>
  <c r="M63" i="90"/>
  <c r="U61" i="90"/>
  <c r="S61" i="90"/>
  <c r="Q61" i="90"/>
  <c r="O61" i="90"/>
  <c r="M61" i="90"/>
  <c r="U59" i="90"/>
  <c r="S59" i="90"/>
  <c r="Q59" i="90"/>
  <c r="O59" i="90"/>
  <c r="M59" i="90"/>
  <c r="U57" i="90"/>
  <c r="S57" i="90"/>
  <c r="Q57" i="90"/>
  <c r="O57" i="90"/>
  <c r="M57" i="90"/>
  <c r="U55" i="90"/>
  <c r="S55" i="90"/>
  <c r="Q55" i="90"/>
  <c r="O55" i="90"/>
  <c r="M55" i="90"/>
  <c r="U53" i="90"/>
  <c r="S53" i="90"/>
  <c r="Q53" i="90"/>
  <c r="O53" i="90"/>
  <c r="M53" i="90"/>
  <c r="U51" i="90"/>
  <c r="S51" i="90"/>
  <c r="Q51" i="90"/>
  <c r="O51" i="90"/>
  <c r="M51" i="90"/>
  <c r="U49" i="90"/>
  <c r="S49" i="90"/>
  <c r="Q49" i="90"/>
  <c r="O49" i="90"/>
  <c r="M49" i="90"/>
  <c r="U47" i="90"/>
  <c r="S47" i="90"/>
  <c r="Q47" i="90"/>
  <c r="O47" i="90"/>
  <c r="M47" i="90"/>
  <c r="U45" i="90"/>
  <c r="S45" i="90"/>
  <c r="Q45" i="90"/>
  <c r="O45" i="90"/>
  <c r="M45" i="90"/>
  <c r="U43" i="90"/>
  <c r="S43" i="90"/>
  <c r="Q43" i="90"/>
  <c r="O43" i="90"/>
  <c r="M43" i="90"/>
  <c r="U41" i="90"/>
  <c r="S41" i="90"/>
  <c r="Q41" i="90"/>
  <c r="O41" i="90"/>
  <c r="M41" i="90"/>
  <c r="U39" i="90"/>
  <c r="S39" i="90"/>
  <c r="Q39" i="90"/>
  <c r="O39" i="90"/>
  <c r="M39" i="90"/>
  <c r="U37" i="90"/>
  <c r="S37" i="90"/>
  <c r="Q37" i="90"/>
  <c r="O37" i="90"/>
  <c r="M37" i="90"/>
  <c r="U35" i="90"/>
  <c r="S35" i="90"/>
  <c r="Q35" i="90"/>
  <c r="O35" i="90"/>
  <c r="M35" i="90"/>
  <c r="U33" i="90"/>
  <c r="S33" i="90"/>
  <c r="Q33" i="90"/>
  <c r="O33" i="90"/>
  <c r="M33" i="90"/>
  <c r="U27" i="90"/>
  <c r="S27" i="90"/>
  <c r="Q27" i="90"/>
  <c r="O27" i="90"/>
  <c r="M27" i="90"/>
  <c r="U25" i="90"/>
  <c r="S25" i="90"/>
  <c r="Q25" i="90"/>
  <c r="O25" i="90"/>
  <c r="M25" i="90"/>
  <c r="U23" i="90"/>
  <c r="S23" i="90"/>
  <c r="Q23" i="90"/>
  <c r="O23" i="90"/>
  <c r="M23" i="90"/>
  <c r="U21" i="90"/>
  <c r="S21" i="90"/>
  <c r="Q21" i="90"/>
  <c r="O21" i="90"/>
  <c r="M21" i="90"/>
  <c r="U19" i="90"/>
  <c r="S19" i="90"/>
  <c r="Q19" i="90"/>
  <c r="O19" i="90"/>
  <c r="M19" i="90"/>
  <c r="U17" i="90"/>
  <c r="S17" i="90"/>
  <c r="Q17" i="90"/>
  <c r="O17" i="90"/>
  <c r="M17" i="90"/>
  <c r="U15" i="90"/>
  <c r="S15" i="90"/>
  <c r="Q15" i="90"/>
  <c r="O15" i="90"/>
  <c r="M15" i="90"/>
  <c r="Q296" i="90" l="1"/>
  <c r="O296" i="90"/>
  <c r="M296" i="90"/>
  <c r="K296" i="90"/>
  <c r="I296" i="90"/>
  <c r="AC2" i="90" l="1"/>
  <c r="B96" i="90" l="1"/>
  <c r="H22" i="90" l="1"/>
  <c r="G22" i="90"/>
  <c r="F22" i="90"/>
  <c r="E22" i="90"/>
  <c r="Q28" i="90" l="1"/>
  <c r="S28" i="90"/>
  <c r="U28" i="90"/>
  <c r="M28" i="90"/>
  <c r="A87" i="231"/>
  <c r="A77" i="231"/>
  <c r="A75" i="231"/>
  <c r="AX20" i="231"/>
  <c r="AQ20" i="231"/>
  <c r="AJ20" i="231"/>
  <c r="AC20" i="231"/>
  <c r="V20" i="231"/>
  <c r="Q20" i="231"/>
  <c r="L20" i="231"/>
  <c r="G20" i="231" s="1"/>
  <c r="AX18" i="231"/>
  <c r="AQ18" i="231"/>
  <c r="AJ18" i="231"/>
  <c r="AC18" i="231"/>
  <c r="V18" i="231"/>
  <c r="Q18" i="231"/>
  <c r="L18" i="231"/>
  <c r="AX17" i="231"/>
  <c r="AQ17" i="231"/>
  <c r="AJ17" i="231"/>
  <c r="AC17" i="231"/>
  <c r="V17" i="231"/>
  <c r="Q17" i="231"/>
  <c r="L17" i="231"/>
  <c r="G17" i="231" s="1"/>
  <c r="G16" i="231" s="1"/>
  <c r="AX16" i="231"/>
  <c r="AQ16" i="231"/>
  <c r="AJ16" i="231"/>
  <c r="AC16" i="231"/>
  <c r="V16" i="231"/>
  <c r="Q16" i="231"/>
  <c r="L16" i="231"/>
  <c r="E16" i="231"/>
  <c r="D16" i="231"/>
  <c r="AX15" i="231"/>
  <c r="AQ15" i="231"/>
  <c r="AJ15" i="231"/>
  <c r="AC15" i="231"/>
  <c r="V15" i="231"/>
  <c r="Q15" i="231"/>
  <c r="L15" i="231"/>
  <c r="E15" i="231"/>
  <c r="D15" i="231"/>
  <c r="AX14" i="231"/>
  <c r="AQ14" i="231"/>
  <c r="AJ14" i="231"/>
  <c r="AC14" i="231"/>
  <c r="V14" i="231"/>
  <c r="Q14" i="231"/>
  <c r="L14" i="231"/>
  <c r="E14" i="231"/>
  <c r="G14" i="231" s="1"/>
  <c r="D14" i="231"/>
  <c r="AX13" i="231"/>
  <c r="AQ13" i="231"/>
  <c r="AJ13" i="231"/>
  <c r="AC13" i="231"/>
  <c r="V13" i="231"/>
  <c r="Q13" i="231"/>
  <c r="L13" i="231"/>
  <c r="E13" i="231"/>
  <c r="G13" i="231" s="1"/>
  <c r="D13" i="231"/>
  <c r="A9" i="231"/>
  <c r="G1" i="231"/>
  <c r="H74" i="90"/>
  <c r="G74" i="90"/>
  <c r="F74" i="90"/>
  <c r="E74" i="90"/>
  <c r="H68" i="90"/>
  <c r="G68" i="90"/>
  <c r="F68" i="90"/>
  <c r="E68" i="90"/>
  <c r="H66" i="90"/>
  <c r="G66" i="90"/>
  <c r="F66" i="90"/>
  <c r="E66" i="90"/>
  <c r="H64" i="90"/>
  <c r="G64" i="90"/>
  <c r="F64" i="90"/>
  <c r="E64" i="90"/>
  <c r="H62" i="90"/>
  <c r="G62" i="90"/>
  <c r="F62" i="90"/>
  <c r="E62" i="90"/>
  <c r="H60" i="90"/>
  <c r="G60" i="90"/>
  <c r="F60" i="90"/>
  <c r="E60" i="90"/>
  <c r="H58" i="90"/>
  <c r="G58" i="90"/>
  <c r="F58" i="90"/>
  <c r="E58" i="90"/>
  <c r="H56" i="90"/>
  <c r="G56" i="90"/>
  <c r="F56" i="90"/>
  <c r="E56" i="90"/>
  <c r="H54" i="90"/>
  <c r="G54" i="90"/>
  <c r="F54" i="90"/>
  <c r="E54" i="90"/>
  <c r="H52" i="90"/>
  <c r="G52" i="90"/>
  <c r="F52" i="90"/>
  <c r="E52" i="90"/>
  <c r="H50" i="90"/>
  <c r="G50" i="90"/>
  <c r="F50" i="90"/>
  <c r="E50" i="90"/>
  <c r="H48" i="90"/>
  <c r="G48" i="90"/>
  <c r="F48" i="90"/>
  <c r="E48" i="90"/>
  <c r="H46" i="90"/>
  <c r="G46" i="90"/>
  <c r="F46" i="90"/>
  <c r="E46" i="90"/>
  <c r="H44" i="90"/>
  <c r="G44" i="90"/>
  <c r="F44" i="90"/>
  <c r="E44" i="90"/>
  <c r="H42" i="90"/>
  <c r="G42" i="90"/>
  <c r="F42" i="90"/>
  <c r="E42" i="90"/>
  <c r="H40" i="90"/>
  <c r="G40" i="90"/>
  <c r="F40" i="90"/>
  <c r="E40" i="90"/>
  <c r="H38" i="90"/>
  <c r="G38" i="90"/>
  <c r="F38" i="90"/>
  <c r="E38" i="90"/>
  <c r="H36" i="90"/>
  <c r="G36" i="90"/>
  <c r="F36" i="90"/>
  <c r="E36" i="90"/>
  <c r="H34" i="90"/>
  <c r="G34" i="90"/>
  <c r="F34" i="90"/>
  <c r="E34" i="90"/>
  <c r="H28" i="90"/>
  <c r="G28" i="90"/>
  <c r="F28" i="90"/>
  <c r="E28" i="90"/>
  <c r="H26" i="90"/>
  <c r="G26" i="90"/>
  <c r="F26" i="90"/>
  <c r="E26" i="90"/>
  <c r="H24" i="90"/>
  <c r="G24" i="90"/>
  <c r="F24" i="90"/>
  <c r="E24" i="90"/>
  <c r="H20" i="90"/>
  <c r="G20" i="90"/>
  <c r="F20" i="90"/>
  <c r="E20" i="90"/>
  <c r="H18" i="90"/>
  <c r="G18" i="90"/>
  <c r="F18" i="90"/>
  <c r="E18" i="90"/>
  <c r="I75" i="90" l="1"/>
  <c r="I74" i="90" s="1"/>
  <c r="I86" i="90" s="1"/>
  <c r="G75" i="231"/>
  <c r="AD17" i="231"/>
  <c r="AY13" i="231"/>
  <c r="AY20" i="231"/>
  <c r="AY17" i="231"/>
  <c r="W15" i="231"/>
  <c r="U34" i="90"/>
  <c r="Q18" i="90"/>
  <c r="M54" i="90"/>
  <c r="S18" i="90"/>
  <c r="K64" i="90"/>
  <c r="AK15" i="231"/>
  <c r="AK20" i="231"/>
  <c r="M20" i="90"/>
  <c r="AY16" i="231"/>
  <c r="K18" i="90"/>
  <c r="S42" i="90"/>
  <c r="AK17" i="231"/>
  <c r="K20" i="90"/>
  <c r="U40" i="90"/>
  <c r="O22" i="90"/>
  <c r="K40" i="90"/>
  <c r="Q44" i="90"/>
  <c r="U48" i="90"/>
  <c r="Q56" i="90"/>
  <c r="K66" i="90"/>
  <c r="Q50" i="90"/>
  <c r="M34" i="90"/>
  <c r="K48" i="90"/>
  <c r="U56" i="90"/>
  <c r="U62" i="90"/>
  <c r="S20" i="90"/>
  <c r="U20" i="90"/>
  <c r="O24" i="90"/>
  <c r="S52" i="90"/>
  <c r="K60" i="90"/>
  <c r="Q24" i="90"/>
  <c r="U52" i="90"/>
  <c r="M46" i="90"/>
  <c r="U64" i="90"/>
  <c r="Q58" i="90"/>
  <c r="V75" i="231"/>
  <c r="M74" i="90" s="1"/>
  <c r="AD14" i="231"/>
  <c r="W17" i="231"/>
  <c r="AX87" i="231"/>
  <c r="K68" i="90"/>
  <c r="AR15" i="231"/>
  <c r="AY15" i="231"/>
  <c r="AR18" i="231"/>
  <c r="AJ75" i="231"/>
  <c r="Q74" i="90" s="1"/>
  <c r="Q87" i="231"/>
  <c r="M56" i="90"/>
  <c r="AD15" i="231"/>
  <c r="U66" i="90"/>
  <c r="L75" i="231"/>
  <c r="K74" i="90" s="1"/>
  <c r="AR13" i="231"/>
  <c r="Q75" i="231"/>
  <c r="AX75" i="231"/>
  <c r="U74" i="90" s="1"/>
  <c r="AR17" i="231"/>
  <c r="L87" i="231"/>
  <c r="W13" i="231"/>
  <c r="AC75" i="231"/>
  <c r="O74" i="90" s="1"/>
  <c r="AQ75" i="231"/>
  <c r="S74" i="90" s="1"/>
  <c r="AD13" i="231"/>
  <c r="AD20" i="231"/>
  <c r="AJ87" i="231"/>
  <c r="AC87" i="231"/>
  <c r="G15" i="231"/>
  <c r="M68" i="90"/>
  <c r="Q68" i="90"/>
  <c r="S68" i="90"/>
  <c r="U68" i="90"/>
  <c r="M66" i="90"/>
  <c r="I66" i="90"/>
  <c r="Q66" i="90"/>
  <c r="S66" i="90"/>
  <c r="S64" i="90"/>
  <c r="M64" i="90"/>
  <c r="Q64" i="90"/>
  <c r="Q62" i="90"/>
  <c r="S62" i="90"/>
  <c r="I62" i="90"/>
  <c r="K62" i="90"/>
  <c r="M62" i="90"/>
  <c r="U60" i="90"/>
  <c r="M60" i="90"/>
  <c r="O60" i="90"/>
  <c r="Q60" i="90"/>
  <c r="S60" i="90"/>
  <c r="S58" i="90"/>
  <c r="K58" i="90"/>
  <c r="U58" i="90"/>
  <c r="M58" i="90"/>
  <c r="K56" i="90"/>
  <c r="S56" i="90"/>
  <c r="O56" i="90"/>
  <c r="Q54" i="90"/>
  <c r="S54" i="90"/>
  <c r="K54" i="90"/>
  <c r="U54" i="90"/>
  <c r="K52" i="90"/>
  <c r="M52" i="90"/>
  <c r="O52" i="90"/>
  <c r="Q52" i="90"/>
  <c r="S50" i="90"/>
  <c r="K50" i="90"/>
  <c r="U50" i="90"/>
  <c r="M50" i="90"/>
  <c r="Q48" i="90"/>
  <c r="S48" i="90"/>
  <c r="M48" i="90"/>
  <c r="Q46" i="90"/>
  <c r="S46" i="90"/>
  <c r="K46" i="90"/>
  <c r="U46" i="90"/>
  <c r="K44" i="90"/>
  <c r="U44" i="90"/>
  <c r="M44" i="90"/>
  <c r="S44" i="90"/>
  <c r="K42" i="90"/>
  <c r="Q42" i="90"/>
  <c r="Q40" i="90"/>
  <c r="S40" i="90"/>
  <c r="M40" i="90"/>
  <c r="S38" i="90"/>
  <c r="K38" i="90"/>
  <c r="U38" i="90"/>
  <c r="M38" i="90"/>
  <c r="Q38" i="90"/>
  <c r="Q36" i="90"/>
  <c r="S36" i="90"/>
  <c r="K36" i="90"/>
  <c r="U36" i="90"/>
  <c r="M36" i="90"/>
  <c r="Q34" i="90"/>
  <c r="K34" i="90"/>
  <c r="S34" i="90"/>
  <c r="O34" i="90"/>
  <c r="O28" i="90"/>
  <c r="M26" i="90"/>
  <c r="Q26" i="90"/>
  <c r="S26" i="90"/>
  <c r="K28" i="90"/>
  <c r="U26" i="90"/>
  <c r="U24" i="90"/>
  <c r="M24" i="90"/>
  <c r="S24" i="90"/>
  <c r="K26" i="90"/>
  <c r="U22" i="90"/>
  <c r="M22" i="90"/>
  <c r="Q22" i="90"/>
  <c r="S22" i="90"/>
  <c r="O20" i="90"/>
  <c r="Q20" i="90"/>
  <c r="I20" i="90"/>
  <c r="U18" i="90"/>
  <c r="M18" i="90"/>
  <c r="O18" i="90"/>
  <c r="AK13" i="231"/>
  <c r="AR20" i="231"/>
  <c r="AK14" i="231"/>
  <c r="AD16" i="231"/>
  <c r="W18" i="231"/>
  <c r="AY18" i="231"/>
  <c r="W20" i="231"/>
  <c r="AR14" i="231"/>
  <c r="AK16" i="231"/>
  <c r="AD18" i="231"/>
  <c r="AQ87" i="231"/>
  <c r="W14" i="231"/>
  <c r="AY14" i="231"/>
  <c r="AR16" i="231"/>
  <c r="AK18" i="231"/>
  <c r="V87" i="231"/>
  <c r="W16" i="231"/>
  <c r="I56" i="90"/>
  <c r="O46" i="90"/>
  <c r="I36" i="90"/>
  <c r="I22" i="90"/>
  <c r="I18" i="90"/>
  <c r="H16" i="90"/>
  <c r="G16" i="90"/>
  <c r="F16" i="90"/>
  <c r="E16" i="90"/>
  <c r="AY36" i="129"/>
  <c r="AX36" i="129"/>
  <c r="AQ36" i="129"/>
  <c r="AR36" i="129" s="1"/>
  <c r="AJ36" i="129"/>
  <c r="AC36" i="129"/>
  <c r="V36" i="129"/>
  <c r="AY35" i="129"/>
  <c r="AX35" i="129"/>
  <c r="AQ35" i="129"/>
  <c r="AR35" i="129" s="1"/>
  <c r="AJ35" i="129"/>
  <c r="AC35" i="129"/>
  <c r="V35" i="129"/>
  <c r="AY34" i="129"/>
  <c r="AX34" i="129"/>
  <c r="AQ34" i="129"/>
  <c r="AJ34" i="129"/>
  <c r="AC34" i="129"/>
  <c r="V34" i="129"/>
  <c r="AX28" i="129"/>
  <c r="AQ28" i="129"/>
  <c r="AJ28" i="129"/>
  <c r="AC28" i="129"/>
  <c r="V28" i="129"/>
  <c r="AX27" i="129"/>
  <c r="AQ27" i="129"/>
  <c r="AJ27" i="129"/>
  <c r="AC27" i="129"/>
  <c r="V27" i="129"/>
  <c r="AX26" i="129"/>
  <c r="AQ26" i="129"/>
  <c r="AJ26" i="129"/>
  <c r="AC26" i="129"/>
  <c r="V26" i="129"/>
  <c r="AX25" i="129"/>
  <c r="AQ25" i="129"/>
  <c r="AJ25" i="129"/>
  <c r="AC25" i="129"/>
  <c r="V25" i="129"/>
  <c r="AX24" i="129"/>
  <c r="AQ24" i="129"/>
  <c r="AJ24" i="129"/>
  <c r="AC24" i="129"/>
  <c r="V24" i="129"/>
  <c r="AX23" i="129"/>
  <c r="AQ23" i="129"/>
  <c r="AJ23" i="129"/>
  <c r="AC23" i="129"/>
  <c r="V23" i="129"/>
  <c r="AX22" i="129"/>
  <c r="AQ22" i="129"/>
  <c r="AJ22" i="129"/>
  <c r="AC22" i="129"/>
  <c r="V22" i="129"/>
  <c r="AX21" i="129"/>
  <c r="AQ21" i="129"/>
  <c r="AJ21" i="129"/>
  <c r="AC21" i="129"/>
  <c r="V21" i="129"/>
  <c r="AX20" i="129"/>
  <c r="AQ20" i="129"/>
  <c r="AJ20" i="129"/>
  <c r="AC20" i="129"/>
  <c r="V20" i="129"/>
  <c r="AX19" i="129"/>
  <c r="AQ19" i="129"/>
  <c r="AJ19" i="129"/>
  <c r="AC19" i="129"/>
  <c r="V19" i="129"/>
  <c r="AX18" i="129"/>
  <c r="AQ18" i="129"/>
  <c r="AJ18" i="129"/>
  <c r="AC18" i="129"/>
  <c r="V18" i="129"/>
  <c r="AX17" i="129"/>
  <c r="AQ17" i="129"/>
  <c r="AJ17" i="129"/>
  <c r="AC17" i="129"/>
  <c r="V17" i="129"/>
  <c r="AX16" i="129"/>
  <c r="AQ16" i="129"/>
  <c r="AJ16" i="129"/>
  <c r="AC16" i="129"/>
  <c r="V16" i="129"/>
  <c r="AX15" i="129"/>
  <c r="AQ15" i="129"/>
  <c r="AJ15" i="129"/>
  <c r="AC15" i="129"/>
  <c r="V15" i="129"/>
  <c r="AX14" i="129"/>
  <c r="AQ14" i="129"/>
  <c r="AJ14" i="129"/>
  <c r="AC14" i="129"/>
  <c r="V14" i="129"/>
  <c r="AX13" i="129"/>
  <c r="AQ13" i="129"/>
  <c r="AJ13" i="129"/>
  <c r="AC13" i="129"/>
  <c r="V13" i="129"/>
  <c r="AX12" i="129"/>
  <c r="AQ12" i="129"/>
  <c r="AJ12" i="129"/>
  <c r="AC12" i="129"/>
  <c r="V12" i="129"/>
  <c r="I88" i="90" l="1"/>
  <c r="I99" i="90" s="1"/>
  <c r="AK87" i="231"/>
  <c r="W75" i="231"/>
  <c r="AY87" i="231"/>
  <c r="AD87" i="231"/>
  <c r="AJ89" i="231"/>
  <c r="V89" i="231"/>
  <c r="I26" i="90"/>
  <c r="AA26" i="90" s="1"/>
  <c r="KN26" i="90" s="1"/>
  <c r="I42" i="90"/>
  <c r="X42" i="90" s="1"/>
  <c r="I48" i="90"/>
  <c r="X48" i="90" s="1"/>
  <c r="I50" i="90"/>
  <c r="AA50" i="90" s="1"/>
  <c r="KN50" i="90" s="1"/>
  <c r="K70" i="90"/>
  <c r="I40" i="90"/>
  <c r="X40" i="90" s="1"/>
  <c r="I52" i="90"/>
  <c r="AA52" i="90" s="1"/>
  <c r="KN52" i="90" s="1"/>
  <c r="K86" i="90"/>
  <c r="I64" i="90"/>
  <c r="X64" i="90" s="1"/>
  <c r="Q16" i="90"/>
  <c r="I44" i="90"/>
  <c r="X44" i="90" s="1"/>
  <c r="I54" i="90"/>
  <c r="X62" i="90"/>
  <c r="X56" i="90"/>
  <c r="AA20" i="90"/>
  <c r="KN20" i="90" s="1"/>
  <c r="X66" i="90"/>
  <c r="AA62" i="90"/>
  <c r="KN62" i="90" s="1"/>
  <c r="AY75" i="231"/>
  <c r="AQ89" i="231"/>
  <c r="AD75" i="231"/>
  <c r="AC89" i="231"/>
  <c r="AX89" i="231"/>
  <c r="AK75" i="231"/>
  <c r="AR75" i="231"/>
  <c r="O68" i="90"/>
  <c r="AA66" i="90"/>
  <c r="KN66" i="90" s="1"/>
  <c r="O66" i="90"/>
  <c r="O64" i="90"/>
  <c r="O62" i="90"/>
  <c r="I60" i="90"/>
  <c r="I58" i="90"/>
  <c r="O58" i="90"/>
  <c r="AA56" i="90"/>
  <c r="KN56" i="90" s="1"/>
  <c r="O54" i="90"/>
  <c r="O50" i="90"/>
  <c r="O48" i="90"/>
  <c r="I46" i="90"/>
  <c r="O44" i="90"/>
  <c r="O42" i="90"/>
  <c r="U42" i="90"/>
  <c r="M42" i="90"/>
  <c r="O40" i="90"/>
  <c r="I38" i="90"/>
  <c r="O38" i="90"/>
  <c r="O36" i="90"/>
  <c r="I34" i="90"/>
  <c r="I28" i="90"/>
  <c r="O26" i="90"/>
  <c r="K22" i="90"/>
  <c r="K24" i="90"/>
  <c r="X20" i="90"/>
  <c r="K16" i="90"/>
  <c r="O16" i="90"/>
  <c r="S16" i="90"/>
  <c r="AQ38" i="129"/>
  <c r="AC30" i="129"/>
  <c r="AX38" i="129"/>
  <c r="AA18" i="90"/>
  <c r="I24" i="90"/>
  <c r="AA36" i="90"/>
  <c r="KN36" i="90" s="1"/>
  <c r="I68" i="90"/>
  <c r="X18" i="90"/>
  <c r="AR87" i="231"/>
  <c r="W87" i="231"/>
  <c r="G87" i="231"/>
  <c r="I16" i="90"/>
  <c r="M16" i="90"/>
  <c r="U16" i="90"/>
  <c r="AR34" i="129"/>
  <c r="AQ30" i="129"/>
  <c r="AJ30" i="129"/>
  <c r="AC38" i="129"/>
  <c r="AC40" i="129" s="1"/>
  <c r="AX30" i="129"/>
  <c r="V30" i="129"/>
  <c r="AJ38" i="129"/>
  <c r="V38" i="129"/>
  <c r="AA42" i="90" l="1"/>
  <c r="KN42" i="90" s="1"/>
  <c r="AA64" i="90"/>
  <c r="KN64" i="90" s="1"/>
  <c r="AA40" i="90"/>
  <c r="KN40" i="90" s="1"/>
  <c r="AC62" i="90"/>
  <c r="AA48" i="90"/>
  <c r="KN48" i="90" s="1"/>
  <c r="G89" i="231"/>
  <c r="X50" i="90"/>
  <c r="AC50" i="90" s="1"/>
  <c r="AC18" i="90"/>
  <c r="AC20" i="90"/>
  <c r="AA44" i="90"/>
  <c r="KN44" i="90" s="1"/>
  <c r="K30" i="90"/>
  <c r="K88" i="90" s="1"/>
  <c r="X26" i="90"/>
  <c r="AC26" i="90" s="1"/>
  <c r="AC66" i="90"/>
  <c r="AC56" i="90"/>
  <c r="I30" i="90"/>
  <c r="X54" i="90"/>
  <c r="AA54" i="90"/>
  <c r="KN54" i="90" s="1"/>
  <c r="X52" i="90"/>
  <c r="AC52" i="90" s="1"/>
  <c r="AC42" i="90"/>
  <c r="I70" i="90"/>
  <c r="KN94" i="90"/>
  <c r="AA38" i="90"/>
  <c r="KN38" i="90" s="1"/>
  <c r="X24" i="90"/>
  <c r="AA28" i="90"/>
  <c r="KN28" i="90" s="1"/>
  <c r="AA46" i="90"/>
  <c r="KN46" i="90" s="1"/>
  <c r="X38" i="90"/>
  <c r="AA60" i="90"/>
  <c r="KN60" i="90" s="1"/>
  <c r="X60" i="90"/>
  <c r="AA58" i="90"/>
  <c r="KN58" i="90" s="1"/>
  <c r="X58" i="90"/>
  <c r="X46" i="90"/>
  <c r="X34" i="90"/>
  <c r="AA34" i="90"/>
  <c r="X28" i="90"/>
  <c r="AJ40" i="129"/>
  <c r="AX40" i="129"/>
  <c r="AA24" i="90"/>
  <c r="KN24" i="90" s="1"/>
  <c r="KN18" i="90"/>
  <c r="X22" i="90"/>
  <c r="AA22" i="90"/>
  <c r="X36" i="90"/>
  <c r="AC36" i="90" s="1"/>
  <c r="AA68" i="90"/>
  <c r="AQ40" i="129"/>
  <c r="V40" i="129"/>
  <c r="AC64" i="90" l="1"/>
  <c r="AC48" i="90"/>
  <c r="AC46" i="90"/>
  <c r="AC40" i="90"/>
  <c r="AC60" i="90"/>
  <c r="AC38" i="90"/>
  <c r="AC34" i="90"/>
  <c r="AC44" i="90"/>
  <c r="AC58" i="90"/>
  <c r="AC28" i="90"/>
  <c r="AC22" i="90"/>
  <c r="AC24" i="90"/>
  <c r="AA70" i="90"/>
  <c r="AC54" i="90"/>
  <c r="KN34" i="90"/>
  <c r="X68" i="90"/>
  <c r="AC68" i="90" s="1"/>
  <c r="KN22" i="90"/>
  <c r="KN68" i="90"/>
  <c r="X16" i="90"/>
  <c r="AA16" i="90"/>
  <c r="AA30" i="90" s="1"/>
  <c r="AC70" i="90" l="1"/>
  <c r="X30" i="90"/>
  <c r="AC16" i="90"/>
  <c r="AC30" i="90" s="1"/>
  <c r="X70" i="90"/>
  <c r="KN16" i="90"/>
  <c r="G18" i="129"/>
  <c r="G27" i="129"/>
  <c r="G14" i="129"/>
  <c r="G15" i="129"/>
  <c r="G16" i="129"/>
  <c r="G19" i="129"/>
  <c r="G21" i="129"/>
  <c r="G22" i="129"/>
  <c r="G23" i="129"/>
  <c r="G26" i="129"/>
  <c r="G25" i="129" l="1"/>
  <c r="G17" i="129"/>
  <c r="G28" i="129"/>
  <c r="G13" i="129"/>
  <c r="G20" i="129"/>
  <c r="G24" i="129"/>
  <c r="A38" i="129"/>
  <c r="BE36" i="129"/>
  <c r="BF36" i="129" s="1"/>
  <c r="Q36" i="129"/>
  <c r="L36" i="129"/>
  <c r="G36" i="129"/>
  <c r="BE35" i="129"/>
  <c r="BF35" i="129" s="1"/>
  <c r="Q35" i="129"/>
  <c r="L35" i="129"/>
  <c r="G35" i="129"/>
  <c r="BE34" i="129"/>
  <c r="BF34" i="129" s="1"/>
  <c r="Q34" i="129"/>
  <c r="L34" i="129"/>
  <c r="G34" i="129"/>
  <c r="A32" i="129"/>
  <c r="A30" i="129"/>
  <c r="Q28" i="129"/>
  <c r="L28" i="129"/>
  <c r="Q27" i="129"/>
  <c r="L27" i="129"/>
  <c r="Q26" i="129"/>
  <c r="L26" i="129"/>
  <c r="Q25" i="129"/>
  <c r="L25" i="129"/>
  <c r="Q24" i="129"/>
  <c r="L24" i="129"/>
  <c r="Q23" i="129"/>
  <c r="L23" i="129"/>
  <c r="Q22" i="129"/>
  <c r="L22" i="129"/>
  <c r="Q21" i="129"/>
  <c r="L21" i="129"/>
  <c r="Q20" i="129"/>
  <c r="L20" i="129"/>
  <c r="Q19" i="129"/>
  <c r="L19" i="129"/>
  <c r="Q18" i="129"/>
  <c r="L18" i="129"/>
  <c r="Q17" i="129"/>
  <c r="L17" i="129"/>
  <c r="Q16" i="129"/>
  <c r="L16" i="129"/>
  <c r="Q15" i="129"/>
  <c r="L15" i="129"/>
  <c r="Q14" i="129"/>
  <c r="L14" i="129"/>
  <c r="Q13" i="129"/>
  <c r="L13" i="129"/>
  <c r="Q12" i="129"/>
  <c r="L12" i="129"/>
  <c r="G12" i="129"/>
  <c r="A8" i="129"/>
  <c r="A7" i="129"/>
  <c r="A6" i="129"/>
  <c r="G1" i="129"/>
  <c r="B86" i="90"/>
  <c r="B70" i="90"/>
  <c r="B30" i="90"/>
  <c r="I2" i="90"/>
  <c r="L38" i="129" l="1"/>
  <c r="G2" i="231"/>
  <c r="AD38" i="129"/>
  <c r="AK38" i="129"/>
  <c r="AR38" i="129"/>
  <c r="AY38" i="129"/>
  <c r="W38" i="129"/>
  <c r="AK15" i="129"/>
  <c r="AD15" i="129"/>
  <c r="AY15" i="129"/>
  <c r="W15" i="129"/>
  <c r="AR15" i="129"/>
  <c r="AD19" i="129"/>
  <c r="W19" i="129"/>
  <c r="AY19" i="129"/>
  <c r="AK19" i="129"/>
  <c r="AR19" i="129"/>
  <c r="AK27" i="129"/>
  <c r="AD27" i="129"/>
  <c r="W27" i="129"/>
  <c r="AY27" i="129"/>
  <c r="AR27" i="129"/>
  <c r="AD34" i="129"/>
  <c r="AK34" i="129"/>
  <c r="W34" i="129"/>
  <c r="AY23" i="129"/>
  <c r="AK23" i="129"/>
  <c r="AD23" i="129"/>
  <c r="W23" i="129"/>
  <c r="AR23" i="129"/>
  <c r="AY12" i="129"/>
  <c r="AR12" i="129"/>
  <c r="AD12" i="129"/>
  <c r="W12" i="129"/>
  <c r="AK12" i="129"/>
  <c r="AD16" i="129"/>
  <c r="W16" i="129"/>
  <c r="AY16" i="129"/>
  <c r="AR16" i="129"/>
  <c r="AK16" i="129"/>
  <c r="W20" i="129"/>
  <c r="AY20" i="129"/>
  <c r="AR20" i="129"/>
  <c r="AD20" i="129"/>
  <c r="AK20" i="129"/>
  <c r="AR24" i="129"/>
  <c r="AD24" i="129"/>
  <c r="W24" i="129"/>
  <c r="AY24" i="129"/>
  <c r="AK24" i="129"/>
  <c r="AR28" i="129"/>
  <c r="AD28" i="129"/>
  <c r="W28" i="129"/>
  <c r="AY28" i="129"/>
  <c r="AK28" i="129"/>
  <c r="BE38" i="129"/>
  <c r="BE40" i="129" s="1"/>
  <c r="W36" i="129"/>
  <c r="AK36" i="129"/>
  <c r="AD36" i="129"/>
  <c r="AR13" i="129"/>
  <c r="W13" i="129"/>
  <c r="AK13" i="129"/>
  <c r="AY13" i="129"/>
  <c r="AD13" i="129"/>
  <c r="W21" i="129"/>
  <c r="AY21" i="129"/>
  <c r="AR21" i="129"/>
  <c r="AK21" i="129"/>
  <c r="AD21" i="129"/>
  <c r="AR25" i="129"/>
  <c r="AK25" i="129"/>
  <c r="W25" i="129"/>
  <c r="AY25" i="129"/>
  <c r="AD25" i="129"/>
  <c r="AK17" i="129"/>
  <c r="AR17" i="129"/>
  <c r="W17" i="129"/>
  <c r="AY17" i="129"/>
  <c r="AD17" i="129"/>
  <c r="AR14" i="129"/>
  <c r="AK14" i="129"/>
  <c r="AD14" i="129"/>
  <c r="AY14" i="129"/>
  <c r="W14" i="129"/>
  <c r="AD18" i="129"/>
  <c r="AR18" i="129"/>
  <c r="AK18" i="129"/>
  <c r="AY18" i="129"/>
  <c r="W18" i="129"/>
  <c r="AR22" i="129"/>
  <c r="AD22" i="129"/>
  <c r="AK22" i="129"/>
  <c r="W22" i="129"/>
  <c r="AY22" i="129"/>
  <c r="AK26" i="129"/>
  <c r="AD26" i="129"/>
  <c r="AR26" i="129"/>
  <c r="AY26" i="129"/>
  <c r="W26" i="129"/>
  <c r="L30" i="129"/>
  <c r="W35" i="129"/>
  <c r="AK35" i="129"/>
  <c r="AD35" i="129"/>
  <c r="G38" i="129"/>
  <c r="Q38" i="129"/>
  <c r="Q30" i="129"/>
  <c r="G30" i="129"/>
  <c r="G2" i="129"/>
  <c r="AD30" i="129" l="1"/>
  <c r="W30" i="129"/>
  <c r="AY30" i="129"/>
  <c r="AK30" i="129"/>
  <c r="AR30" i="129"/>
  <c r="BF38" i="129"/>
  <c r="G40" i="129"/>
  <c r="X74" i="90" l="1"/>
  <c r="X86" i="90" l="1"/>
  <c r="X88" i="90" s="1"/>
  <c r="AA74" i="90"/>
  <c r="KN79" i="90" s="1"/>
  <c r="AC79" i="90" l="1"/>
  <c r="I100" i="90"/>
  <c r="I102" i="90" s="1"/>
  <c r="I106" i="90" s="1"/>
  <c r="AA86" i="90"/>
  <c r="AA88" i="90" s="1"/>
  <c r="KN74" i="90"/>
  <c r="AC74" i="90"/>
  <c r="AC86" i="90" s="1"/>
  <c r="AC88" i="90" s="1"/>
  <c r="I103" i="90" l="1"/>
  <c r="I104" i="90" s="1"/>
  <c r="K102" i="90"/>
</calcChain>
</file>

<file path=xl/sharedStrings.xml><?xml version="1.0" encoding="utf-8"?>
<sst xmlns="http://schemas.openxmlformats.org/spreadsheetml/2006/main" count="452" uniqueCount="158">
  <si>
    <t>Quantité</t>
  </si>
  <si>
    <t>Unité</t>
  </si>
  <si>
    <t>TRAVAUX</t>
  </si>
  <si>
    <t>Montant Total des Honoraires € HT</t>
  </si>
  <si>
    <t>Montant Total de l'opération € TTC</t>
  </si>
  <si>
    <t>Prix total € HT</t>
  </si>
  <si>
    <t>Prix unitaire</t>
  </si>
  <si>
    <t>Ref.</t>
  </si>
  <si>
    <t>Désignation</t>
  </si>
  <si>
    <t>Indice</t>
  </si>
  <si>
    <t>TVA 20%</t>
  </si>
  <si>
    <t>Montant Total du Projet € HT</t>
  </si>
  <si>
    <t>MACONNERIE</t>
  </si>
  <si>
    <t>FAUX PLAFONDS</t>
  </si>
  <si>
    <t>PLANCHER TECHNIQUE</t>
  </si>
  <si>
    <t>AGENCEMENTS</t>
  </si>
  <si>
    <t>CLOISONS AMOVIBLES</t>
  </si>
  <si>
    <t>MURS MOBILES</t>
  </si>
  <si>
    <t>REVETEMENTS DE SOL SOUPLES</t>
  </si>
  <si>
    <t>REVETEMENTS DE SOL DURS</t>
  </si>
  <si>
    <t>LOTS ARCHITECTURAUX</t>
  </si>
  <si>
    <t>VEGETALISATION</t>
  </si>
  <si>
    <t>STORES</t>
  </si>
  <si>
    <t>TRAITEMENT DE FACADES</t>
  </si>
  <si>
    <t>GROS ŒUVRE</t>
  </si>
  <si>
    <t>LOT</t>
  </si>
  <si>
    <t>ENSEIGNES</t>
  </si>
  <si>
    <t>BARDAGE</t>
  </si>
  <si>
    <t>LOTS GROS ŒUVRE / CLOS ET COUVERTS</t>
  </si>
  <si>
    <t>Localisation</t>
  </si>
  <si>
    <t>MENUISERIES BOIS</t>
  </si>
  <si>
    <t>PLATRERIE</t>
  </si>
  <si>
    <t>Surface du projet :</t>
  </si>
  <si>
    <t xml:space="preserve">Etages : </t>
  </si>
  <si>
    <t>TOTAL</t>
  </si>
  <si>
    <t>PU</t>
  </si>
  <si>
    <t>ACHATS</t>
  </si>
  <si>
    <t>DPGF</t>
  </si>
  <si>
    <t>Montant Total des TRAVAUX € HT</t>
  </si>
  <si>
    <t>ENTREPRISE 1</t>
  </si>
  <si>
    <t>ENTREPRISE 2</t>
  </si>
  <si>
    <t>ENTREPRISE 3</t>
  </si>
  <si>
    <t>Observations</t>
  </si>
  <si>
    <t>ECONOMISTE</t>
  </si>
  <si>
    <t>Comparatif Achats</t>
  </si>
  <si>
    <t>Ratio du Projet €/m² HT</t>
  </si>
  <si>
    <t>ETANCHEITE</t>
  </si>
  <si>
    <t>COMPLEMENTS / OPTIONS</t>
  </si>
  <si>
    <t>INSTALLATION DE CHANTIER</t>
  </si>
  <si>
    <t>DEMOLITION &amp; CURAGE</t>
  </si>
  <si>
    <t>SERRURERIE &amp; METALLERIE</t>
  </si>
  <si>
    <t>PEINTURE &amp; REVETEMENTS MURAUX</t>
  </si>
  <si>
    <t>SIGNALETIQUE &amp; VITROPHANIE</t>
  </si>
  <si>
    <t>ENTREPRISE</t>
  </si>
  <si>
    <t xml:space="preserve">ACHATS  ESTIMATIF </t>
  </si>
  <si>
    <t>ACHATS  ENTREPRISE</t>
  </si>
  <si>
    <t>Test</t>
  </si>
  <si>
    <t xml:space="preserve"> </t>
  </si>
  <si>
    <t>Acompte</t>
  </si>
  <si>
    <t>Avancement</t>
  </si>
  <si>
    <t>Reste à Facturer</t>
  </si>
  <si>
    <t>GARDIENNAGE</t>
  </si>
  <si>
    <t>ENTREPRISE 4</t>
  </si>
  <si>
    <t>ENTREPRISE 5</t>
  </si>
  <si>
    <t>ISOLATIONS</t>
  </si>
  <si>
    <t>VRD</t>
  </si>
  <si>
    <t>OPTIONS</t>
  </si>
  <si>
    <t>C1</t>
  </si>
  <si>
    <t>S1</t>
  </si>
  <si>
    <t>C2</t>
  </si>
  <si>
    <t>S2</t>
  </si>
  <si>
    <t>C3</t>
  </si>
  <si>
    <t>S3</t>
  </si>
  <si>
    <t>S4</t>
  </si>
  <si>
    <t>C4</t>
  </si>
  <si>
    <t>Ratio</t>
  </si>
  <si>
    <t>MT</t>
  </si>
  <si>
    <t>OPTIONS 4</t>
  </si>
  <si>
    <t>Installation de chantier</t>
  </si>
  <si>
    <t>ens</t>
  </si>
  <si>
    <t>PM</t>
  </si>
  <si>
    <t>ml</t>
  </si>
  <si>
    <t>ALEAS</t>
  </si>
  <si>
    <t>Travaux préparatoires</t>
  </si>
  <si>
    <t>CLIENT : SGAMI</t>
  </si>
  <si>
    <t>Adresse de réalisation : Cahors</t>
  </si>
  <si>
    <t>PROJET : IGGN - Réaménagement Niveau 3 bât Carmes</t>
  </si>
  <si>
    <t>Etudes techniques</t>
  </si>
  <si>
    <t>Consignations des équipements</t>
  </si>
  <si>
    <t>Traitement des locaux</t>
  </si>
  <si>
    <t>F&amp;P réseaux frigorifique</t>
  </si>
  <si>
    <t>U</t>
  </si>
  <si>
    <t>F&amp;P Thermostats programmable</t>
  </si>
  <si>
    <t>F&amp;P Réseaux condensat</t>
  </si>
  <si>
    <t>Ventilation</t>
  </si>
  <si>
    <t>F&amp;P Bouches autoréglable d'extraction</t>
  </si>
  <si>
    <r>
      <t xml:space="preserve">F&amp;P Réseau d'extraction d'air </t>
    </r>
    <r>
      <rPr>
        <sz val="10"/>
        <color theme="1"/>
        <rFont val="Aptos Narrow"/>
        <family val="2"/>
      </rPr>
      <t>Ø</t>
    </r>
    <r>
      <rPr>
        <sz val="8.5"/>
        <color theme="1"/>
        <rFont val="Segoe UI"/>
        <family val="2"/>
      </rPr>
      <t>125</t>
    </r>
  </si>
  <si>
    <t>Plomberie</t>
  </si>
  <si>
    <t>F&amp;P Lavabos</t>
  </si>
  <si>
    <t>Désembouage réseaux hydrauliques</t>
  </si>
  <si>
    <t>CVC PLB</t>
  </si>
  <si>
    <t>DESCRIPTION DES TRAVAUX CVC PLB</t>
  </si>
  <si>
    <t>Option - Remplacement du chauffage existant par un système  pompe à chaleur</t>
  </si>
  <si>
    <r>
      <t xml:space="preserve">F&amp;P Réseau d'extraction d'air </t>
    </r>
    <r>
      <rPr>
        <sz val="10"/>
        <color theme="1"/>
        <rFont val="Aptos Narrow"/>
        <family val="2"/>
      </rPr>
      <t>Ø</t>
    </r>
    <r>
      <rPr>
        <sz val="8.5"/>
        <color theme="1"/>
        <rFont val="Segoe UI"/>
        <family val="2"/>
      </rPr>
      <t>160</t>
    </r>
  </si>
  <si>
    <t>Appareils sanitaires</t>
  </si>
  <si>
    <t>F&amp;P WC chasse apparente</t>
  </si>
  <si>
    <t>F&amp;P Colonne de douche</t>
  </si>
  <si>
    <t>F&amp;P Lave mains</t>
  </si>
  <si>
    <t>GAV</t>
  </si>
  <si>
    <t>F&amp;P Patère porte manteau</t>
  </si>
  <si>
    <t>F&amp;P Receveur de douche</t>
  </si>
  <si>
    <t>Production ECS</t>
  </si>
  <si>
    <t xml:space="preserve">GAV </t>
  </si>
  <si>
    <t>Douches</t>
  </si>
  <si>
    <t>F&amp;P Calorifuge Réseaux ECS</t>
  </si>
  <si>
    <t>F&amp;P Tubes PVC évacuation DN100</t>
  </si>
  <si>
    <t>F&amp;P Tubes PVC évacuation DN40</t>
  </si>
  <si>
    <t>Sanitaires GAV</t>
  </si>
  <si>
    <t>Option - Modification panoplie d'eau chaude pour comptage radiateurs</t>
  </si>
  <si>
    <t>Niveau 3</t>
  </si>
  <si>
    <t>F&amp;P Distributeur de papier</t>
  </si>
  <si>
    <t>F&amp;P Miroir mural</t>
  </si>
  <si>
    <t>F&amp;P Distributeur de savon</t>
  </si>
  <si>
    <t>F&amp;P Tubes PVC évacuation DN75</t>
  </si>
  <si>
    <t>F&amp;P tube cuivre écrouis suivant CCTP y compris supportage, antivibratile, finitions, essais, mise en service et raccordements.</t>
  </si>
  <si>
    <t>-DN12/14</t>
  </si>
  <si>
    <t>-DN16/18</t>
  </si>
  <si>
    <t>-DN26/28</t>
  </si>
  <si>
    <t>- PLFY15</t>
  </si>
  <si>
    <t>- PLFY20</t>
  </si>
  <si>
    <t>- PLFY32</t>
  </si>
  <si>
    <t>F&amp;P Unité extérieure Micro DRV PUMY-SM112 de marque MITSUBISHI ou équivalent</t>
  </si>
  <si>
    <t>6.1</t>
  </si>
  <si>
    <t>6.2</t>
  </si>
  <si>
    <t>6.3</t>
  </si>
  <si>
    <t>6.4</t>
  </si>
  <si>
    <t>6.4.1</t>
  </si>
  <si>
    <t>6.4.2</t>
  </si>
  <si>
    <t>6.5</t>
  </si>
  <si>
    <t>Evacuation des déchets &amp; gravats</t>
  </si>
  <si>
    <t>6.6</t>
  </si>
  <si>
    <t>Carottages, percements, rebouchages</t>
  </si>
  <si>
    <t>-DN20/22</t>
  </si>
  <si>
    <t>F&amp;P Cassettes plafonnières 600x600 PLFY marque MITSUBISHI ou équivalent yc dépose/repose des faux-plafonds</t>
  </si>
  <si>
    <t>F&amp;P Ventilateur de gaine type Canal'Air 125C marque France AIR ou équivalent</t>
  </si>
  <si>
    <t>F&amp;P Cabine double de douche en mélaminé - Série TOPAZE marque France EQUIPEMENT ou équivalent</t>
  </si>
  <si>
    <t>F&amp;P Cabine simple de douche mélaminé - Série TOPAZE marque France EQUIPEMENT ou équivalent</t>
  </si>
  <si>
    <t>F&amp;P Mitigeurs lavabos</t>
  </si>
  <si>
    <t>F&amp;P Mitigeurs temporisé lave-mains</t>
  </si>
  <si>
    <t>Préparateur ECS 50 litres yc raccordements &amp; accessoires</t>
  </si>
  <si>
    <t>Préparateur ECS 200 litres yc raccordements &amp; accessoires</t>
  </si>
  <si>
    <t>Option - Mise en place d'un ballon ECS électrique instantané - V = 50L yc raccordements &amp; accessoires</t>
  </si>
  <si>
    <t>LOT N°6 - CVC-PLOMBERIE</t>
  </si>
  <si>
    <t>CHAUFFAGE-VENTILATION-CLIMATISATION</t>
  </si>
  <si>
    <t>PLOMBERIE-SANITAIRES</t>
  </si>
  <si>
    <t>6.7</t>
  </si>
  <si>
    <t>6.8</t>
  </si>
  <si>
    <t>6.9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</si>
</sst>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#,##0.00\ &quot;€&quot;"/>
    <numFmt numFmtId="167" formatCode="0.0%"/>
    <numFmt numFmtId="168" formatCode="_-\ #,##0.00\ [$€-1]_-;\-\ #,##0.00\ [$€-1]_-;_-\ &quot;-&quot;\ [$€-1]_-;_-@_-"/>
    <numFmt numFmtId="169" formatCode="0&quot; m²&quot;"/>
    <numFmt numFmtId="170" formatCode="0&quot; €/m²&quot;"/>
    <numFmt numFmtId="171" formatCode="0&quot; Etages&quot;"/>
  </numFmts>
  <fonts count="48">
    <font>
      <sz val="11"/>
      <color theme="1"/>
      <name val="Arial"/>
      <family val="2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1"/>
      <color theme="1"/>
      <name val="Segoe UI"/>
      <family val="2"/>
      <scheme val="minor"/>
    </font>
    <font>
      <sz val="10"/>
      <name val="Arial"/>
      <family val="2"/>
    </font>
    <font>
      <sz val="11"/>
      <color theme="1"/>
      <name val="Segoe UI"/>
      <family val="2"/>
      <scheme val="minor"/>
    </font>
    <font>
      <b/>
      <sz val="11"/>
      <color theme="1"/>
      <name val="Segoe UI"/>
      <family val="2"/>
      <scheme val="minor"/>
    </font>
    <font>
      <sz val="10"/>
      <name val="Courier 10 Pitch"/>
    </font>
    <font>
      <sz val="11"/>
      <color indexed="8"/>
      <name val="Calibri"/>
      <family val="2"/>
    </font>
    <font>
      <b/>
      <u/>
      <sz val="10"/>
      <name val="Verdana"/>
      <family val="2"/>
    </font>
    <font>
      <sz val="11"/>
      <name val="Segoe UI"/>
      <family val="2"/>
      <scheme val="minor"/>
    </font>
    <font>
      <sz val="11"/>
      <color indexed="8"/>
      <name val="Segoe UI"/>
      <family val="2"/>
      <scheme val="minor"/>
    </font>
    <font>
      <b/>
      <sz val="11"/>
      <color indexed="8"/>
      <name val="Segoe UI"/>
      <family val="2"/>
      <scheme val="minor"/>
    </font>
    <font>
      <sz val="16"/>
      <color indexed="8"/>
      <name val="Segoe UI"/>
      <family val="2"/>
      <scheme val="minor"/>
    </font>
    <font>
      <b/>
      <sz val="14"/>
      <color theme="0"/>
      <name val="Segoe UI"/>
      <family val="2"/>
      <scheme val="minor"/>
    </font>
    <font>
      <i/>
      <sz val="10"/>
      <color indexed="8"/>
      <name val="Segoe UI"/>
      <family val="2"/>
      <scheme val="minor"/>
    </font>
    <font>
      <b/>
      <sz val="12"/>
      <color theme="0"/>
      <name val="Segoe UI"/>
      <family val="2"/>
      <scheme val="minor"/>
    </font>
    <font>
      <sz val="12"/>
      <color indexed="8"/>
      <name val="Segoe UI"/>
      <family val="2"/>
      <scheme val="minor"/>
    </font>
    <font>
      <b/>
      <sz val="12"/>
      <color indexed="8"/>
      <name val="Segoe UI"/>
      <family val="2"/>
      <scheme val="minor"/>
    </font>
    <font>
      <b/>
      <sz val="11"/>
      <color theme="3"/>
      <name val="Segoe UI"/>
      <family val="2"/>
      <scheme val="minor"/>
    </font>
    <font>
      <sz val="11"/>
      <color theme="3"/>
      <name val="Segoe UI"/>
      <family val="2"/>
      <scheme val="minor"/>
    </font>
    <font>
      <b/>
      <sz val="10"/>
      <color theme="3"/>
      <name val="Segoe UI"/>
      <family val="2"/>
      <scheme val="minor"/>
    </font>
    <font>
      <sz val="10"/>
      <name val="Verdana"/>
      <family val="2"/>
    </font>
    <font>
      <sz val="10"/>
      <color theme="1"/>
      <name val="Segoe UI"/>
      <family val="2"/>
      <scheme val="minor"/>
    </font>
    <font>
      <b/>
      <sz val="10"/>
      <color theme="1"/>
      <name val="Segoe UI"/>
      <family val="2"/>
      <scheme val="minor"/>
    </font>
    <font>
      <sz val="10"/>
      <color theme="3"/>
      <name val="Segoe UI"/>
      <family val="2"/>
      <scheme val="minor"/>
    </font>
    <font>
      <b/>
      <sz val="14"/>
      <color theme="3"/>
      <name val="Segoe UI"/>
      <family val="2"/>
      <scheme val="minor"/>
    </font>
    <font>
      <b/>
      <sz val="11"/>
      <color theme="0"/>
      <name val="Segoe UI"/>
      <family val="2"/>
      <scheme val="minor"/>
    </font>
    <font>
      <b/>
      <sz val="10"/>
      <color indexed="8"/>
      <name val="Segoe UI"/>
      <family val="2"/>
      <scheme val="minor"/>
    </font>
    <font>
      <b/>
      <sz val="10"/>
      <color theme="0"/>
      <name val="Segoe UI"/>
      <family val="2"/>
      <scheme val="minor"/>
    </font>
    <font>
      <b/>
      <sz val="11"/>
      <color theme="4"/>
      <name val="Segoe UI"/>
      <family val="2"/>
      <scheme val="minor"/>
    </font>
    <font>
      <b/>
      <sz val="14"/>
      <color theme="1"/>
      <name val="Segoe UI"/>
      <family val="2"/>
      <scheme val="minor"/>
    </font>
    <font>
      <b/>
      <sz val="14"/>
      <color theme="4"/>
      <name val="Segoe UI"/>
      <family val="2"/>
      <scheme val="minor"/>
    </font>
    <font>
      <u/>
      <sz val="11"/>
      <color theme="10"/>
      <name val="Arial"/>
      <family val="2"/>
    </font>
    <font>
      <b/>
      <sz val="11"/>
      <color theme="1"/>
      <name val="Segoe UI"/>
      <family val="2"/>
      <scheme val="major"/>
    </font>
    <font>
      <sz val="10"/>
      <color indexed="63"/>
      <name val="Segoe UI"/>
      <family val="2"/>
      <scheme val="minor"/>
    </font>
    <font>
      <sz val="8"/>
      <color theme="1"/>
      <name val="Segoe UI"/>
      <family val="2"/>
      <scheme val="minor"/>
    </font>
    <font>
      <sz val="11"/>
      <color theme="4"/>
      <name val="Segoe UI"/>
      <family val="2"/>
      <scheme val="minor"/>
    </font>
    <font>
      <sz val="8"/>
      <name val="Arial"/>
      <family val="2"/>
    </font>
    <font>
      <sz val="10"/>
      <name val="Segoe UI"/>
      <family val="2"/>
      <scheme val="minor"/>
    </font>
    <font>
      <sz val="10"/>
      <color theme="1"/>
      <name val="Aptos Narrow"/>
      <family val="2"/>
    </font>
    <font>
      <sz val="8.5"/>
      <color theme="1"/>
      <name val="Segoe UI"/>
      <family val="2"/>
    </font>
  </fonts>
  <fills count="2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249977111117893"/>
        <bgColor indexed="64"/>
      </patternFill>
    </fill>
    <fill>
      <patternFill patternType="solid">
        <fgColor rgb="FF54C0D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9.9978637043366805E-2"/>
        <bgColor indexed="64"/>
      </patternFill>
    </fill>
    <fill>
      <patternFill patternType="solid">
        <fgColor theme="6" tint="0.8999908444471571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indexed="64"/>
      </top>
      <bottom style="hair">
        <color auto="1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hair">
        <color auto="1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5">
    <xf numFmtId="0" fontId="0" fillId="0" borderId="0"/>
    <xf numFmtId="0" fontId="10" fillId="0" borderId="0"/>
    <xf numFmtId="0" fontId="11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165" fontId="14" fillId="0" borderId="0" applyFont="0" applyFill="0" applyBorder="0" applyAlignment="0" applyProtection="0"/>
    <xf numFmtId="0" fontId="15" fillId="0" borderId="1"/>
    <xf numFmtId="0" fontId="28" fillId="0" borderId="0">
      <alignment vertical="top"/>
    </xf>
    <xf numFmtId="0" fontId="9" fillId="0" borderId="0"/>
    <xf numFmtId="0" fontId="39" fillId="0" borderId="0" applyNumberFormat="0" applyFill="0" applyBorder="0" applyAlignment="0" applyProtection="0"/>
    <xf numFmtId="0" fontId="6" fillId="0" borderId="0"/>
    <xf numFmtId="0" fontId="1" fillId="0" borderId="0"/>
  </cellStyleXfs>
  <cellXfs count="242">
    <xf numFmtId="0" fontId="0" fillId="0" borderId="0" xfId="0"/>
    <xf numFmtId="0" fontId="11" fillId="0" borderId="0" xfId="2" applyAlignment="1">
      <alignment vertical="center"/>
    </xf>
    <xf numFmtId="0" fontId="11" fillId="0" borderId="0" xfId="2"/>
    <xf numFmtId="0" fontId="16" fillId="0" borderId="0" xfId="2" applyFont="1" applyAlignment="1">
      <alignment vertical="center"/>
    </xf>
    <xf numFmtId="0" fontId="16" fillId="0" borderId="0" xfId="2" applyFont="1"/>
    <xf numFmtId="4" fontId="11" fillId="0" borderId="0" xfId="2" applyNumberFormat="1" applyAlignment="1">
      <alignment vertical="center"/>
    </xf>
    <xf numFmtId="0" fontId="11" fillId="0" borderId="0" xfId="2" applyAlignment="1">
      <alignment horizontal="left" vertical="center"/>
    </xf>
    <xf numFmtId="166" fontId="11" fillId="0" borderId="0" xfId="2" applyNumberFormat="1" applyAlignment="1">
      <alignment vertical="center"/>
    </xf>
    <xf numFmtId="168" fontId="18" fillId="5" borderId="2" xfId="2" applyNumberFormat="1" applyFont="1" applyFill="1" applyBorder="1" applyAlignment="1">
      <alignment vertical="center"/>
    </xf>
    <xf numFmtId="14" fontId="26" fillId="7" borderId="5" xfId="2" applyNumberFormat="1" applyFont="1" applyFill="1" applyBorder="1" applyAlignment="1">
      <alignment horizontal="center" vertical="center"/>
    </xf>
    <xf numFmtId="14" fontId="26" fillId="7" borderId="6" xfId="2" applyNumberFormat="1" applyFont="1" applyFill="1" applyBorder="1" applyAlignment="1">
      <alignment horizontal="center" vertical="center"/>
    </xf>
    <xf numFmtId="9" fontId="9" fillId="0" borderId="14" xfId="2" applyNumberFormat="1" applyFont="1" applyBorder="1" applyAlignment="1">
      <alignment horizontal="center" vertical="center"/>
    </xf>
    <xf numFmtId="0" fontId="12" fillId="8" borderId="14" xfId="2" applyFont="1" applyFill="1" applyBorder="1" applyAlignment="1">
      <alignment vertical="center"/>
    </xf>
    <xf numFmtId="166" fontId="12" fillId="8" borderId="2" xfId="2" applyNumberFormat="1" applyFont="1" applyFill="1" applyBorder="1" applyAlignment="1">
      <alignment vertical="center"/>
    </xf>
    <xf numFmtId="0" fontId="29" fillId="0" borderId="14" xfId="2" applyFont="1" applyBorder="1" applyAlignment="1">
      <alignment vertical="center"/>
    </xf>
    <xf numFmtId="0" fontId="29" fillId="0" borderId="14" xfId="2" applyFont="1" applyBorder="1" applyAlignment="1">
      <alignment horizontal="left" vertical="center" wrapText="1"/>
    </xf>
    <xf numFmtId="0" fontId="29" fillId="0" borderId="14" xfId="2" applyFont="1" applyBorder="1" applyAlignment="1">
      <alignment horizontal="center" vertical="center"/>
    </xf>
    <xf numFmtId="2" fontId="29" fillId="0" borderId="14" xfId="2" applyNumberFormat="1" applyFont="1" applyBorder="1" applyAlignment="1">
      <alignment horizontal="center" vertical="center"/>
    </xf>
    <xf numFmtId="166" fontId="29" fillId="0" borderId="14" xfId="2" applyNumberFormat="1" applyFont="1" applyBorder="1" applyAlignment="1">
      <alignment horizontal="center" vertical="center"/>
    </xf>
    <xf numFmtId="0" fontId="30" fillId="0" borderId="14" xfId="2" applyFont="1" applyBorder="1" applyAlignment="1">
      <alignment vertical="center"/>
    </xf>
    <xf numFmtId="166" fontId="30" fillId="0" borderId="14" xfId="2" applyNumberFormat="1" applyFont="1" applyBorder="1" applyAlignment="1">
      <alignment horizontal="center" vertical="center"/>
    </xf>
    <xf numFmtId="166" fontId="30" fillId="0" borderId="14" xfId="2" applyNumberFormat="1" applyFont="1" applyBorder="1" applyAlignment="1">
      <alignment horizontal="right" vertical="center"/>
    </xf>
    <xf numFmtId="166" fontId="31" fillId="6" borderId="14" xfId="7" applyNumberFormat="1" applyFont="1" applyFill="1" applyBorder="1" applyAlignment="1">
      <alignment horizontal="center" vertical="center"/>
    </xf>
    <xf numFmtId="166" fontId="27" fillId="9" borderId="14" xfId="2" applyNumberFormat="1" applyFont="1" applyFill="1" applyBorder="1" applyAlignment="1">
      <alignment horizontal="right" vertical="center"/>
    </xf>
    <xf numFmtId="166" fontId="27" fillId="6" borderId="14" xfId="7" applyNumberFormat="1" applyFont="1" applyFill="1" applyBorder="1" applyAlignment="1">
      <alignment horizontal="right" vertical="center"/>
    </xf>
    <xf numFmtId="166" fontId="12" fillId="4" borderId="14" xfId="2" applyNumberFormat="1" applyFont="1" applyFill="1" applyBorder="1" applyAlignment="1">
      <alignment vertical="center"/>
    </xf>
    <xf numFmtId="0" fontId="11" fillId="0" borderId="0" xfId="2" applyAlignment="1">
      <alignment horizontal="center"/>
    </xf>
    <xf numFmtId="0" fontId="11" fillId="0" borderId="0" xfId="2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169" fontId="23" fillId="0" borderId="14" xfId="2" applyNumberFormat="1" applyFont="1" applyBorder="1" applyAlignment="1">
      <alignment vertical="center"/>
    </xf>
    <xf numFmtId="171" fontId="23" fillId="0" borderId="14" xfId="2" applyNumberFormat="1" applyFont="1" applyBorder="1" applyAlignment="1">
      <alignment vertical="center"/>
    </xf>
    <xf numFmtId="168" fontId="18" fillId="6" borderId="14" xfId="2" applyNumberFormat="1" applyFont="1" applyFill="1" applyBorder="1" applyAlignment="1">
      <alignment vertical="center"/>
    </xf>
    <xf numFmtId="0" fontId="27" fillId="6" borderId="14" xfId="2" applyFont="1" applyFill="1" applyBorder="1" applyAlignment="1">
      <alignment horizontal="center" vertical="center" wrapText="1"/>
    </xf>
    <xf numFmtId="167" fontId="35" fillId="11" borderId="14" xfId="2" applyNumberFormat="1" applyFont="1" applyFill="1" applyBorder="1" applyAlignment="1">
      <alignment horizontal="center" vertical="center"/>
    </xf>
    <xf numFmtId="0" fontId="12" fillId="12" borderId="14" xfId="2" applyFont="1" applyFill="1" applyBorder="1" applyAlignment="1">
      <alignment horizontal="center" vertical="center"/>
    </xf>
    <xf numFmtId="166" fontId="12" fillId="12" borderId="14" xfId="2" applyNumberFormat="1" applyFont="1" applyFill="1" applyBorder="1" applyAlignment="1">
      <alignment horizontal="center" vertical="center"/>
    </xf>
    <xf numFmtId="0" fontId="12" fillId="5" borderId="14" xfId="2" applyFont="1" applyFill="1" applyBorder="1" applyAlignment="1">
      <alignment vertical="center"/>
    </xf>
    <xf numFmtId="166" fontId="25" fillId="6" borderId="14" xfId="7" applyNumberFormat="1" applyFont="1" applyFill="1" applyBorder="1" applyAlignment="1">
      <alignment horizontal="right" vertical="center" indent="1"/>
    </xf>
    <xf numFmtId="166" fontId="30" fillId="0" borderId="14" xfId="2" applyNumberFormat="1" applyFont="1" applyBorder="1" applyAlignment="1">
      <alignment vertical="center" wrapText="1"/>
    </xf>
    <xf numFmtId="166" fontId="11" fillId="0" borderId="0" xfId="2" applyNumberFormat="1" applyAlignment="1">
      <alignment vertical="center" wrapText="1"/>
    </xf>
    <xf numFmtId="0" fontId="11" fillId="0" borderId="0" xfId="2" applyAlignment="1">
      <alignment vertical="center" wrapText="1"/>
    </xf>
    <xf numFmtId="0" fontId="11" fillId="0" borderId="0" xfId="2" applyAlignment="1">
      <alignment wrapText="1"/>
    </xf>
    <xf numFmtId="0" fontId="9" fillId="0" borderId="0" xfId="11" applyAlignment="1">
      <alignment vertical="center"/>
    </xf>
    <xf numFmtId="0" fontId="9" fillId="0" borderId="0" xfId="11" applyAlignment="1">
      <alignment horizontal="center" vertical="center"/>
    </xf>
    <xf numFmtId="166" fontId="9" fillId="0" borderId="0" xfId="11" applyNumberFormat="1" applyAlignment="1">
      <alignment horizontal="center" vertical="center"/>
    </xf>
    <xf numFmtId="0" fontId="9" fillId="0" borderId="0" xfId="11" applyAlignment="1">
      <alignment horizontal="center" vertical="center" wrapText="1"/>
    </xf>
    <xf numFmtId="0" fontId="12" fillId="5" borderId="14" xfId="11" applyFont="1" applyFill="1" applyBorder="1" applyAlignment="1">
      <alignment vertical="center"/>
    </xf>
    <xf numFmtId="0" fontId="30" fillId="0" borderId="14" xfId="11" applyFont="1" applyBorder="1" applyAlignment="1">
      <alignment vertical="center"/>
    </xf>
    <xf numFmtId="166" fontId="30" fillId="0" borderId="14" xfId="11" applyNumberFormat="1" applyFont="1" applyBorder="1" applyAlignment="1">
      <alignment vertical="center"/>
    </xf>
    <xf numFmtId="166" fontId="30" fillId="0" borderId="14" xfId="11" applyNumberFormat="1" applyFont="1" applyBorder="1" applyAlignment="1">
      <alignment horizontal="center" vertical="center"/>
    </xf>
    <xf numFmtId="166" fontId="30" fillId="0" borderId="14" xfId="11" applyNumberFormat="1" applyFont="1" applyBorder="1" applyAlignment="1">
      <alignment horizontal="right" vertical="center"/>
    </xf>
    <xf numFmtId="0" fontId="30" fillId="0" borderId="14" xfId="11" applyFont="1" applyBorder="1" applyAlignment="1">
      <alignment horizontal="center" vertical="center"/>
    </xf>
    <xf numFmtId="0" fontId="30" fillId="0" borderId="14" xfId="11" applyFont="1" applyBorder="1" applyAlignment="1">
      <alignment horizontal="center" vertical="center" wrapText="1"/>
    </xf>
    <xf numFmtId="0" fontId="29" fillId="0" borderId="14" xfId="11" applyFont="1" applyBorder="1" applyAlignment="1">
      <alignment vertical="center"/>
    </xf>
    <xf numFmtId="0" fontId="29" fillId="0" borderId="14" xfId="11" applyFont="1" applyBorder="1" applyAlignment="1">
      <alignment horizontal="left" vertical="center" wrapText="1" indent="1"/>
    </xf>
    <xf numFmtId="0" fontId="29" fillId="0" borderId="14" xfId="11" applyFont="1" applyBorder="1" applyAlignment="1">
      <alignment horizontal="left" vertical="center"/>
    </xf>
    <xf numFmtId="0" fontId="29" fillId="0" borderId="14" xfId="11" applyFont="1" applyBorder="1" applyAlignment="1">
      <alignment horizontal="center" vertical="center"/>
    </xf>
    <xf numFmtId="2" fontId="29" fillId="0" borderId="14" xfId="11" applyNumberFormat="1" applyFont="1" applyBorder="1" applyAlignment="1">
      <alignment horizontal="center" vertical="center"/>
    </xf>
    <xf numFmtId="166" fontId="29" fillId="0" borderId="14" xfId="11" applyNumberFormat="1" applyFont="1" applyBorder="1" applyAlignment="1">
      <alignment horizontal="center" vertical="center"/>
    </xf>
    <xf numFmtId="166" fontId="34" fillId="0" borderId="14" xfId="11" applyNumberFormat="1" applyFont="1" applyBorder="1" applyAlignment="1">
      <alignment horizontal="right" vertical="center"/>
    </xf>
    <xf numFmtId="166" fontId="27" fillId="9" borderId="14" xfId="11" applyNumberFormat="1" applyFont="1" applyFill="1" applyBorder="1" applyAlignment="1">
      <alignment horizontal="right" vertical="center"/>
    </xf>
    <xf numFmtId="0" fontId="29" fillId="0" borderId="14" xfId="11" applyFont="1" applyBorder="1" applyAlignment="1">
      <alignment horizontal="center" vertical="center" wrapText="1"/>
    </xf>
    <xf numFmtId="168" fontId="18" fillId="5" borderId="14" xfId="11" applyNumberFormat="1" applyFont="1" applyFill="1" applyBorder="1" applyAlignment="1">
      <alignment vertical="center"/>
    </xf>
    <xf numFmtId="9" fontId="9" fillId="0" borderId="14" xfId="11" applyNumberFormat="1" applyBorder="1" applyAlignment="1">
      <alignment horizontal="center" vertical="center"/>
    </xf>
    <xf numFmtId="168" fontId="18" fillId="12" borderId="14" xfId="11" applyNumberFormat="1" applyFont="1" applyFill="1" applyBorder="1" applyAlignment="1">
      <alignment horizontal="right" vertical="center" indent="1"/>
    </xf>
    <xf numFmtId="0" fontId="9" fillId="0" borderId="0" xfId="11" applyAlignment="1">
      <alignment vertical="center" wrapText="1"/>
    </xf>
    <xf numFmtId="2" fontId="9" fillId="0" borderId="0" xfId="11" applyNumberFormat="1" applyAlignment="1">
      <alignment vertical="center"/>
    </xf>
    <xf numFmtId="166" fontId="36" fillId="9" borderId="14" xfId="7" applyNumberFormat="1" applyFont="1" applyFill="1" applyBorder="1" applyAlignment="1">
      <alignment horizontal="right" vertical="center"/>
    </xf>
    <xf numFmtId="0" fontId="8" fillId="0" borderId="0" xfId="2" applyFont="1" applyAlignment="1">
      <alignment vertical="center"/>
    </xf>
    <xf numFmtId="14" fontId="26" fillId="7" borderId="14" xfId="2" applyNumberFormat="1" applyFont="1" applyFill="1" applyBorder="1" applyAlignment="1">
      <alignment horizontal="center" vertical="center"/>
    </xf>
    <xf numFmtId="166" fontId="22" fillId="3" borderId="14" xfId="2" applyNumberFormat="1" applyFont="1" applyFill="1" applyBorder="1" applyAlignment="1">
      <alignment vertical="center"/>
    </xf>
    <xf numFmtId="166" fontId="21" fillId="0" borderId="14" xfId="2" applyNumberFormat="1" applyFont="1" applyBorder="1" applyAlignment="1">
      <alignment vertical="center"/>
    </xf>
    <xf numFmtId="166" fontId="24" fillId="8" borderId="14" xfId="2" applyNumberFormat="1" applyFont="1" applyFill="1" applyBorder="1" applyAlignment="1">
      <alignment vertical="center"/>
    </xf>
    <xf numFmtId="170" fontId="22" fillId="10" borderId="14" xfId="2" applyNumberFormat="1" applyFont="1" applyFill="1" applyBorder="1" applyAlignment="1">
      <alignment horizontal="right" vertical="center"/>
    </xf>
    <xf numFmtId="166" fontId="11" fillId="0" borderId="14" xfId="2" applyNumberFormat="1" applyBorder="1" applyAlignment="1">
      <alignment vertical="center"/>
    </xf>
    <xf numFmtId="0" fontId="11" fillId="0" borderId="14" xfId="2" applyBorder="1"/>
    <xf numFmtId="0" fontId="35" fillId="14" borderId="14" xfId="2" applyFont="1" applyFill="1" applyBorder="1" applyAlignment="1">
      <alignment horizontal="center" vertical="center" wrapText="1"/>
    </xf>
    <xf numFmtId="10" fontId="33" fillId="15" borderId="14" xfId="2" applyNumberFormat="1" applyFont="1" applyFill="1" applyBorder="1" applyAlignment="1">
      <alignment horizontal="center" vertical="center"/>
    </xf>
    <xf numFmtId="166" fontId="25" fillId="16" borderId="14" xfId="7" applyNumberFormat="1" applyFont="1" applyFill="1" applyBorder="1" applyAlignment="1">
      <alignment horizontal="right" vertical="center"/>
    </xf>
    <xf numFmtId="166" fontId="33" fillId="15" borderId="14" xfId="2" applyNumberFormat="1" applyFont="1" applyFill="1" applyBorder="1" applyAlignment="1">
      <alignment horizontal="right" vertical="center" wrapText="1" indent="1"/>
    </xf>
    <xf numFmtId="0" fontId="7" fillId="0" borderId="0" xfId="2" applyFont="1" applyAlignment="1">
      <alignment vertical="center"/>
    </xf>
    <xf numFmtId="166" fontId="25" fillId="6" borderId="14" xfId="7" applyNumberFormat="1" applyFont="1" applyFill="1" applyBorder="1" applyAlignment="1">
      <alignment horizontal="right" vertical="center"/>
    </xf>
    <xf numFmtId="166" fontId="25" fillId="6" borderId="14" xfId="2" applyNumberFormat="1" applyFont="1" applyFill="1" applyBorder="1" applyAlignment="1">
      <alignment horizontal="right" vertical="center" wrapText="1" indent="1"/>
    </xf>
    <xf numFmtId="166" fontId="25" fillId="18" borderId="14" xfId="2" applyNumberFormat="1" applyFont="1" applyFill="1" applyBorder="1" applyAlignment="1">
      <alignment horizontal="right" vertical="center" wrapText="1" indent="1"/>
    </xf>
    <xf numFmtId="166" fontId="35" fillId="19" borderId="14" xfId="2" applyNumberFormat="1" applyFont="1" applyFill="1" applyBorder="1" applyAlignment="1">
      <alignment horizontal="center" vertical="center"/>
    </xf>
    <xf numFmtId="0" fontId="5" fillId="0" borderId="0" xfId="2" applyFont="1"/>
    <xf numFmtId="0" fontId="5" fillId="0" borderId="0" xfId="2" applyFont="1" applyAlignment="1">
      <alignment horizontal="center"/>
    </xf>
    <xf numFmtId="166" fontId="5" fillId="0" borderId="0" xfId="2" applyNumberFormat="1" applyFont="1" applyAlignment="1">
      <alignment horizont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166" fontId="5" fillId="0" borderId="0" xfId="2" applyNumberFormat="1" applyFont="1" applyAlignment="1">
      <alignment horizontal="center" vertical="center"/>
    </xf>
    <xf numFmtId="166" fontId="5" fillId="0" borderId="0" xfId="2" applyNumberFormat="1" applyFont="1" applyAlignment="1">
      <alignment vertical="center"/>
    </xf>
    <xf numFmtId="168" fontId="18" fillId="12" borderId="14" xfId="2" applyNumberFormat="1" applyFont="1" applyFill="1" applyBorder="1" applyAlignment="1">
      <alignment horizontal="right" vertical="center" indent="1"/>
    </xf>
    <xf numFmtId="0" fontId="5" fillId="0" borderId="0" xfId="11" applyFont="1" applyAlignment="1">
      <alignment vertical="center"/>
    </xf>
    <xf numFmtId="0" fontId="5" fillId="0" borderId="0" xfId="11" applyFont="1" applyAlignment="1">
      <alignment horizontal="center" vertical="center"/>
    </xf>
    <xf numFmtId="166" fontId="5" fillId="0" borderId="0" xfId="11" applyNumberFormat="1" applyFont="1" applyAlignment="1">
      <alignment horizontal="center" vertical="center"/>
    </xf>
    <xf numFmtId="0" fontId="5" fillId="0" borderId="0" xfId="11" applyFont="1" applyAlignment="1">
      <alignment horizontal="center" vertical="center" wrapText="1"/>
    </xf>
    <xf numFmtId="166" fontId="36" fillId="12" borderId="14" xfId="2" applyNumberFormat="1" applyFont="1" applyFill="1" applyBorder="1" applyAlignment="1">
      <alignment horizontal="center" vertical="center"/>
    </xf>
    <xf numFmtId="166" fontId="12" fillId="9" borderId="14" xfId="7" applyNumberFormat="1" applyFont="1" applyFill="1" applyBorder="1" applyAlignment="1">
      <alignment horizontal="right" vertical="center"/>
    </xf>
    <xf numFmtId="166" fontId="29" fillId="13" borderId="14" xfId="7" applyNumberFormat="1" applyFont="1" applyFill="1" applyBorder="1" applyAlignment="1">
      <alignment horizontal="center" vertical="center"/>
    </xf>
    <xf numFmtId="166" fontId="30" fillId="13" borderId="14" xfId="7" applyNumberFormat="1" applyFont="1" applyFill="1" applyBorder="1" applyAlignment="1">
      <alignment horizontal="right" vertical="center"/>
    </xf>
    <xf numFmtId="166" fontId="31" fillId="9" borderId="14" xfId="2" applyNumberFormat="1" applyFont="1" applyFill="1" applyBorder="1" applyAlignment="1">
      <alignment horizontal="center" vertical="center"/>
    </xf>
    <xf numFmtId="166" fontId="29" fillId="17" borderId="14" xfId="2" applyNumberFormat="1" applyFont="1" applyFill="1" applyBorder="1" applyAlignment="1">
      <alignment horizontal="center" vertical="center"/>
    </xf>
    <xf numFmtId="166" fontId="30" fillId="17" borderId="14" xfId="2" applyNumberFormat="1" applyFont="1" applyFill="1" applyBorder="1" applyAlignment="1">
      <alignment horizontal="right" vertical="center"/>
    </xf>
    <xf numFmtId="166" fontId="12" fillId="13" borderId="14" xfId="7" applyNumberFormat="1" applyFont="1" applyFill="1" applyBorder="1" applyAlignment="1">
      <alignment horizontal="right" vertical="center" indent="1"/>
    </xf>
    <xf numFmtId="166" fontId="30" fillId="17" borderId="14" xfId="11" applyNumberFormat="1" applyFont="1" applyFill="1" applyBorder="1" applyAlignment="1">
      <alignment horizontal="right" vertical="center"/>
    </xf>
    <xf numFmtId="9" fontId="5" fillId="0" borderId="14" xfId="11" applyNumberFormat="1" applyFont="1" applyBorder="1" applyAlignment="1">
      <alignment horizontal="center" vertical="center"/>
    </xf>
    <xf numFmtId="166" fontId="29" fillId="17" borderId="14" xfId="11" applyNumberFormat="1" applyFont="1" applyFill="1" applyBorder="1" applyAlignment="1">
      <alignment horizontal="center" vertical="center"/>
    </xf>
    <xf numFmtId="166" fontId="31" fillId="9" borderId="14" xfId="11" applyNumberFormat="1" applyFont="1" applyFill="1" applyBorder="1" applyAlignment="1">
      <alignment horizontal="center" vertical="center"/>
    </xf>
    <xf numFmtId="2" fontId="31" fillId="6" borderId="14" xfId="7" applyNumberFormat="1" applyFont="1" applyFill="1" applyBorder="1" applyAlignment="1">
      <alignment horizontal="center" vertical="center"/>
    </xf>
    <xf numFmtId="2" fontId="9" fillId="0" borderId="14" xfId="2" applyNumberFormat="1" applyFont="1" applyBorder="1" applyAlignment="1">
      <alignment horizontal="center" vertical="center"/>
    </xf>
    <xf numFmtId="2" fontId="31" fillId="9" borderId="14" xfId="11" applyNumberFormat="1" applyFont="1" applyFill="1" applyBorder="1" applyAlignment="1">
      <alignment horizontal="center" vertical="center"/>
    </xf>
    <xf numFmtId="2" fontId="9" fillId="0" borderId="14" xfId="11" applyNumberFormat="1" applyBorder="1" applyAlignment="1">
      <alignment horizontal="center" vertical="center"/>
    </xf>
    <xf numFmtId="2" fontId="29" fillId="13" borderId="14" xfId="7" applyNumberFormat="1" applyFont="1" applyFill="1" applyBorder="1" applyAlignment="1">
      <alignment horizontal="center" vertical="center"/>
    </xf>
    <xf numFmtId="2" fontId="29" fillId="17" borderId="14" xfId="11" applyNumberFormat="1" applyFont="1" applyFill="1" applyBorder="1" applyAlignment="1">
      <alignment horizontal="center" vertical="center"/>
    </xf>
    <xf numFmtId="2" fontId="5" fillId="0" borderId="14" xfId="11" applyNumberFormat="1" applyFont="1" applyBorder="1" applyAlignment="1">
      <alignment horizontal="center" vertical="center"/>
    </xf>
    <xf numFmtId="0" fontId="31" fillId="6" borderId="14" xfId="7" applyFont="1" applyFill="1" applyBorder="1" applyAlignment="1">
      <alignment horizontal="center" vertical="center"/>
    </xf>
    <xf numFmtId="0" fontId="31" fillId="9" borderId="14" xfId="2" applyFont="1" applyFill="1" applyBorder="1" applyAlignment="1">
      <alignment horizontal="center" vertical="center"/>
    </xf>
    <xf numFmtId="0" fontId="9" fillId="0" borderId="14" xfId="2" applyFont="1" applyBorder="1" applyAlignment="1">
      <alignment horizontal="center" vertical="center"/>
    </xf>
    <xf numFmtId="0" fontId="31" fillId="9" borderId="14" xfId="11" applyFont="1" applyFill="1" applyBorder="1" applyAlignment="1">
      <alignment horizontal="center" vertical="center"/>
    </xf>
    <xf numFmtId="0" fontId="9" fillId="0" borderId="14" xfId="11" applyBorder="1" applyAlignment="1">
      <alignment horizontal="center" vertical="center"/>
    </xf>
    <xf numFmtId="0" fontId="29" fillId="13" borderId="14" xfId="7" applyFont="1" applyFill="1" applyBorder="1" applyAlignment="1">
      <alignment horizontal="center" vertical="center"/>
    </xf>
    <xf numFmtId="0" fontId="29" fillId="17" borderId="14" xfId="2" applyFont="1" applyFill="1" applyBorder="1" applyAlignment="1">
      <alignment horizontal="center" vertical="center"/>
    </xf>
    <xf numFmtId="0" fontId="29" fillId="17" borderId="14" xfId="11" applyFont="1" applyFill="1" applyBorder="1" applyAlignment="1">
      <alignment horizontal="center" vertical="center"/>
    </xf>
    <xf numFmtId="0" fontId="5" fillId="0" borderId="14" xfId="11" applyFont="1" applyBorder="1" applyAlignment="1">
      <alignment horizontal="center" vertical="center"/>
    </xf>
    <xf numFmtId="2" fontId="11" fillId="0" borderId="0" xfId="2" applyNumberFormat="1" applyAlignment="1">
      <alignment horizontal="center"/>
    </xf>
    <xf numFmtId="2" fontId="11" fillId="0" borderId="0" xfId="2" applyNumberFormat="1" applyAlignment="1">
      <alignment horizontal="center" vertical="center"/>
    </xf>
    <xf numFmtId="2" fontId="31" fillId="9" borderId="14" xfId="2" applyNumberFormat="1" applyFont="1" applyFill="1" applyBorder="1" applyAlignment="1">
      <alignment horizontal="center" vertical="center"/>
    </xf>
    <xf numFmtId="2" fontId="9" fillId="0" borderId="0" xfId="11" applyNumberFormat="1" applyAlignment="1">
      <alignment horizontal="center" vertical="center"/>
    </xf>
    <xf numFmtId="2" fontId="29" fillId="17" borderId="14" xfId="2" applyNumberFormat="1" applyFont="1" applyFill="1" applyBorder="1" applyAlignment="1">
      <alignment horizontal="center" vertical="center"/>
    </xf>
    <xf numFmtId="2" fontId="5" fillId="0" borderId="0" xfId="11" applyNumberFormat="1" applyFont="1" applyAlignment="1">
      <alignment horizontal="center" vertical="center"/>
    </xf>
    <xf numFmtId="9" fontId="5" fillId="0" borderId="14" xfId="2" applyNumberFormat="1" applyFont="1" applyBorder="1" applyAlignment="1">
      <alignment horizontal="center" vertical="center"/>
    </xf>
    <xf numFmtId="166" fontId="41" fillId="17" borderId="14" xfId="2" applyNumberFormat="1" applyFont="1" applyFill="1" applyBorder="1" applyAlignment="1">
      <alignment horizontal="center" vertical="center"/>
    </xf>
    <xf numFmtId="166" fontId="41" fillId="17" borderId="14" xfId="11" applyNumberFormat="1" applyFont="1" applyFill="1" applyBorder="1" applyAlignment="1">
      <alignment horizontal="center" vertical="center"/>
    </xf>
    <xf numFmtId="166" fontId="41" fillId="9" borderId="14" xfId="2" applyNumberFormat="1" applyFont="1" applyFill="1" applyBorder="1" applyAlignment="1">
      <alignment horizontal="center" vertical="center"/>
    </xf>
    <xf numFmtId="166" fontId="41" fillId="9" borderId="14" xfId="11" applyNumberFormat="1" applyFont="1" applyFill="1" applyBorder="1" applyAlignment="1">
      <alignment horizontal="center" vertical="center"/>
    </xf>
    <xf numFmtId="2" fontId="41" fillId="9" borderId="14" xfId="11" applyNumberFormat="1" applyFont="1" applyFill="1" applyBorder="1" applyAlignment="1">
      <alignment horizontal="center" vertical="center"/>
    </xf>
    <xf numFmtId="2" fontId="41" fillId="9" borderId="14" xfId="2" applyNumberFormat="1" applyFont="1" applyFill="1" applyBorder="1" applyAlignment="1">
      <alignment horizontal="center" vertical="center"/>
    </xf>
    <xf numFmtId="0" fontId="41" fillId="9" borderId="14" xfId="2" applyFont="1" applyFill="1" applyBorder="1" applyAlignment="1">
      <alignment horizontal="center" vertical="center"/>
    </xf>
    <xf numFmtId="0" fontId="41" fillId="9" borderId="14" xfId="11" applyFont="1" applyFill="1" applyBorder="1" applyAlignment="1">
      <alignment horizontal="center" vertical="center"/>
    </xf>
    <xf numFmtId="0" fontId="5" fillId="0" borderId="14" xfId="2" applyFont="1" applyBorder="1" applyAlignment="1">
      <alignment horizontal="center" vertical="center"/>
    </xf>
    <xf numFmtId="0" fontId="41" fillId="17" borderId="14" xfId="2" applyFont="1" applyFill="1" applyBorder="1" applyAlignment="1">
      <alignment horizontal="center" vertical="center"/>
    </xf>
    <xf numFmtId="0" fontId="41" fillId="17" borderId="14" xfId="11" applyFont="1" applyFill="1" applyBorder="1" applyAlignment="1">
      <alignment horizontal="center" vertical="center"/>
    </xf>
    <xf numFmtId="2" fontId="5" fillId="0" borderId="14" xfId="2" applyNumberFormat="1" applyFont="1" applyBorder="1" applyAlignment="1">
      <alignment horizontal="center" vertical="center"/>
    </xf>
    <xf numFmtId="2" fontId="41" fillId="17" borderId="14" xfId="11" applyNumberFormat="1" applyFont="1" applyFill="1" applyBorder="1" applyAlignment="1">
      <alignment horizontal="center" vertical="center"/>
    </xf>
    <xf numFmtId="2" fontId="5" fillId="0" borderId="0" xfId="2" applyNumberFormat="1" applyFont="1" applyAlignment="1">
      <alignment horizontal="center" vertical="center"/>
    </xf>
    <xf numFmtId="2" fontId="41" fillId="17" borderId="14" xfId="2" applyNumberFormat="1" applyFont="1" applyFill="1" applyBorder="1" applyAlignment="1">
      <alignment horizontal="center" vertical="center"/>
    </xf>
    <xf numFmtId="166" fontId="12" fillId="11" borderId="14" xfId="2" applyNumberFormat="1" applyFont="1" applyFill="1" applyBorder="1" applyAlignment="1">
      <alignment vertical="center"/>
    </xf>
    <xf numFmtId="0" fontId="4" fillId="0" borderId="0" xfId="2" applyFont="1"/>
    <xf numFmtId="0" fontId="4" fillId="0" borderId="0" xfId="2" applyFont="1" applyAlignment="1">
      <alignment vertical="center"/>
    </xf>
    <xf numFmtId="0" fontId="42" fillId="0" borderId="0" xfId="2" applyFont="1" applyAlignment="1">
      <alignment horizontal="center" vertical="center"/>
    </xf>
    <xf numFmtId="0" fontId="42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40" fillId="0" borderId="0" xfId="12" applyFont="1"/>
    <xf numFmtId="0" fontId="43" fillId="0" borderId="0" xfId="2" applyFont="1"/>
    <xf numFmtId="0" fontId="2" fillId="0" borderId="0" xfId="2" applyFont="1" applyAlignment="1">
      <alignment horizontal="center"/>
    </xf>
    <xf numFmtId="0" fontId="30" fillId="0" borderId="14" xfId="14" applyFont="1" applyBorder="1" applyAlignment="1">
      <alignment horizontal="left" vertical="center"/>
    </xf>
    <xf numFmtId="0" fontId="30" fillId="0" borderId="14" xfId="14" applyFont="1" applyBorder="1" applyAlignment="1">
      <alignment horizontal="left" vertical="center" wrapText="1"/>
    </xf>
    <xf numFmtId="0" fontId="29" fillId="0" borderId="14" xfId="14" applyFont="1" applyBorder="1" applyAlignment="1">
      <alignment horizontal="left" vertical="center" wrapText="1"/>
    </xf>
    <xf numFmtId="0" fontId="30" fillId="0" borderId="14" xfId="2" applyFont="1" applyBorder="1" applyAlignment="1">
      <alignment horizontal="left" vertical="center" wrapText="1"/>
    </xf>
    <xf numFmtId="166" fontId="36" fillId="9" borderId="0" xfId="7" applyNumberFormat="1" applyFont="1" applyFill="1" applyAlignment="1">
      <alignment horizontal="right" vertical="center"/>
    </xf>
    <xf numFmtId="166" fontId="12" fillId="12" borderId="0" xfId="2" applyNumberFormat="1" applyFont="1" applyFill="1" applyAlignment="1">
      <alignment horizontal="center" vertical="center"/>
    </xf>
    <xf numFmtId="166" fontId="25" fillId="16" borderId="0" xfId="7" applyNumberFormat="1" applyFont="1" applyFill="1" applyAlignment="1">
      <alignment horizontal="right" vertical="center"/>
    </xf>
    <xf numFmtId="10" fontId="33" fillId="15" borderId="0" xfId="2" applyNumberFormat="1" applyFont="1" applyFill="1" applyAlignment="1">
      <alignment horizontal="center" vertical="center"/>
    </xf>
    <xf numFmtId="0" fontId="45" fillId="0" borderId="14" xfId="14" applyFont="1" applyBorder="1" applyAlignment="1">
      <alignment horizontal="left" vertical="center" wrapText="1"/>
    </xf>
    <xf numFmtId="166" fontId="29" fillId="9" borderId="14" xfId="2" applyNumberFormat="1" applyFont="1" applyFill="1" applyBorder="1" applyAlignment="1">
      <alignment horizontal="center" vertical="center"/>
    </xf>
    <xf numFmtId="2" fontId="29" fillId="9" borderId="14" xfId="2" applyNumberFormat="1" applyFont="1" applyFill="1" applyBorder="1" applyAlignment="1">
      <alignment horizontal="center" vertical="center"/>
    </xf>
    <xf numFmtId="49" fontId="29" fillId="0" borderId="14" xfId="2" applyNumberFormat="1" applyFont="1" applyBorder="1" applyAlignment="1">
      <alignment horizontal="left" vertical="center" wrapText="1"/>
    </xf>
    <xf numFmtId="49" fontId="29" fillId="0" borderId="14" xfId="14" applyNumberFormat="1" applyFont="1" applyBorder="1" applyAlignment="1">
      <alignment horizontal="left" vertical="center" wrapText="1"/>
    </xf>
    <xf numFmtId="0" fontId="40" fillId="8" borderId="3" xfId="12" applyFont="1" applyFill="1" applyBorder="1" applyAlignment="1">
      <alignment horizontal="left" vertical="center"/>
    </xf>
    <xf numFmtId="0" fontId="12" fillId="8" borderId="7" xfId="2" applyFont="1" applyFill="1" applyBorder="1" applyAlignment="1">
      <alignment horizontal="left" vertical="center"/>
    </xf>
    <xf numFmtId="0" fontId="12" fillId="8" borderId="12" xfId="2" applyFont="1" applyFill="1" applyBorder="1" applyAlignment="1">
      <alignment horizontal="left" vertical="center"/>
    </xf>
    <xf numFmtId="0" fontId="17" fillId="0" borderId="0" xfId="2" applyFont="1" applyAlignment="1">
      <alignment horizontal="center" vertical="center"/>
    </xf>
    <xf numFmtId="0" fontId="11" fillId="0" borderId="14" xfId="2" applyBorder="1" applyAlignment="1">
      <alignment horizontal="center"/>
    </xf>
    <xf numFmtId="0" fontId="20" fillId="3" borderId="14" xfId="2" applyFont="1" applyFill="1" applyBorder="1" applyAlignment="1">
      <alignment horizontal="center" vertical="center"/>
    </xf>
    <xf numFmtId="0" fontId="19" fillId="0" borderId="14" xfId="2" applyFont="1" applyBorder="1" applyAlignment="1">
      <alignment horizontal="left" vertical="center"/>
    </xf>
    <xf numFmtId="0" fontId="23" fillId="0" borderId="14" xfId="2" applyFont="1" applyBorder="1" applyAlignment="1">
      <alignment horizontal="left" vertical="center"/>
    </xf>
    <xf numFmtId="0" fontId="19" fillId="0" borderId="0" xfId="2" applyFont="1" applyAlignment="1">
      <alignment horizontal="center" vertical="center"/>
    </xf>
    <xf numFmtId="0" fontId="12" fillId="4" borderId="3" xfId="2" applyFont="1" applyFill="1" applyBorder="1" applyAlignment="1">
      <alignment horizontal="left" vertical="center" indent="1"/>
    </xf>
    <xf numFmtId="0" fontId="12" fillId="4" borderId="7" xfId="2" applyFont="1" applyFill="1" applyBorder="1" applyAlignment="1">
      <alignment horizontal="left" vertical="center" indent="1"/>
    </xf>
    <xf numFmtId="0" fontId="12" fillId="4" borderId="12" xfId="2" applyFont="1" applyFill="1" applyBorder="1" applyAlignment="1">
      <alignment horizontal="left" vertical="center" indent="1"/>
    </xf>
    <xf numFmtId="0" fontId="18" fillId="5" borderId="3" xfId="2" applyFont="1" applyFill="1" applyBorder="1" applyAlignment="1">
      <alignment horizontal="left" vertical="center"/>
    </xf>
    <xf numFmtId="0" fontId="18" fillId="5" borderId="7" xfId="2" applyFont="1" applyFill="1" applyBorder="1" applyAlignment="1">
      <alignment horizontal="left" vertical="center"/>
    </xf>
    <xf numFmtId="0" fontId="18" fillId="5" borderId="12" xfId="2" applyFont="1" applyFill="1" applyBorder="1" applyAlignment="1">
      <alignment horizontal="left" vertical="center"/>
    </xf>
    <xf numFmtId="0" fontId="12" fillId="11" borderId="3" xfId="2" applyFont="1" applyFill="1" applyBorder="1" applyAlignment="1">
      <alignment horizontal="left" vertical="center" indent="1"/>
    </xf>
    <xf numFmtId="0" fontId="12" fillId="11" borderId="7" xfId="2" applyFont="1" applyFill="1" applyBorder="1" applyAlignment="1">
      <alignment horizontal="left" vertical="center" indent="1"/>
    </xf>
    <xf numFmtId="0" fontId="12" fillId="11" borderId="12" xfId="2" applyFont="1" applyFill="1" applyBorder="1" applyAlignment="1">
      <alignment horizontal="left" vertical="center" indent="1"/>
    </xf>
    <xf numFmtId="0" fontId="40" fillId="8" borderId="3" xfId="12" applyFont="1" applyFill="1" applyBorder="1" applyAlignment="1">
      <alignment horizontal="left" vertical="center" wrapText="1"/>
    </xf>
    <xf numFmtId="0" fontId="12" fillId="8" borderId="7" xfId="2" applyFont="1" applyFill="1" applyBorder="1" applyAlignment="1">
      <alignment horizontal="left" vertical="center" wrapText="1"/>
    </xf>
    <xf numFmtId="0" fontId="12" fillId="8" borderId="12" xfId="2" applyFont="1" applyFill="1" applyBorder="1" applyAlignment="1">
      <alignment horizontal="left" vertical="center" wrapText="1"/>
    </xf>
    <xf numFmtId="0" fontId="20" fillId="10" borderId="14" xfId="2" applyFont="1" applyFill="1" applyBorder="1" applyAlignment="1">
      <alignment horizontal="left" vertical="center"/>
    </xf>
    <xf numFmtId="0" fontId="12" fillId="6" borderId="14" xfId="2" applyFont="1" applyFill="1" applyBorder="1" applyAlignment="1">
      <alignment horizontal="left" vertical="center"/>
    </xf>
    <xf numFmtId="0" fontId="17" fillId="2" borderId="14" xfId="2" applyFont="1" applyFill="1" applyBorder="1" applyAlignment="1">
      <alignment horizontal="left" vertical="center"/>
    </xf>
    <xf numFmtId="0" fontId="18" fillId="6" borderId="14" xfId="2" applyFont="1" applyFill="1" applyBorder="1" applyAlignment="1">
      <alignment horizontal="left" vertical="center"/>
    </xf>
    <xf numFmtId="0" fontId="20" fillId="3" borderId="14" xfId="2" applyFont="1" applyFill="1" applyBorder="1" applyAlignment="1">
      <alignment horizontal="left" vertical="center"/>
    </xf>
    <xf numFmtId="0" fontId="24" fillId="8" borderId="14" xfId="2" applyFont="1" applyFill="1" applyBorder="1" applyAlignment="1">
      <alignment horizontal="left" vertical="center"/>
    </xf>
    <xf numFmtId="0" fontId="21" fillId="0" borderId="14" xfId="2" applyFont="1" applyBorder="1" applyAlignment="1">
      <alignment horizontal="left" vertical="center"/>
    </xf>
    <xf numFmtId="0" fontId="12" fillId="12" borderId="3" xfId="2" applyFont="1" applyFill="1" applyBorder="1" applyAlignment="1">
      <alignment horizontal="center" vertical="center"/>
    </xf>
    <xf numFmtId="0" fontId="12" fillId="12" borderId="7" xfId="2" applyFont="1" applyFill="1" applyBorder="1" applyAlignment="1">
      <alignment horizontal="center" vertical="center"/>
    </xf>
    <xf numFmtId="0" fontId="12" fillId="12" borderId="12" xfId="2" applyFont="1" applyFill="1" applyBorder="1" applyAlignment="1">
      <alignment horizontal="center" vertical="center"/>
    </xf>
    <xf numFmtId="0" fontId="12" fillId="12" borderId="8" xfId="2" applyFont="1" applyFill="1" applyBorder="1" applyAlignment="1">
      <alignment horizontal="center" vertical="center"/>
    </xf>
    <xf numFmtId="0" fontId="12" fillId="12" borderId="9" xfId="2" applyFont="1" applyFill="1" applyBorder="1" applyAlignment="1">
      <alignment horizontal="center" vertical="center"/>
    </xf>
    <xf numFmtId="0" fontId="12" fillId="12" borderId="3" xfId="11" applyFont="1" applyFill="1" applyBorder="1" applyAlignment="1">
      <alignment horizontal="left" vertical="center"/>
    </xf>
    <xf numFmtId="0" fontId="12" fillId="12" borderId="7" xfId="11" applyFont="1" applyFill="1" applyBorder="1" applyAlignment="1">
      <alignment horizontal="left" vertical="center"/>
    </xf>
    <xf numFmtId="0" fontId="12" fillId="12" borderId="12" xfId="11" applyFont="1" applyFill="1" applyBorder="1" applyAlignment="1">
      <alignment horizontal="left" vertical="center"/>
    </xf>
    <xf numFmtId="0" fontId="18" fillId="5" borderId="3" xfId="11" applyFont="1" applyFill="1" applyBorder="1" applyAlignment="1">
      <alignment horizontal="left" vertical="center"/>
    </xf>
    <xf numFmtId="0" fontId="18" fillId="5" borderId="7" xfId="11" applyFont="1" applyFill="1" applyBorder="1" applyAlignment="1">
      <alignment horizontal="left" vertical="center"/>
    </xf>
    <xf numFmtId="0" fontId="18" fillId="5" borderId="12" xfId="11" applyFont="1" applyFill="1" applyBorder="1" applyAlignment="1">
      <alignment horizontal="left" vertical="center"/>
    </xf>
    <xf numFmtId="0" fontId="12" fillId="5" borderId="3" xfId="11" applyFont="1" applyFill="1" applyBorder="1" applyAlignment="1">
      <alignment horizontal="left" vertical="center"/>
    </xf>
    <xf numFmtId="0" fontId="12" fillId="5" borderId="7" xfId="11" applyFont="1" applyFill="1" applyBorder="1" applyAlignment="1">
      <alignment horizontal="left" vertical="center"/>
    </xf>
    <xf numFmtId="0" fontId="12" fillId="5" borderId="12" xfId="11" applyFont="1" applyFill="1" applyBorder="1" applyAlignment="1">
      <alignment horizontal="left" vertical="center"/>
    </xf>
    <xf numFmtId="0" fontId="25" fillId="6" borderId="3" xfId="2" applyFont="1" applyFill="1" applyBorder="1" applyAlignment="1">
      <alignment horizontal="center" vertical="center" wrapText="1"/>
    </xf>
    <xf numFmtId="0" fontId="25" fillId="6" borderId="7" xfId="2" applyFont="1" applyFill="1" applyBorder="1" applyAlignment="1">
      <alignment horizontal="center" vertical="center" wrapText="1"/>
    </xf>
    <xf numFmtId="0" fontId="25" fillId="6" borderId="12" xfId="2" applyFont="1" applyFill="1" applyBorder="1" applyAlignment="1">
      <alignment horizontal="center" vertical="center" wrapText="1"/>
    </xf>
    <xf numFmtId="0" fontId="19" fillId="0" borderId="3" xfId="2" applyFont="1" applyBorder="1" applyAlignment="1">
      <alignment horizontal="left" vertical="center"/>
    </xf>
    <xf numFmtId="0" fontId="19" fillId="0" borderId="7" xfId="2" applyFont="1" applyBorder="1" applyAlignment="1">
      <alignment horizontal="left" vertical="center"/>
    </xf>
    <xf numFmtId="0" fontId="19" fillId="0" borderId="12" xfId="2" applyFont="1" applyBorder="1" applyAlignment="1">
      <alignment horizontal="left" vertical="center"/>
    </xf>
    <xf numFmtId="0" fontId="23" fillId="0" borderId="3" xfId="2" applyFont="1" applyBorder="1" applyAlignment="1">
      <alignment horizontal="left" vertical="center"/>
    </xf>
    <xf numFmtId="0" fontId="23" fillId="0" borderId="7" xfId="2" applyFont="1" applyBorder="1" applyAlignment="1">
      <alignment horizontal="left" vertical="center"/>
    </xf>
    <xf numFmtId="0" fontId="23" fillId="0" borderId="12" xfId="2" applyFont="1" applyBorder="1" applyAlignment="1">
      <alignment horizontal="left" vertical="center"/>
    </xf>
    <xf numFmtId="0" fontId="12" fillId="5" borderId="3" xfId="2" applyFont="1" applyFill="1" applyBorder="1" applyAlignment="1">
      <alignment horizontal="left" vertical="center"/>
    </xf>
    <xf numFmtId="0" fontId="12" fillId="5" borderId="7" xfId="2" applyFont="1" applyFill="1" applyBorder="1" applyAlignment="1">
      <alignment horizontal="left" vertical="center"/>
    </xf>
    <xf numFmtId="0" fontId="12" fillId="5" borderId="12" xfId="2" applyFont="1" applyFill="1" applyBorder="1" applyAlignment="1">
      <alignment horizontal="left" vertical="center"/>
    </xf>
    <xf numFmtId="0" fontId="11" fillId="0" borderId="13" xfId="2" applyBorder="1" applyAlignment="1">
      <alignment horizontal="center"/>
    </xf>
    <xf numFmtId="0" fontId="11" fillId="0" borderId="4" xfId="2" applyBorder="1" applyAlignment="1">
      <alignment horizontal="center"/>
    </xf>
    <xf numFmtId="0" fontId="11" fillId="0" borderId="11" xfId="2" applyBorder="1" applyAlignment="1">
      <alignment horizontal="center"/>
    </xf>
    <xf numFmtId="0" fontId="11" fillId="0" borderId="8" xfId="2" applyBorder="1" applyAlignment="1">
      <alignment horizontal="center"/>
    </xf>
    <xf numFmtId="0" fontId="11" fillId="0" borderId="9" xfId="2" applyBorder="1" applyAlignment="1">
      <alignment horizontal="center"/>
    </xf>
    <xf numFmtId="0" fontId="11" fillId="0" borderId="10" xfId="2" applyBorder="1" applyAlignment="1">
      <alignment horizontal="center"/>
    </xf>
    <xf numFmtId="0" fontId="20" fillId="3" borderId="13" xfId="2" applyFont="1" applyFill="1" applyBorder="1" applyAlignment="1">
      <alignment horizontal="center" vertical="center"/>
    </xf>
    <xf numFmtId="0" fontId="20" fillId="3" borderId="4" xfId="2" applyFont="1" applyFill="1" applyBorder="1" applyAlignment="1">
      <alignment horizontal="center" vertical="center"/>
    </xf>
    <xf numFmtId="0" fontId="20" fillId="3" borderId="11" xfId="2" applyFont="1" applyFill="1" applyBorder="1" applyAlignment="1">
      <alignment horizontal="center" vertical="center"/>
    </xf>
    <xf numFmtId="0" fontId="20" fillId="3" borderId="8" xfId="2" applyFont="1" applyFill="1" applyBorder="1" applyAlignment="1">
      <alignment horizontal="center" vertical="center"/>
    </xf>
    <xf numFmtId="0" fontId="20" fillId="3" borderId="9" xfId="2" applyFont="1" applyFill="1" applyBorder="1" applyAlignment="1">
      <alignment horizontal="center" vertical="center"/>
    </xf>
    <xf numFmtId="0" fontId="20" fillId="3" borderId="10" xfId="2" applyFont="1" applyFill="1" applyBorder="1" applyAlignment="1">
      <alignment horizontal="center" vertical="center"/>
    </xf>
    <xf numFmtId="0" fontId="38" fillId="6" borderId="4" xfId="2" applyFont="1" applyFill="1" applyBorder="1" applyAlignment="1">
      <alignment horizontal="center" vertical="center" wrapText="1"/>
    </xf>
    <xf numFmtId="0" fontId="32" fillId="6" borderId="4" xfId="2" applyFont="1" applyFill="1" applyBorder="1" applyAlignment="1">
      <alignment horizontal="center" vertical="center" wrapText="1"/>
    </xf>
    <xf numFmtId="0" fontId="32" fillId="6" borderId="9" xfId="2" applyFont="1" applyFill="1" applyBorder="1" applyAlignment="1">
      <alignment horizontal="center" vertical="center" wrapText="1"/>
    </xf>
    <xf numFmtId="0" fontId="37" fillId="12" borderId="13" xfId="2" applyFont="1" applyFill="1" applyBorder="1" applyAlignment="1">
      <alignment horizontal="center" vertical="center"/>
    </xf>
    <xf numFmtId="0" fontId="37" fillId="12" borderId="4" xfId="2" applyFont="1" applyFill="1" applyBorder="1" applyAlignment="1">
      <alignment horizontal="center" vertical="center"/>
    </xf>
    <xf numFmtId="0" fontId="37" fillId="12" borderId="8" xfId="2" applyFont="1" applyFill="1" applyBorder="1" applyAlignment="1">
      <alignment horizontal="center" vertical="center"/>
    </xf>
    <xf numFmtId="0" fontId="37" fillId="12" borderId="9" xfId="2" applyFont="1" applyFill="1" applyBorder="1" applyAlignment="1">
      <alignment horizontal="center" vertical="center"/>
    </xf>
  </cellXfs>
  <cellStyles count="15">
    <cellStyle name="Euro" xfId="5" xr:uid="{00000000-0005-0000-0000-000000000000}"/>
    <cellStyle name="Euro 2" xfId="3" xr:uid="{00000000-0005-0000-0000-000001000000}"/>
    <cellStyle name="Lien hypertexte" xfId="12" builtinId="8"/>
    <cellStyle name="Milliers 2" xfId="8" xr:uid="{00000000-0005-0000-0000-000003000000}"/>
    <cellStyle name="Normal" xfId="0" builtinId="0"/>
    <cellStyle name="Normal 2" xfId="2" xr:uid="{00000000-0005-0000-0000-000005000000}"/>
    <cellStyle name="Normal 2 2" xfId="11" xr:uid="{21269321-20DF-40E7-A1CD-D2CC4646360D}"/>
    <cellStyle name="Normal 2 2 2" xfId="14" xr:uid="{C113A122-A3E1-4600-A861-06065E643CA6}"/>
    <cellStyle name="Normal 2 3" xfId="13" xr:uid="{9DF7DE53-3A13-45CF-BE9D-13CAB2CBBC28}"/>
    <cellStyle name="Normal 3" xfId="1" xr:uid="{00000000-0005-0000-0000-000006000000}"/>
    <cellStyle name="Normal 5" xfId="10" xr:uid="{00000000-0005-0000-0000-000007000000}"/>
    <cellStyle name="Normal_bord Lot 5 Men int. Agenc. Mob" xfId="7" xr:uid="{00000000-0005-0000-0000-000008000000}"/>
    <cellStyle name="Pourcentage 2" xfId="4" xr:uid="{00000000-0005-0000-0000-000009000000}"/>
    <cellStyle name="Pourcentage 3" xfId="6" xr:uid="{00000000-0005-0000-0000-00000A000000}"/>
    <cellStyle name="Titre 1" xfId="9" xr:uid="{00000000-0005-0000-0000-00000B000000}"/>
  </cellStyles>
  <dxfs count="58"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00B05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99CC00"/>
      <color rgb="FF54C0DC"/>
      <color rgb="FF669900"/>
      <color rgb="FF9CEA00"/>
      <color rgb="FFE0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2612377</xdr:colOff>
      <xdr:row>0</xdr:row>
      <xdr:rowOff>56334</xdr:rowOff>
    </xdr:from>
    <xdr:to>
      <xdr:col>5</xdr:col>
      <xdr:colOff>321622</xdr:colOff>
      <xdr:row>1</xdr:row>
      <xdr:rowOff>232278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2306" y="56334"/>
          <a:ext cx="2194849" cy="426956"/>
        </a:xfrm>
        <a:prstGeom prst="rect">
          <a:avLst/>
        </a:prstGeom>
      </xdr:spPr>
    </xdr:pic>
    <xdr:clientData/>
  </xdr:twoCellAnchor>
  <xdr:oneCellAnchor>
    <xdr:from>
      <xdr:col>9</xdr:col>
      <xdr:colOff>223765</xdr:colOff>
      <xdr:row>0</xdr:row>
      <xdr:rowOff>54373</xdr:rowOff>
    </xdr:from>
    <xdr:ext cx="1684468" cy="368960"/>
    <xdr:sp macro="[0]!Feuil5.InsérerLot" textlink="">
      <xdr:nvSpPr>
        <xdr:cNvPr id="9" name="Text Box 19" descr="Insère une ligne SOUS la ligne actuelle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>
          <a:spLocks noChangeArrowheads="1"/>
        </xdr:cNvSpPr>
      </xdr:nvSpPr>
      <xdr:spPr bwMode="auto">
        <a:xfrm>
          <a:off x="9105298" y="54373"/>
          <a:ext cx="1684468" cy="368960"/>
        </a:xfrm>
        <a:prstGeom prst="roundRect">
          <a:avLst/>
        </a:prstGeom>
        <a:solidFill>
          <a:schemeClr val="accent3">
            <a:lumMod val="75000"/>
            <a:lumOff val="25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Insérer un nouveau lot</a:t>
          </a:r>
        </a:p>
      </xdr:txBody>
    </xdr:sp>
    <xdr:clientData fLocksWithSheet="0" fPrintsWithSheet="0"/>
  </xdr:oneCellAnchor>
  <xdr:oneCellAnchor>
    <xdr:from>
      <xdr:col>9</xdr:col>
      <xdr:colOff>231458</xdr:colOff>
      <xdr:row>1</xdr:row>
      <xdr:rowOff>228596</xdr:rowOff>
    </xdr:from>
    <xdr:ext cx="1676848" cy="366062"/>
    <xdr:sp macro="[0]!Feuil5.SupprimerLot" textlink="">
      <xdr:nvSpPr>
        <xdr:cNvPr id="10" name="Text Box 19" descr="Insère une ligne SOUS la ligne actuel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9112991" y="482596"/>
          <a:ext cx="1676848" cy="366062"/>
        </a:xfrm>
        <a:prstGeom prst="roundRect">
          <a:avLst/>
        </a:prstGeom>
        <a:solidFill>
          <a:schemeClr val="accent5">
            <a:lumMod val="60000"/>
            <a:lumOff val="4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Supprimer un lot</a:t>
          </a:r>
        </a:p>
      </xdr:txBody>
    </xdr:sp>
    <xdr:clientData fLocksWithSheet="0" fPrintsWithSheet="0"/>
  </xdr:oneCellAnchor>
  <xdr:oneCellAnchor>
    <xdr:from>
      <xdr:col>28</xdr:col>
      <xdr:colOff>8659</xdr:colOff>
      <xdr:row>0</xdr:row>
      <xdr:rowOff>151279</xdr:rowOff>
    </xdr:from>
    <xdr:ext cx="1203613" cy="400042"/>
    <xdr:sp macro="[0]!Feuil5.Avancement" textlink="">
      <xdr:nvSpPr>
        <xdr:cNvPr id="15" name="Text Box 19" descr="Insère une ligne SOUS la ligne actuelle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24426277" y="151279"/>
          <a:ext cx="1203613" cy="400042"/>
        </a:xfrm>
        <a:prstGeom prst="roundRect">
          <a:avLst/>
        </a:prstGeom>
        <a:solidFill>
          <a:schemeClr val="accent3">
            <a:lumMod val="90000"/>
            <a:lumOff val="1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Avancer</a:t>
          </a:r>
        </a:p>
      </xdr:txBody>
    </xdr:sp>
    <xdr:clientData fLocksWithSheet="0" fPrint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141506</xdr:colOff>
      <xdr:row>0</xdr:row>
      <xdr:rowOff>87085</xdr:rowOff>
    </xdr:from>
    <xdr:ext cx="1654637" cy="370115"/>
    <xdr:sp macro="[0]!Economiste" textlink="">
      <xdr:nvSpPr>
        <xdr:cNvPr id="7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1223163" y="87085"/>
          <a:ext cx="1654637" cy="370115"/>
        </a:xfrm>
        <a:prstGeom prst="roundRect">
          <a:avLst/>
        </a:prstGeom>
        <a:solidFill>
          <a:schemeClr val="accent2">
            <a:lumMod val="75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Economiste</a:t>
          </a:r>
        </a:p>
      </xdr:txBody>
    </xdr:sp>
    <xdr:clientData fLocksWithSheet="0" fPrintsWithSheet="0"/>
  </xdr:oneCellAnchor>
  <xdr:twoCellAnchor editAs="oneCell">
    <xdr:from>
      <xdr:col>1</xdr:col>
      <xdr:colOff>2906486</xdr:colOff>
      <xdr:row>0</xdr:row>
      <xdr:rowOff>43545</xdr:rowOff>
    </xdr:from>
    <xdr:to>
      <xdr:col>3</xdr:col>
      <xdr:colOff>590101</xdr:colOff>
      <xdr:row>1</xdr:row>
      <xdr:rowOff>212612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39886" y="43545"/>
          <a:ext cx="2188940" cy="427058"/>
        </a:xfrm>
        <a:prstGeom prst="rect">
          <a:avLst/>
        </a:prstGeom>
      </xdr:spPr>
    </xdr:pic>
    <xdr:clientData/>
  </xdr:twoCellAnchor>
  <xdr:oneCellAnchor>
    <xdr:from>
      <xdr:col>13</xdr:col>
      <xdr:colOff>97974</xdr:colOff>
      <xdr:row>0</xdr:row>
      <xdr:rowOff>46810</xdr:rowOff>
    </xdr:from>
    <xdr:ext cx="491762" cy="381001"/>
    <xdr:sp macro="[0]!Entreprise1" textlink="">
      <xdr:nvSpPr>
        <xdr:cNvPr id="16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14456231" y="46810"/>
          <a:ext cx="491762" cy="381001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E1</a:t>
          </a:r>
        </a:p>
      </xdr:txBody>
    </xdr:sp>
    <xdr:clientData fLocksWithSheet="0" fPrintsWithSheet="0"/>
  </xdr:oneCellAnchor>
  <xdr:oneCellAnchor>
    <xdr:from>
      <xdr:col>14</xdr:col>
      <xdr:colOff>183428</xdr:colOff>
      <xdr:row>0</xdr:row>
      <xdr:rowOff>47626</xdr:rowOff>
    </xdr:from>
    <xdr:ext cx="521152" cy="381817"/>
    <xdr:sp macro="[0]!Entreprise2" textlink="">
      <xdr:nvSpPr>
        <xdr:cNvPr id="17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15053314" y="47626"/>
          <a:ext cx="521152" cy="381817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E2</a:t>
          </a:r>
        </a:p>
      </xdr:txBody>
    </xdr:sp>
    <xdr:clientData fLocksWithSheet="0" fPrintsWithSheet="0"/>
  </xdr:oneCellAnchor>
  <xdr:oneCellAnchor>
    <xdr:from>
      <xdr:col>15</xdr:col>
      <xdr:colOff>208456</xdr:colOff>
      <xdr:row>0</xdr:row>
      <xdr:rowOff>43544</xdr:rowOff>
    </xdr:from>
    <xdr:ext cx="503744" cy="381000"/>
    <xdr:sp macro="[0]!Entreprise3" textlink="">
      <xdr:nvSpPr>
        <xdr:cNvPr id="18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15655285" y="43544"/>
          <a:ext cx="503744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E3</a:t>
          </a:r>
        </a:p>
      </xdr:txBody>
    </xdr:sp>
    <xdr:clientData fLocksWithSheet="0" fPrintsWithSheet="0"/>
  </xdr:oneCellAnchor>
  <xdr:oneCellAnchor>
    <xdr:from>
      <xdr:col>15</xdr:col>
      <xdr:colOff>822961</xdr:colOff>
      <xdr:row>0</xdr:row>
      <xdr:rowOff>46540</xdr:rowOff>
    </xdr:from>
    <xdr:ext cx="489860" cy="381000"/>
    <xdr:sp macro="[0]!Entreprise4" textlink="">
      <xdr:nvSpPr>
        <xdr:cNvPr id="20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16269790" y="46540"/>
          <a:ext cx="489860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E4</a:t>
          </a:r>
        </a:p>
      </xdr:txBody>
    </xdr:sp>
    <xdr:clientData fLocksWithSheet="0" fPrintsWithSheet="0"/>
  </xdr:oneCellAnchor>
  <xdr:oneCellAnchor>
    <xdr:from>
      <xdr:col>16</xdr:col>
      <xdr:colOff>537214</xdr:colOff>
      <xdr:row>0</xdr:row>
      <xdr:rowOff>44635</xdr:rowOff>
    </xdr:from>
    <xdr:ext cx="515716" cy="381000"/>
    <xdr:sp macro="[0]!Entreprise5" textlink="">
      <xdr:nvSpPr>
        <xdr:cNvPr id="21" name="Text Box 19" descr="Insère une ligne SOUS la ligne actuelle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16909328" y="44635"/>
          <a:ext cx="515716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E5</a:t>
          </a:r>
        </a:p>
      </xdr:txBody>
    </xdr:sp>
    <xdr:clientData fLocksWithSheet="0" fPrint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141506</xdr:colOff>
      <xdr:row>0</xdr:row>
      <xdr:rowOff>87085</xdr:rowOff>
    </xdr:from>
    <xdr:ext cx="1654637" cy="370115"/>
    <xdr:sp macro="[0]!Economiste" textlink="">
      <xdr:nvSpPr>
        <xdr:cNvPr id="2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2000000}"/>
            </a:ext>
          </a:extLst>
        </xdr:cNvPr>
        <xdr:cNvSpPr txBox="1">
          <a:spLocks noChangeArrowheads="1"/>
        </xdr:cNvSpPr>
      </xdr:nvSpPr>
      <xdr:spPr bwMode="auto">
        <a:xfrm>
          <a:off x="11188601" y="88990"/>
          <a:ext cx="1654637" cy="370115"/>
        </a:xfrm>
        <a:prstGeom prst="roundRect">
          <a:avLst/>
        </a:prstGeom>
        <a:solidFill>
          <a:schemeClr val="accent2">
            <a:lumMod val="75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1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Economiste</a:t>
          </a:r>
        </a:p>
      </xdr:txBody>
    </xdr:sp>
    <xdr:clientData fLocksWithSheet="0" fPrintsWithSheet="0"/>
  </xdr:oneCellAnchor>
  <xdr:twoCellAnchor editAs="oneCell">
    <xdr:from>
      <xdr:col>1</xdr:col>
      <xdr:colOff>2906486</xdr:colOff>
      <xdr:row>0</xdr:row>
      <xdr:rowOff>43545</xdr:rowOff>
    </xdr:from>
    <xdr:to>
      <xdr:col>3</xdr:col>
      <xdr:colOff>590101</xdr:colOff>
      <xdr:row>1</xdr:row>
      <xdr:rowOff>212612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41791" y="45450"/>
          <a:ext cx="2175605" cy="420527"/>
        </a:xfrm>
        <a:prstGeom prst="rect">
          <a:avLst/>
        </a:prstGeom>
      </xdr:spPr>
    </xdr:pic>
    <xdr:clientData/>
  </xdr:twoCellAnchor>
  <xdr:oneCellAnchor>
    <xdr:from>
      <xdr:col>13</xdr:col>
      <xdr:colOff>97974</xdr:colOff>
      <xdr:row>0</xdr:row>
      <xdr:rowOff>46810</xdr:rowOff>
    </xdr:from>
    <xdr:ext cx="491762" cy="381001"/>
    <xdr:sp macro="[0]!Entreprise1" textlink="">
      <xdr:nvSpPr>
        <xdr:cNvPr id="4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4000000}"/>
            </a:ext>
          </a:extLst>
        </xdr:cNvPr>
        <xdr:cNvSpPr txBox="1">
          <a:spLocks noChangeArrowheads="1"/>
        </xdr:cNvSpPr>
      </xdr:nvSpPr>
      <xdr:spPr bwMode="auto">
        <a:xfrm>
          <a:off x="14429289" y="48715"/>
          <a:ext cx="491762" cy="381001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E1</a:t>
          </a:r>
        </a:p>
      </xdr:txBody>
    </xdr:sp>
    <xdr:clientData fLocksWithSheet="0" fPrintsWithSheet="0"/>
  </xdr:oneCellAnchor>
  <xdr:oneCellAnchor>
    <xdr:from>
      <xdr:col>14</xdr:col>
      <xdr:colOff>183428</xdr:colOff>
      <xdr:row>0</xdr:row>
      <xdr:rowOff>47626</xdr:rowOff>
    </xdr:from>
    <xdr:ext cx="521152" cy="381817"/>
    <xdr:sp macro="[0]!Entreprise2" textlink="">
      <xdr:nvSpPr>
        <xdr:cNvPr id="5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5000000}"/>
            </a:ext>
          </a:extLst>
        </xdr:cNvPr>
        <xdr:cNvSpPr txBox="1">
          <a:spLocks noChangeArrowheads="1"/>
        </xdr:cNvSpPr>
      </xdr:nvSpPr>
      <xdr:spPr bwMode="auto">
        <a:xfrm>
          <a:off x="15030998" y="49531"/>
          <a:ext cx="521152" cy="381817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E2</a:t>
          </a:r>
        </a:p>
      </xdr:txBody>
    </xdr:sp>
    <xdr:clientData fLocksWithSheet="0" fPrintsWithSheet="0"/>
  </xdr:oneCellAnchor>
  <xdr:oneCellAnchor>
    <xdr:from>
      <xdr:col>15</xdr:col>
      <xdr:colOff>208456</xdr:colOff>
      <xdr:row>0</xdr:row>
      <xdr:rowOff>43544</xdr:rowOff>
    </xdr:from>
    <xdr:ext cx="503744" cy="381000"/>
    <xdr:sp macro="[0]!Entreprise3" textlink="">
      <xdr:nvSpPr>
        <xdr:cNvPr id="6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6000000}"/>
            </a:ext>
          </a:extLst>
        </xdr:cNvPr>
        <xdr:cNvSpPr txBox="1">
          <a:spLocks noChangeArrowheads="1"/>
        </xdr:cNvSpPr>
      </xdr:nvSpPr>
      <xdr:spPr bwMode="auto">
        <a:xfrm>
          <a:off x="15642766" y="45449"/>
          <a:ext cx="503744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E3</a:t>
          </a:r>
        </a:p>
      </xdr:txBody>
    </xdr:sp>
    <xdr:clientData fLocksWithSheet="0" fPrintsWithSheet="0"/>
  </xdr:oneCellAnchor>
  <xdr:oneCellAnchor>
    <xdr:from>
      <xdr:col>15</xdr:col>
      <xdr:colOff>822961</xdr:colOff>
      <xdr:row>0</xdr:row>
      <xdr:rowOff>46540</xdr:rowOff>
    </xdr:from>
    <xdr:ext cx="489860" cy="381000"/>
    <xdr:sp macro="[0]!Entreprise4" textlink="">
      <xdr:nvSpPr>
        <xdr:cNvPr id="7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7000000}"/>
            </a:ext>
          </a:extLst>
        </xdr:cNvPr>
        <xdr:cNvSpPr txBox="1">
          <a:spLocks noChangeArrowheads="1"/>
        </xdr:cNvSpPr>
      </xdr:nvSpPr>
      <xdr:spPr bwMode="auto">
        <a:xfrm>
          <a:off x="16249651" y="48445"/>
          <a:ext cx="489860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E4</a:t>
          </a:r>
        </a:p>
      </xdr:txBody>
    </xdr:sp>
    <xdr:clientData fLocksWithSheet="0" fPrintsWithSheet="0"/>
  </xdr:oneCellAnchor>
  <xdr:oneCellAnchor>
    <xdr:from>
      <xdr:col>16</xdr:col>
      <xdr:colOff>537214</xdr:colOff>
      <xdr:row>0</xdr:row>
      <xdr:rowOff>44635</xdr:rowOff>
    </xdr:from>
    <xdr:ext cx="515716" cy="381000"/>
    <xdr:sp macro="[0]!Entreprise5" textlink="">
      <xdr:nvSpPr>
        <xdr:cNvPr id="8" name="Text Box 19" descr="Insère une ligne SOUS la ligne actuelle">
          <a:extLst>
            <a:ext uri="{FF2B5EF4-FFF2-40B4-BE49-F238E27FC236}">
              <a16:creationId xmlns:a16="http://schemas.microsoft.com/office/drawing/2014/main" id="{00000000-0008-0000-2000-000008000000}"/>
            </a:ext>
          </a:extLst>
        </xdr:cNvPr>
        <xdr:cNvSpPr txBox="1">
          <a:spLocks noChangeArrowheads="1"/>
        </xdr:cNvSpPr>
      </xdr:nvSpPr>
      <xdr:spPr bwMode="auto">
        <a:xfrm>
          <a:off x="16903069" y="46540"/>
          <a:ext cx="515716" cy="381000"/>
        </a:xfrm>
        <a:prstGeom prst="roundRect">
          <a:avLst/>
        </a:prstGeom>
        <a:solidFill>
          <a:schemeClr val="accent6">
            <a:lumMod val="50000"/>
          </a:schemeClr>
        </a:solidFill>
        <a:ln w="9525">
          <a:noFill/>
          <a:miter lim="800000"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wrap="square" lIns="27432" tIns="0" rIns="0" bIns="0" anchor="ctr" upright="1"/>
        <a:lstStyle/>
        <a:p>
          <a:pPr algn="ctr" rtl="0">
            <a:defRPr sz="1000"/>
          </a:pPr>
          <a:r>
            <a:rPr lang="fr-FR" sz="1400" b="1" i="0" u="none" strike="noStrike" baseline="0">
              <a:solidFill>
                <a:schemeClr val="bg1"/>
              </a:solidFill>
              <a:latin typeface="+mn-lt"/>
              <a:cs typeface="Arial" pitchFamily="34" charset="0"/>
            </a:rPr>
            <a:t>E5</a:t>
          </a:r>
        </a:p>
      </xdr:txBody>
    </xdr:sp>
    <xdr:clientData fLocksWithSheet="0" fPrintsWithSheet="0"/>
  </xdr:oneCellAnchor>
</xdr:wsDr>
</file>

<file path=xl/theme/theme1.xml><?xml version="1.0" encoding="utf-8"?>
<a:theme xmlns:a="http://schemas.openxmlformats.org/drawingml/2006/main" name="Thème OPTIM">
  <a:themeElements>
    <a:clrScheme name="Personnalisé 3">
      <a:dk1>
        <a:srgbClr val="1D1D1D"/>
      </a:dk1>
      <a:lt1>
        <a:sysClr val="window" lastClr="FFFFFF"/>
      </a:lt1>
      <a:dk2>
        <a:srgbClr val="53565A"/>
      </a:dk2>
      <a:lt2>
        <a:srgbClr val="9B9B9A"/>
      </a:lt2>
      <a:accent1>
        <a:srgbClr val="F9423A"/>
      </a:accent1>
      <a:accent2>
        <a:srgbClr val="FCE300"/>
      </a:accent2>
      <a:accent3>
        <a:srgbClr val="005151"/>
      </a:accent3>
      <a:accent4>
        <a:srgbClr val="5D7975"/>
      </a:accent4>
      <a:accent5>
        <a:srgbClr val="FF7768"/>
      </a:accent5>
      <a:accent6>
        <a:srgbClr val="54C0DC"/>
      </a:accent6>
      <a:hlink>
        <a:srgbClr val="30457C"/>
      </a:hlink>
      <a:folHlink>
        <a:srgbClr val="30457C"/>
      </a:folHlink>
    </a:clrScheme>
    <a:fontScheme name="Personnalisé 2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9D4F8F-B363-476B-B647-223AF2560145}">
  <sheetPr codeName="Feuil5">
    <tabColor theme="3"/>
    <pageSetUpPr fitToPage="1"/>
  </sheetPr>
  <dimension ref="A1:KN296"/>
  <sheetViews>
    <sheetView view="pageBreakPreview" zoomScale="70" zoomScaleNormal="90" zoomScaleSheetLayoutView="70" workbookViewId="0">
      <pane xSplit="9" ySplit="12" topLeftCell="J13" activePane="bottomRight" state="frozen"/>
      <selection pane="topRight" activeCell="H1" sqref="H1"/>
      <selection pane="bottomLeft" activeCell="A13" sqref="A13"/>
      <selection pane="bottomRight" activeCell="B8" sqref="B8:I8"/>
    </sheetView>
  </sheetViews>
  <sheetFormatPr baseColWidth="10" defaultColWidth="11" defaultRowHeight="16.2" outlineLevelRow="2" outlineLevelCol="1"/>
  <cols>
    <col min="1" max="1" width="5.09375" style="2" hidden="1" customWidth="1"/>
    <col min="2" max="2" width="5.7109375" style="2" customWidth="1"/>
    <col min="3" max="3" width="7" style="2" customWidth="1" outlineLevel="1"/>
    <col min="4" max="4" width="43.37890625" style="2" customWidth="1" outlineLevel="1"/>
    <col min="5" max="5" width="15.47265625" style="2" bestFit="1" customWidth="1" outlineLevel="1"/>
    <col min="6" max="7" width="8.09375" style="2" customWidth="1" outlineLevel="1"/>
    <col min="8" max="8" width="15.47265625" style="2" bestFit="1" customWidth="1" outlineLevel="1"/>
    <col min="9" max="9" width="18.90234375" style="2" bestFit="1" customWidth="1" outlineLevel="1"/>
    <col min="10" max="10" width="6.47265625" style="2" customWidth="1"/>
    <col min="11" max="11" width="15.47265625" style="2" customWidth="1" outlineLevel="1"/>
    <col min="12" max="12" width="6.47265625" style="2" customWidth="1"/>
    <col min="13" max="13" width="15.47265625" style="26" customWidth="1" outlineLevel="1"/>
    <col min="14" max="14" width="3.6171875" style="26" customWidth="1" outlineLevel="1"/>
    <col min="15" max="15" width="15.47265625" style="26" customWidth="1" outlineLevel="1"/>
    <col min="16" max="16" width="3.6171875" style="26" customWidth="1" outlineLevel="1"/>
    <col min="17" max="17" width="15.47265625" style="26" customWidth="1" outlineLevel="1"/>
    <col min="18" max="18" width="3.6171875" style="86" customWidth="1" outlineLevel="1"/>
    <col min="19" max="19" width="15.47265625" style="86" customWidth="1" outlineLevel="1"/>
    <col min="20" max="20" width="3.6171875" style="86" customWidth="1" outlineLevel="1"/>
    <col min="21" max="21" width="15.47265625" style="86" customWidth="1" outlineLevel="1"/>
    <col min="22" max="22" width="11" style="2"/>
    <col min="23" max="23" width="5.7109375" style="2" customWidth="1"/>
    <col min="24" max="24" width="15.47265625" style="2" customWidth="1"/>
    <col min="25" max="25" width="5.7109375" style="2" customWidth="1"/>
    <col min="26" max="26" width="7.6171875" style="2" customWidth="1"/>
    <col min="27" max="27" width="15.47265625" style="2" customWidth="1"/>
    <col min="28" max="28" width="5.7109375" style="2" customWidth="1"/>
    <col min="29" max="29" width="15.90234375" style="2" customWidth="1"/>
    <col min="30" max="16384" width="11" style="2"/>
  </cols>
  <sheetData>
    <row r="1" spans="1:300" ht="19.95" customHeight="1">
      <c r="A1" s="148"/>
      <c r="B1" s="173"/>
      <c r="C1" s="173"/>
      <c r="D1" s="173"/>
      <c r="E1" s="173"/>
      <c r="F1" s="173"/>
      <c r="G1" s="173"/>
      <c r="H1" s="173"/>
      <c r="I1" s="69" t="s">
        <v>9</v>
      </c>
    </row>
    <row r="2" spans="1:300" ht="19.95" customHeight="1">
      <c r="B2" s="173"/>
      <c r="C2" s="173"/>
      <c r="D2" s="173"/>
      <c r="E2" s="173"/>
      <c r="F2" s="173"/>
      <c r="G2" s="173"/>
      <c r="H2" s="173"/>
      <c r="I2" s="69">
        <f ca="1">TODAY()</f>
        <v>45604</v>
      </c>
      <c r="S2" s="152"/>
      <c r="AC2" s="2">
        <f>0</f>
        <v>0</v>
      </c>
    </row>
    <row r="3" spans="1:300" ht="15" customHeight="1">
      <c r="B3" s="174" t="s">
        <v>37</v>
      </c>
      <c r="C3" s="174"/>
      <c r="D3" s="174"/>
      <c r="E3" s="174"/>
      <c r="F3" s="174"/>
      <c r="G3" s="174"/>
      <c r="H3" s="174"/>
      <c r="I3" s="174"/>
      <c r="J3" s="4"/>
    </row>
    <row r="4" spans="1:300" ht="15" customHeight="1">
      <c r="B4" s="174"/>
      <c r="C4" s="174"/>
      <c r="D4" s="174"/>
      <c r="E4" s="174"/>
      <c r="F4" s="174"/>
      <c r="G4" s="174"/>
      <c r="H4" s="174"/>
      <c r="I4" s="174"/>
      <c r="J4" s="4"/>
    </row>
    <row r="5" spans="1:300" s="1" customFormat="1" ht="10.050000000000001" customHeight="1" outlineLevel="1">
      <c r="B5" s="4"/>
      <c r="D5" s="177"/>
      <c r="E5" s="177"/>
      <c r="F5" s="177"/>
      <c r="G5" s="177"/>
      <c r="H5" s="177"/>
      <c r="I5" s="177"/>
      <c r="J5" s="4"/>
      <c r="M5" s="27"/>
      <c r="N5" s="27"/>
      <c r="O5" s="27"/>
      <c r="P5" s="27"/>
      <c r="Q5" s="27"/>
      <c r="R5" s="89"/>
      <c r="S5" s="89"/>
      <c r="T5" s="89"/>
      <c r="U5" s="89"/>
    </row>
    <row r="6" spans="1:300" s="1" customFormat="1" ht="22.8" outlineLevel="1">
      <c r="B6" s="175" t="s">
        <v>84</v>
      </c>
      <c r="C6" s="175"/>
      <c r="D6" s="175"/>
      <c r="E6" s="175"/>
      <c r="F6" s="175"/>
      <c r="G6" s="175"/>
      <c r="H6" s="175"/>
      <c r="I6" s="175"/>
      <c r="J6" s="4"/>
      <c r="M6" s="27"/>
      <c r="N6" s="27"/>
      <c r="O6" s="27"/>
      <c r="P6" s="27"/>
      <c r="Q6" s="27"/>
      <c r="R6" s="89"/>
      <c r="S6" s="89"/>
      <c r="T6" s="89"/>
      <c r="U6" s="89"/>
    </row>
    <row r="7" spans="1:300" s="1" customFormat="1" ht="22.8" outlineLevel="1">
      <c r="B7" s="175" t="s">
        <v>86</v>
      </c>
      <c r="C7" s="175"/>
      <c r="D7" s="175"/>
      <c r="E7" s="175"/>
      <c r="F7" s="175"/>
      <c r="G7" s="175"/>
      <c r="H7" s="175"/>
      <c r="I7" s="175"/>
      <c r="J7" s="4"/>
      <c r="M7" s="27"/>
      <c r="N7" s="27"/>
      <c r="O7" s="27"/>
      <c r="P7" s="27"/>
      <c r="Q7" s="27"/>
      <c r="R7" s="89"/>
      <c r="S7" s="89"/>
      <c r="T7" s="89"/>
      <c r="U7" s="89"/>
    </row>
    <row r="8" spans="1:300" s="1" customFormat="1" ht="17.399999999999999" outlineLevel="1">
      <c r="B8" s="176" t="s">
        <v>85</v>
      </c>
      <c r="C8" s="176"/>
      <c r="D8" s="176"/>
      <c r="E8" s="176"/>
      <c r="F8" s="176"/>
      <c r="G8" s="176"/>
      <c r="H8" s="176"/>
      <c r="I8" s="176"/>
      <c r="J8" s="4"/>
      <c r="M8" s="27"/>
      <c r="N8" s="27"/>
      <c r="O8" s="27"/>
      <c r="P8" s="27"/>
      <c r="Q8" s="27"/>
      <c r="R8" s="89"/>
      <c r="S8" s="89"/>
      <c r="T8" s="89"/>
      <c r="U8" s="89"/>
    </row>
    <row r="9" spans="1:300" s="1" customFormat="1" ht="17.399999999999999" outlineLevel="1">
      <c r="B9" s="176" t="s">
        <v>32</v>
      </c>
      <c r="C9" s="176"/>
      <c r="D9" s="176"/>
      <c r="E9" s="176"/>
      <c r="F9" s="176"/>
      <c r="G9" s="176"/>
      <c r="H9" s="176"/>
      <c r="I9" s="29">
        <v>1120</v>
      </c>
      <c r="J9" s="4"/>
      <c r="M9" s="27"/>
      <c r="N9" s="27"/>
      <c r="O9" s="27"/>
      <c r="P9" s="27"/>
      <c r="Q9" s="27"/>
      <c r="R9" s="89"/>
      <c r="S9" s="89"/>
      <c r="T9" s="89"/>
      <c r="U9" s="89"/>
    </row>
    <row r="10" spans="1:300" s="1" customFormat="1" ht="15.6" customHeight="1" outlineLevel="1">
      <c r="B10" s="176" t="s">
        <v>33</v>
      </c>
      <c r="C10" s="176"/>
      <c r="D10" s="176"/>
      <c r="E10" s="176"/>
      <c r="F10" s="176"/>
      <c r="G10" s="176"/>
      <c r="H10" s="176"/>
      <c r="I10" s="30">
        <v>1</v>
      </c>
      <c r="J10" s="4"/>
      <c r="M10" s="27"/>
      <c r="N10" s="27"/>
      <c r="O10" s="27"/>
      <c r="P10" s="27"/>
      <c r="Q10" s="27"/>
      <c r="R10" s="89"/>
      <c r="S10" s="89"/>
      <c r="T10" s="89"/>
      <c r="U10" s="89"/>
    </row>
    <row r="11" spans="1:300" ht="10.050000000000001" customHeight="1">
      <c r="B11" s="3"/>
      <c r="D11" s="172"/>
      <c r="E11" s="172"/>
      <c r="F11" s="172"/>
      <c r="G11" s="172"/>
      <c r="H11" s="172"/>
      <c r="I11" s="172"/>
      <c r="J11" s="3"/>
    </row>
    <row r="12" spans="1:300" s="1" customFormat="1" ht="20.100000000000001" customHeight="1">
      <c r="B12" s="181" t="s">
        <v>2</v>
      </c>
      <c r="C12" s="182"/>
      <c r="D12" s="182"/>
      <c r="E12" s="182"/>
      <c r="F12" s="182"/>
      <c r="G12" s="182"/>
      <c r="H12" s="182"/>
      <c r="I12" s="183"/>
      <c r="J12" s="3"/>
      <c r="K12" s="32" t="s">
        <v>36</v>
      </c>
      <c r="M12" s="34" t="s">
        <v>39</v>
      </c>
      <c r="N12" s="27"/>
      <c r="O12" s="34" t="s">
        <v>40</v>
      </c>
      <c r="P12" s="27"/>
      <c r="Q12" s="34" t="s">
        <v>41</v>
      </c>
      <c r="R12" s="89"/>
      <c r="S12" s="34" t="s">
        <v>62</v>
      </c>
      <c r="T12" s="89"/>
      <c r="U12" s="34" t="s">
        <v>63</v>
      </c>
      <c r="X12" s="76" t="s">
        <v>58</v>
      </c>
      <c r="AA12" s="76" t="s">
        <v>59</v>
      </c>
      <c r="AC12" s="76" t="s">
        <v>60</v>
      </c>
    </row>
    <row r="13" spans="1:300" s="1" customFormat="1" ht="10.050000000000001" customHeight="1">
      <c r="E13" s="5"/>
      <c r="F13" s="5"/>
      <c r="G13" s="5"/>
      <c r="H13" s="5"/>
      <c r="I13" s="5"/>
      <c r="M13" s="27"/>
      <c r="N13" s="27"/>
      <c r="O13" s="27"/>
      <c r="P13" s="27"/>
      <c r="Q13" s="27"/>
      <c r="R13" s="89"/>
      <c r="S13" s="89"/>
      <c r="T13" s="89"/>
      <c r="U13" s="89"/>
      <c r="X13" s="68"/>
    </row>
    <row r="14" spans="1:300" s="1" customFormat="1" ht="20.100000000000001" hidden="1" customHeight="1">
      <c r="A14" s="149" t="s">
        <v>67</v>
      </c>
      <c r="B14" s="178" t="s">
        <v>28</v>
      </c>
      <c r="C14" s="179"/>
      <c r="D14" s="179"/>
      <c r="E14" s="179"/>
      <c r="F14" s="179"/>
      <c r="G14" s="179"/>
      <c r="H14" s="179"/>
      <c r="I14" s="180"/>
      <c r="M14" s="27"/>
      <c r="N14" s="27"/>
      <c r="O14" s="27"/>
      <c r="P14" s="27"/>
      <c r="Q14" s="27"/>
      <c r="R14" s="89"/>
      <c r="S14" s="89"/>
      <c r="T14" s="89"/>
      <c r="U14" s="89"/>
      <c r="X14" s="77">
        <v>0.3</v>
      </c>
    </row>
    <row r="15" spans="1:300" s="1" customFormat="1" ht="10.050000000000001" hidden="1" customHeight="1">
      <c r="E15" s="5"/>
      <c r="F15" s="5"/>
      <c r="G15" s="5"/>
      <c r="H15" s="5"/>
      <c r="I15" s="5"/>
      <c r="M15" s="150" t="e">
        <f>#REF!</f>
        <v>#REF!</v>
      </c>
      <c r="N15" s="27"/>
      <c r="O15" s="150" t="e">
        <f>#REF!</f>
        <v>#REF!</v>
      </c>
      <c r="P15" s="27"/>
      <c r="Q15" s="150" t="e">
        <f>#REF!</f>
        <v>#REF!</v>
      </c>
      <c r="R15" s="89"/>
      <c r="S15" s="150" t="e">
        <f>#REF!</f>
        <v>#REF!</v>
      </c>
      <c r="T15" s="89"/>
      <c r="U15" s="150" t="e">
        <f>#REF!</f>
        <v>#REF!</v>
      </c>
      <c r="X15" s="68"/>
    </row>
    <row r="16" spans="1:300" s="1" customFormat="1" ht="19.5" hidden="1" customHeight="1">
      <c r="A16" s="1">
        <v>1</v>
      </c>
      <c r="B16" s="12">
        <v>1</v>
      </c>
      <c r="C16" s="12" t="s">
        <v>25</v>
      </c>
      <c r="D16" s="169" t="s">
        <v>24</v>
      </c>
      <c r="E16" s="170" t="e">
        <f>#REF!</f>
        <v>#REF!</v>
      </c>
      <c r="F16" s="170" t="e">
        <f>#REF!</f>
        <v>#REF!</v>
      </c>
      <c r="G16" s="170" t="e">
        <f>#REF!</f>
        <v>#REF!</v>
      </c>
      <c r="H16" s="171" t="e">
        <f>#REF!</f>
        <v>#REF!</v>
      </c>
      <c r="I16" s="13" t="e">
        <f>#REF!</f>
        <v>#REF!</v>
      </c>
      <c r="K16" s="98" t="e">
        <f>#REF!</f>
        <v>#REF!</v>
      </c>
      <c r="M16" s="35" t="e">
        <f>#REF!</f>
        <v>#REF!</v>
      </c>
      <c r="N16" s="27"/>
      <c r="O16" s="35" t="e">
        <f>#REF!</f>
        <v>#REF!</v>
      </c>
      <c r="P16" s="27"/>
      <c r="Q16" s="35" t="e">
        <f>#REF!</f>
        <v>#REF!</v>
      </c>
      <c r="R16" s="89"/>
      <c r="S16" s="35" t="e">
        <f>#REF!</f>
        <v>#REF!</v>
      </c>
      <c r="T16" s="89"/>
      <c r="U16" s="97" t="e">
        <f>#REF!</f>
        <v>#REF!</v>
      </c>
      <c r="X16" s="78" t="e">
        <f>$I16*$X$14</f>
        <v>#REF!</v>
      </c>
      <c r="Z16" s="77">
        <v>0</v>
      </c>
      <c r="AA16" s="78" t="e">
        <f>$I16*Z16</f>
        <v>#REF!</v>
      </c>
      <c r="AC16" s="78" t="e">
        <f>$I$16 - $X$16 - (0+$AA$16)</f>
        <v>#REF!</v>
      </c>
      <c r="KH16" s="1">
        <v>0</v>
      </c>
      <c r="KK16" s="7">
        <v>0</v>
      </c>
      <c r="KN16" s="7" t="e">
        <f>$H$16 - $S$16 - (0+$AA$16+#REF!+$AD$16+$AG$16+$AJ$16+$AM$16+$AP$16+$AS$16+$AV$16+$AY$16+$BB$16+$BE$16+$BH$16+$BK$16+$BN$16+$BQ$16+$BT$16+$BW$16+$BZ$16+$CC$16+$CF$16+$CI$16+$CL$16+$CO$16+$CR$16+$CU$16+$CX$16+$DA$16+$DD$16+$DG$16+$DJ$16+$DM$16+$DP$16+$DS$16+$DV$16+$DY$16+$EB$16+$EE$16+$EH$16+$EK$16+$EN$16+$EQ$16+$ET$16+$EW$16+$EZ$16+$FC$16+$FF$16+$FI$16+$FL$16+$FO$16+$FR$16+$FU$16+$FX$16+$GA$16+$GD$16+$GG$16+$GJ$16+$GM$16+$GP$16+$GS$16+$GV$16+$GY$16+$HB$16+$HE$16+$HH$16+$HK$16+$HN$16+$HQ$16+$HT$16+$HW$16+$HZ$16+$IC$16+$IF$16+$II$16+$IL$16+$IO$16+$IR$16+$IU$16+$IX$16+$JA$16+$JD$16+$JG$16+$JJ$16+$JM$16+$JP$16+$JS$16+$JV$16+$JY$16+$KB$16+$KE$16+$KH$16+$KK$16)</f>
        <v>#REF!</v>
      </c>
    </row>
    <row r="17" spans="1:300" s="1" customFormat="1" ht="10.050000000000001" hidden="1" customHeight="1">
      <c r="B17" s="68" t="s">
        <v>57</v>
      </c>
      <c r="D17" s="6"/>
      <c r="E17" s="7"/>
      <c r="F17" s="7"/>
      <c r="G17" s="7"/>
      <c r="H17" s="7"/>
      <c r="I17" s="7"/>
      <c r="M17" s="150" t="e">
        <f>#REF!</f>
        <v>#REF!</v>
      </c>
      <c r="N17" s="27"/>
      <c r="O17" s="150" t="e">
        <f>#REF!</f>
        <v>#REF!</v>
      </c>
      <c r="P17" s="27"/>
      <c r="Q17" s="150" t="e">
        <f>#REF!</f>
        <v>#REF!</v>
      </c>
      <c r="R17" s="89"/>
      <c r="S17" s="150" t="e">
        <f>#REF!</f>
        <v>#REF!</v>
      </c>
      <c r="T17" s="89"/>
      <c r="U17" s="150" t="e">
        <f>#REF!</f>
        <v>#REF!</v>
      </c>
    </row>
    <row r="18" spans="1:300" s="1" customFormat="1" ht="19.5" hidden="1" customHeight="1">
      <c r="A18" s="1">
        <v>2</v>
      </c>
      <c r="B18" s="12">
        <v>2</v>
      </c>
      <c r="C18" s="12" t="s">
        <v>25</v>
      </c>
      <c r="D18" s="169" t="s">
        <v>65</v>
      </c>
      <c r="E18" s="170" t="e">
        <f>#REF!</f>
        <v>#REF!</v>
      </c>
      <c r="F18" s="170" t="e">
        <f>#REF!</f>
        <v>#REF!</v>
      </c>
      <c r="G18" s="170" t="e">
        <f>#REF!</f>
        <v>#REF!</v>
      </c>
      <c r="H18" s="171" t="e">
        <f>#REF!</f>
        <v>#REF!</v>
      </c>
      <c r="I18" s="13" t="e">
        <f>#REF!</f>
        <v>#REF!</v>
      </c>
      <c r="K18" s="67" t="e">
        <f>#REF!</f>
        <v>#REF!</v>
      </c>
      <c r="M18" s="35" t="e">
        <f>#REF!</f>
        <v>#REF!</v>
      </c>
      <c r="N18" s="27"/>
      <c r="O18" s="35" t="e">
        <f>#REF!</f>
        <v>#REF!</v>
      </c>
      <c r="P18" s="27"/>
      <c r="Q18" s="35" t="e">
        <f>#REF!</f>
        <v>#REF!</v>
      </c>
      <c r="R18" s="89"/>
      <c r="S18" s="35" t="e">
        <f>#REF!</f>
        <v>#REF!</v>
      </c>
      <c r="T18" s="89"/>
      <c r="U18" s="35" t="e">
        <f>#REF!</f>
        <v>#REF!</v>
      </c>
      <c r="X18" s="78" t="e">
        <f>$I18*$X$14</f>
        <v>#REF!</v>
      </c>
      <c r="Z18" s="77">
        <v>0</v>
      </c>
      <c r="AA18" s="78" t="e">
        <f>$I18*Z18</f>
        <v>#REF!</v>
      </c>
      <c r="AC18" s="78" t="e">
        <f>$I$18 - $X$18 - (0+$AA$18)</f>
        <v>#REF!</v>
      </c>
      <c r="KH18" s="1">
        <v>0</v>
      </c>
      <c r="KK18" s="7">
        <v>0</v>
      </c>
      <c r="KN18" s="7" t="e">
        <f>$H$18 - $S$18 - (0+$AA$18+#REF!+$AD$18+$AG$18+$AJ$18+$AM$18+$AP$18+$AS$18+$AV$18+$AY$18+$BB$18+$BE$18+$BH$18+$BK$18+$BN$18+$BQ$18+$BT$18+$BW$18+$BZ$18+$CC$18+$CF$18+$CI$18+$CL$18+$CO$18+$CR$18+$CU$18+$CX$18+$DA$18+$DD$18+$DG$18+$DJ$18+$DM$18+$DP$18+$DS$18+$DV$18+$DY$18+$EB$18+$EE$18+$EH$18+$EK$18+$EN$18+$EQ$18+$ET$18+$EW$18+$EZ$18+$FC$18+$FF$18+$FI$18+$FL$18+$FO$18+$FR$18+$FU$18+$FX$18+$GA$18+$GD$18+$GG$18+$GJ$18+$GM$18+$GP$18+$GS$18+$GV$18+$GY$18+$HB$18+$HE$18+$HH$18+$HK$18+$HN$18+$HQ$18+$HT$18+$HW$18+$HZ$18+$IC$18+$IF$18+$II$18+$IL$18+$IO$18+$IR$18+$IU$18+$IX$18+$JA$18+$JD$18+$JG$18+$JJ$18+$JM$18+$JP$18+$JS$18+$JV$18+$JY$18+$KB$18+$KE$18+$KH$18+$KK$18)</f>
        <v>#REF!</v>
      </c>
    </row>
    <row r="19" spans="1:300" s="1" customFormat="1" ht="10.050000000000001" hidden="1" customHeight="1">
      <c r="B19" s="68" t="s">
        <v>57</v>
      </c>
      <c r="D19" s="6"/>
      <c r="E19" s="7"/>
      <c r="F19" s="7"/>
      <c r="G19" s="7"/>
      <c r="H19" s="7"/>
      <c r="I19" s="7"/>
      <c r="M19" s="150" t="e">
        <f>#REF!</f>
        <v>#REF!</v>
      </c>
      <c r="N19" s="27"/>
      <c r="O19" s="150" t="e">
        <f>#REF!</f>
        <v>#REF!</v>
      </c>
      <c r="P19" s="27"/>
      <c r="Q19" s="150" t="e">
        <f>#REF!</f>
        <v>#REF!</v>
      </c>
      <c r="R19" s="89"/>
      <c r="S19" s="150" t="e">
        <f>#REF!</f>
        <v>#REF!</v>
      </c>
      <c r="T19" s="89"/>
      <c r="U19" s="150" t="e">
        <f>#REF!</f>
        <v>#REF!</v>
      </c>
    </row>
    <row r="20" spans="1:300" s="1" customFormat="1" ht="19.5" hidden="1" customHeight="1">
      <c r="A20" s="1">
        <v>3</v>
      </c>
      <c r="B20" s="12">
        <v>3</v>
      </c>
      <c r="C20" s="12" t="s">
        <v>25</v>
      </c>
      <c r="D20" s="169" t="s">
        <v>46</v>
      </c>
      <c r="E20" s="170" t="e">
        <f>#REF!</f>
        <v>#REF!</v>
      </c>
      <c r="F20" s="170" t="e">
        <f>#REF!</f>
        <v>#REF!</v>
      </c>
      <c r="G20" s="170" t="e">
        <f>#REF!</f>
        <v>#REF!</v>
      </c>
      <c r="H20" s="171" t="e">
        <f>#REF!</f>
        <v>#REF!</v>
      </c>
      <c r="I20" s="13" t="e">
        <f>#REF!</f>
        <v>#REF!</v>
      </c>
      <c r="K20" s="67" t="e">
        <f>#REF!</f>
        <v>#REF!</v>
      </c>
      <c r="M20" s="35" t="e">
        <f>#REF!</f>
        <v>#REF!</v>
      </c>
      <c r="N20" s="27"/>
      <c r="O20" s="35" t="e">
        <f>#REF!</f>
        <v>#REF!</v>
      </c>
      <c r="P20" s="27"/>
      <c r="Q20" s="35" t="e">
        <f>#REF!</f>
        <v>#REF!</v>
      </c>
      <c r="R20" s="89"/>
      <c r="S20" s="35" t="e">
        <f>#REF!</f>
        <v>#REF!</v>
      </c>
      <c r="T20" s="89"/>
      <c r="U20" s="35" t="e">
        <f>#REF!</f>
        <v>#REF!</v>
      </c>
      <c r="X20" s="78" t="e">
        <f>$I20*$X$14</f>
        <v>#REF!</v>
      </c>
      <c r="Z20" s="77">
        <v>0</v>
      </c>
      <c r="AA20" s="78" t="e">
        <f>$I20*Z20</f>
        <v>#REF!</v>
      </c>
      <c r="AC20" s="78" t="e">
        <f>$I$20 - $X$20 - (0+$AA$20)</f>
        <v>#REF!</v>
      </c>
      <c r="KH20" s="1">
        <v>0</v>
      </c>
      <c r="KK20" s="7">
        <v>0</v>
      </c>
      <c r="KN20" s="7" t="e">
        <f>$H$20 - $S$20 - (0+$AA$20+#REF!+$AD$20+$AG$20+$AJ$20+$AM$20+$AP$20+$AS$20+$AV$20+$AY$20+$BB$20+$BE$20+$BH$20+$BK$20+$BN$20+$BQ$20+$BT$20+$BW$20+$BZ$20+$CC$20+$CF$20+$CI$20+$CL$20+$CO$20+$CR$20+$CU$20+$CX$20+$DA$20+$DD$20+$DG$20+$DJ$20+$DM$20+$DP$20+$DS$20+$DV$20+$DY$20+$EB$20+$EE$20+$EH$20+$EK$20+$EN$20+$EQ$20+$ET$20+$EW$20+$EZ$20+$FC$20+$FF$20+$FI$20+$FL$20+$FO$20+$FR$20+$FU$20+$FX$20+$GA$20+$GD$20+$GG$20+$GJ$20+$GM$20+$GP$20+$GS$20+$GV$20+$GY$20+$HB$20+$HE$20+$HH$20+$HK$20+$HN$20+$HQ$20+$HT$20+$HW$20+$HZ$20+$IC$20+$IF$20+$II$20+$IL$20+$IO$20+$IR$20+$IU$20+$IX$20+$JA$20+$JD$20+$JG$20+$JJ$20+$JM$20+$JP$20+$JS$20+$JV$20+$JY$20+$KB$20+$KE$20+$KH$20+$KK$20)</f>
        <v>#REF!</v>
      </c>
    </row>
    <row r="21" spans="1:300" s="1" customFormat="1" ht="10.050000000000001" hidden="1" customHeight="1">
      <c r="B21" s="68" t="s">
        <v>57</v>
      </c>
      <c r="D21" s="6"/>
      <c r="E21" s="7"/>
      <c r="F21" s="7"/>
      <c r="G21" s="7"/>
      <c r="H21" s="7"/>
      <c r="I21" s="7"/>
      <c r="M21" s="150" t="e">
        <f>#REF!</f>
        <v>#REF!</v>
      </c>
      <c r="N21" s="27"/>
      <c r="O21" s="150" t="e">
        <f>#REF!</f>
        <v>#REF!</v>
      </c>
      <c r="P21" s="27"/>
      <c r="Q21" s="150" t="e">
        <f>#REF!</f>
        <v>#REF!</v>
      </c>
      <c r="R21" s="89"/>
      <c r="S21" s="150" t="e">
        <f>#REF!</f>
        <v>#REF!</v>
      </c>
      <c r="T21" s="89"/>
      <c r="U21" s="150" t="e">
        <f>#REF!</f>
        <v>#REF!</v>
      </c>
    </row>
    <row r="22" spans="1:300" s="1" customFormat="1" ht="19.5" hidden="1" customHeight="1">
      <c r="A22" s="1">
        <v>4</v>
      </c>
      <c r="B22" s="12">
        <v>4</v>
      </c>
      <c r="C22" s="12" t="s">
        <v>25</v>
      </c>
      <c r="D22" s="169" t="s">
        <v>64</v>
      </c>
      <c r="E22" s="170" t="e">
        <f>#REF!</f>
        <v>#REF!</v>
      </c>
      <c r="F22" s="170" t="e">
        <f>#REF!</f>
        <v>#REF!</v>
      </c>
      <c r="G22" s="170" t="e">
        <f>#REF!</f>
        <v>#REF!</v>
      </c>
      <c r="H22" s="171" t="e">
        <f>#REF!</f>
        <v>#REF!</v>
      </c>
      <c r="I22" s="13" t="e">
        <f>#REF!</f>
        <v>#REF!</v>
      </c>
      <c r="K22" s="67" t="e">
        <f>#REF!</f>
        <v>#REF!</v>
      </c>
      <c r="M22" s="35" t="e">
        <f>#REF!</f>
        <v>#REF!</v>
      </c>
      <c r="N22" s="27"/>
      <c r="O22" s="35" t="e">
        <f>#REF!</f>
        <v>#REF!</v>
      </c>
      <c r="P22" s="27"/>
      <c r="Q22" s="35" t="e">
        <f>#REF!</f>
        <v>#REF!</v>
      </c>
      <c r="R22" s="89"/>
      <c r="S22" s="35" t="e">
        <f>#REF!</f>
        <v>#REF!</v>
      </c>
      <c r="T22" s="89"/>
      <c r="U22" s="35" t="e">
        <f>#REF!</f>
        <v>#REF!</v>
      </c>
      <c r="X22" s="78" t="e">
        <f>$I22*$X$14</f>
        <v>#REF!</v>
      </c>
      <c r="Z22" s="77">
        <v>0</v>
      </c>
      <c r="AA22" s="78" t="e">
        <f>$I22*Z22</f>
        <v>#REF!</v>
      </c>
      <c r="AC22" s="78" t="e">
        <f>$I$22 - $X$22 - (0+$AA$22)</f>
        <v>#REF!</v>
      </c>
      <c r="KH22" s="1">
        <v>0</v>
      </c>
      <c r="KK22" s="7">
        <v>0</v>
      </c>
      <c r="KN22" s="7" t="e">
        <f>$H$22 - $S$22 - (0+$AA$22+#REF!+$AD$22+$AG$22+$AJ$22+$AM$22+$AP$22+$AS$22+$AV$22+$AY$22+$BB$22+$BE$22+$BH$22+$BK$22+$BN$22+$BQ$22+$BT$22+$BW$22+$BZ$22+$CC$22+$CF$22+$CI$22+$CL$22+$CO$22+$CR$22+$CU$22+$CX$22+$DA$22+$DD$22+$DG$22+$DJ$22+$DM$22+$DP$22+$DS$22+$DV$22+$DY$22+$EB$22+$EE$22+$EH$22+$EK$22+$EN$22+$EQ$22+$ET$22+$EW$22+$EZ$22+$FC$22+$FF$22+$FI$22+$FL$22+$FO$22+$FR$22+$FU$22+$FX$22+$GA$22+$GD$22+$GG$22+$GJ$22+$GM$22+$GP$22+$GS$22+$GV$22+$GY$22+$HB$22+$HE$22+$HH$22+$HK$22+$HN$22+$HQ$22+$HT$22+$HW$22+$HZ$22+$IC$22+$IF$22+$II$22+$IL$22+$IO$22+$IR$22+$IU$22+$IX$22+$JA$22+$JD$22+$JG$22+$JJ$22+$JM$22+$JP$22+$JS$22+$JV$22+$JY$22+$KB$22+$KE$22+$KH$22+$KK$22)</f>
        <v>#REF!</v>
      </c>
    </row>
    <row r="23" spans="1:300" s="1" customFormat="1" ht="10.050000000000001" hidden="1" customHeight="1">
      <c r="B23" s="68" t="s">
        <v>57</v>
      </c>
      <c r="D23" s="6"/>
      <c r="E23" s="7"/>
      <c r="F23" s="7"/>
      <c r="G23" s="7"/>
      <c r="H23" s="7"/>
      <c r="I23" s="7"/>
      <c r="M23" s="150" t="e">
        <f>#REF!</f>
        <v>#REF!</v>
      </c>
      <c r="N23" s="27"/>
      <c r="O23" s="150" t="e">
        <f>#REF!</f>
        <v>#REF!</v>
      </c>
      <c r="P23" s="27"/>
      <c r="Q23" s="150" t="e">
        <f>#REF!</f>
        <v>#REF!</v>
      </c>
      <c r="R23" s="89"/>
      <c r="S23" s="150" t="e">
        <f>#REF!</f>
        <v>#REF!</v>
      </c>
      <c r="T23" s="89"/>
      <c r="U23" s="150" t="e">
        <f>#REF!</f>
        <v>#REF!</v>
      </c>
    </row>
    <row r="24" spans="1:300" s="1" customFormat="1" ht="19.5" hidden="1" customHeight="1">
      <c r="A24" s="1">
        <v>5</v>
      </c>
      <c r="B24" s="12">
        <v>5</v>
      </c>
      <c r="C24" s="12" t="s">
        <v>25</v>
      </c>
      <c r="D24" s="169" t="s">
        <v>23</v>
      </c>
      <c r="E24" s="170" t="e">
        <f>#REF!</f>
        <v>#REF!</v>
      </c>
      <c r="F24" s="170" t="e">
        <f>#REF!</f>
        <v>#REF!</v>
      </c>
      <c r="G24" s="170" t="e">
        <f>#REF!</f>
        <v>#REF!</v>
      </c>
      <c r="H24" s="171" t="e">
        <f>#REF!</f>
        <v>#REF!</v>
      </c>
      <c r="I24" s="13" t="e">
        <f>#REF!</f>
        <v>#REF!</v>
      </c>
      <c r="K24" s="67" t="e">
        <f>#REF!</f>
        <v>#REF!</v>
      </c>
      <c r="M24" s="35" t="e">
        <f>#REF!</f>
        <v>#REF!</v>
      </c>
      <c r="N24" s="27"/>
      <c r="O24" s="35" t="e">
        <f>#REF!</f>
        <v>#REF!</v>
      </c>
      <c r="P24" s="27"/>
      <c r="Q24" s="35" t="e">
        <f>#REF!</f>
        <v>#REF!</v>
      </c>
      <c r="R24" s="89"/>
      <c r="S24" s="35" t="e">
        <f>#REF!</f>
        <v>#REF!</v>
      </c>
      <c r="T24" s="89"/>
      <c r="U24" s="35" t="e">
        <f>#REF!</f>
        <v>#REF!</v>
      </c>
      <c r="X24" s="78" t="e">
        <f>$I24*$X$14</f>
        <v>#REF!</v>
      </c>
      <c r="Z24" s="77">
        <v>0</v>
      </c>
      <c r="AA24" s="78" t="e">
        <f>$I24*Z24</f>
        <v>#REF!</v>
      </c>
      <c r="AC24" s="78" t="e">
        <f>$I$24 - $X$24 - (0+$AA$24)</f>
        <v>#REF!</v>
      </c>
      <c r="KH24" s="1">
        <v>0</v>
      </c>
      <c r="KK24" s="7">
        <v>0</v>
      </c>
      <c r="KN24" s="7" t="e">
        <f>$H$24 - $S$24 - (0+$AA$24+#REF!+$AD$24+$AG$24+$AJ$24+$AM$24+$AP$24+$AS$24+$AV$24+$AY$24+$BB$24+$BE$24+$BH$24+$BK$24+$BN$24+$BQ$24+$BT$24+$BW$24+$BZ$24+$CC$24+$CF$24+$CI$24+$CL$24+$CO$24+$CR$24+$CU$24+$CX$24+$DA$24+$DD$24+$DG$24+$DJ$24+$DM$24+$DP$24+$DS$24+$DV$24+$DY$24+$EB$24+$EE$24+$EH$24+$EK$24+$EN$24+$EQ$24+$ET$24+$EW$24+$EZ$24+$FC$24+$FF$24+$FI$24+$FL$24+$FO$24+$FR$24+$FU$24+$FX$24+$GA$24+$GD$24+$GG$24+$GJ$24+$GM$24+$GP$24+$GS$24+$GV$24+$GY$24+$HB$24+$HE$24+$HH$24+$HK$24+$HN$24+$HQ$24+$HT$24+$HW$24+$HZ$24+$IC$24+$IF$24+$II$24+$IL$24+$IO$24+$IR$24+$IU$24+$IX$24+$JA$24+$JD$24+$JG$24+$JJ$24+$JM$24+$JP$24+$JS$24+$JV$24+$JY$24+$KB$24+$KE$24+$KH$24+$KK$24)</f>
        <v>#REF!</v>
      </c>
    </row>
    <row r="25" spans="1:300" s="1" customFormat="1" ht="10.050000000000001" hidden="1" customHeight="1">
      <c r="B25" s="68" t="s">
        <v>57</v>
      </c>
      <c r="D25" s="6"/>
      <c r="E25" s="7"/>
      <c r="F25" s="7"/>
      <c r="G25" s="7"/>
      <c r="H25" s="7"/>
      <c r="I25" s="7"/>
      <c r="M25" s="150" t="e">
        <f>#REF!</f>
        <v>#REF!</v>
      </c>
      <c r="N25" s="27"/>
      <c r="O25" s="150" t="e">
        <f>#REF!</f>
        <v>#REF!</v>
      </c>
      <c r="P25" s="27"/>
      <c r="Q25" s="150" t="e">
        <f>#REF!</f>
        <v>#REF!</v>
      </c>
      <c r="R25" s="89"/>
      <c r="S25" s="150" t="e">
        <f>#REF!</f>
        <v>#REF!</v>
      </c>
      <c r="T25" s="89"/>
      <c r="U25" s="150" t="e">
        <f>#REF!</f>
        <v>#REF!</v>
      </c>
    </row>
    <row r="26" spans="1:300" s="1" customFormat="1" ht="19.5" hidden="1" customHeight="1">
      <c r="A26" s="1">
        <v>6</v>
      </c>
      <c r="B26" s="12">
        <v>6</v>
      </c>
      <c r="C26" s="12" t="s">
        <v>25</v>
      </c>
      <c r="D26" s="169" t="s">
        <v>27</v>
      </c>
      <c r="E26" s="170" t="e">
        <f>#REF!</f>
        <v>#REF!</v>
      </c>
      <c r="F26" s="170" t="e">
        <f>#REF!</f>
        <v>#REF!</v>
      </c>
      <c r="G26" s="170" t="e">
        <f>#REF!</f>
        <v>#REF!</v>
      </c>
      <c r="H26" s="171" t="e">
        <f>#REF!</f>
        <v>#REF!</v>
      </c>
      <c r="I26" s="13" t="e">
        <f>#REF!</f>
        <v>#REF!</v>
      </c>
      <c r="K26" s="67" t="e">
        <f>#REF!</f>
        <v>#REF!</v>
      </c>
      <c r="M26" s="35" t="e">
        <f>#REF!</f>
        <v>#REF!</v>
      </c>
      <c r="N26" s="27"/>
      <c r="O26" s="35" t="e">
        <f>#REF!</f>
        <v>#REF!</v>
      </c>
      <c r="P26" s="27"/>
      <c r="Q26" s="35" t="e">
        <f>#REF!</f>
        <v>#REF!</v>
      </c>
      <c r="R26" s="89"/>
      <c r="S26" s="35" t="e">
        <f>#REF!</f>
        <v>#REF!</v>
      </c>
      <c r="T26" s="89"/>
      <c r="U26" s="35" t="e">
        <f>#REF!</f>
        <v>#REF!</v>
      </c>
      <c r="X26" s="78" t="e">
        <f>$I26*$X$14</f>
        <v>#REF!</v>
      </c>
      <c r="Z26" s="77">
        <v>0</v>
      </c>
      <c r="AA26" s="78" t="e">
        <f>$I26*Z26</f>
        <v>#REF!</v>
      </c>
      <c r="AC26" s="78" t="e">
        <f>$I$26 - $X$26 - (0+$AA$26)</f>
        <v>#REF!</v>
      </c>
      <c r="KH26" s="1">
        <v>0</v>
      </c>
      <c r="KK26" s="7">
        <v>0</v>
      </c>
      <c r="KN26" s="7" t="e">
        <f>$H$26 - $S$26 - (0+$AA$26+#REF!+$AD$26+$AG$26+$AJ$26+$AM$26+$AP$26+$AS$26+$AV$26+$AY$26+$BB$26+$BE$26+$BH$26+$BK$26+$BN$26+$BQ$26+$BT$26+$BW$26+$BZ$26+$CC$26+$CF$26+$CI$26+$CL$26+$CO$26+$CR$26+$CU$26+$CX$26+$DA$26+$DD$26+$DG$26+$DJ$26+$DM$26+$DP$26+$DS$26+$DV$26+$DY$26+$EB$26+$EE$26+$EH$26+$EK$26+$EN$26+$EQ$26+$ET$26+$EW$26+$EZ$26+$FC$26+$FF$26+$FI$26+$FL$26+$FO$26+$FR$26+$FU$26+$FX$26+$GA$26+$GD$26+$GG$26+$GJ$26+$GM$26+$GP$26+$GS$26+$GV$26+$GY$26+$HB$26+$HE$26+$HH$26+$HK$26+$HN$26+$HQ$26+$HT$26+$HW$26+$HZ$26+$IC$26+$IF$26+$II$26+$IL$26+$IO$26+$IR$26+$IU$26+$IX$26+$JA$26+$JD$26+$JG$26+$JJ$26+$JM$26+$JP$26+$JS$26+$JV$26+$JY$26+$KB$26+$KE$26+$KH$26+$KK$26)</f>
        <v>#REF!</v>
      </c>
    </row>
    <row r="27" spans="1:300" s="1" customFormat="1" ht="10.050000000000001" hidden="1" customHeight="1">
      <c r="B27" s="68" t="s">
        <v>57</v>
      </c>
      <c r="D27" s="6"/>
      <c r="E27" s="7"/>
      <c r="F27" s="7"/>
      <c r="G27" s="7"/>
      <c r="H27" s="7"/>
      <c r="I27" s="7"/>
      <c r="M27" s="150" t="e">
        <f>#REF!</f>
        <v>#REF!</v>
      </c>
      <c r="N27" s="27"/>
      <c r="O27" s="150" t="e">
        <f>#REF!</f>
        <v>#REF!</v>
      </c>
      <c r="P27" s="27"/>
      <c r="Q27" s="150" t="e">
        <f>#REF!</f>
        <v>#REF!</v>
      </c>
      <c r="R27" s="89"/>
      <c r="S27" s="150" t="e">
        <f>#REF!</f>
        <v>#REF!</v>
      </c>
      <c r="T27" s="89"/>
      <c r="U27" s="150" t="e">
        <f>#REF!</f>
        <v>#REF!</v>
      </c>
    </row>
    <row r="28" spans="1:300" s="1" customFormat="1" ht="19.5" hidden="1" customHeight="1">
      <c r="A28" s="1">
        <v>7</v>
      </c>
      <c r="B28" s="12">
        <v>7</v>
      </c>
      <c r="C28" s="12" t="s">
        <v>25</v>
      </c>
      <c r="D28" s="169" t="s">
        <v>26</v>
      </c>
      <c r="E28" s="170" t="e">
        <f>#REF!</f>
        <v>#REF!</v>
      </c>
      <c r="F28" s="170" t="e">
        <f>#REF!</f>
        <v>#REF!</v>
      </c>
      <c r="G28" s="170" t="e">
        <f>#REF!</f>
        <v>#REF!</v>
      </c>
      <c r="H28" s="171" t="e">
        <f>#REF!</f>
        <v>#REF!</v>
      </c>
      <c r="I28" s="13" t="e">
        <f>#REF!</f>
        <v>#REF!</v>
      </c>
      <c r="K28" s="67" t="e">
        <f>#REF!</f>
        <v>#REF!</v>
      </c>
      <c r="M28" s="35" t="e">
        <f>#REF!</f>
        <v>#REF!</v>
      </c>
      <c r="N28" s="27"/>
      <c r="O28" s="35" t="e">
        <f>#REF!</f>
        <v>#REF!</v>
      </c>
      <c r="P28" s="27"/>
      <c r="Q28" s="35" t="e">
        <f>#REF!</f>
        <v>#REF!</v>
      </c>
      <c r="R28" s="89"/>
      <c r="S28" s="35" t="e">
        <f>#REF!</f>
        <v>#REF!</v>
      </c>
      <c r="T28" s="89"/>
      <c r="U28" s="35" t="e">
        <f>#REF!</f>
        <v>#REF!</v>
      </c>
      <c r="X28" s="78" t="e">
        <f>$I28*$X$14</f>
        <v>#REF!</v>
      </c>
      <c r="Z28" s="77">
        <v>0</v>
      </c>
      <c r="AA28" s="78" t="e">
        <f>$I28*Z28</f>
        <v>#REF!</v>
      </c>
      <c r="AC28" s="78" t="e">
        <f>$I$28 - $X$28 - (0+$AA$28)</f>
        <v>#REF!</v>
      </c>
      <c r="KH28" s="1">
        <v>0</v>
      </c>
      <c r="KK28" s="7">
        <v>0</v>
      </c>
      <c r="KN28" s="7" t="e">
        <f>$H$28 - $S$28 - (0+$AA$28+#REF!+$AD$28+$AG$28+$AJ$28+$AM$28+$AP$28+$AS$28+$AV$28+$AY$28+$BB$28+$BE$28+$BH$28+$BK$28+$BN$28+$BQ$28+$BT$28+$BW$28+$BZ$28+$CC$28+$CF$28+$CI$28+$CL$28+$CO$28+$CR$28+$CU$28+$CX$28+$DA$28+$DD$28+$DG$28+$DJ$28+$DM$28+$DP$28+$DS$28+$DV$28+$DY$28+$EB$28+$EE$28+$EH$28+$EK$28+$EN$28+$EQ$28+$ET$28+$EW$28+$EZ$28+$FC$28+$FF$28+$FI$28+$FL$28+$FO$28+$FR$28+$FU$28+$FX$28+$GA$28+$GD$28+$GG$28+$GJ$28+$GM$28+$GP$28+$GS$28+$GV$28+$GY$28+$HB$28+$HE$28+$HH$28+$HK$28+$HN$28+$HQ$28+$HT$28+$HW$28+$HZ$28+$IC$28+$IF$28+$II$28+$IL$28+$IO$28+$IR$28+$IU$28+$IX$28+$JA$28+$JD$28+$JG$28+$JJ$28+$JM$28+$JP$28+$JS$28+$JV$28+$JY$28+$KB$28+$KE$28+$KH$28+$KK$28)</f>
        <v>#REF!</v>
      </c>
    </row>
    <row r="29" spans="1:300" s="1" customFormat="1" ht="10.050000000000001" hidden="1" customHeight="1">
      <c r="B29" s="68" t="s">
        <v>57</v>
      </c>
      <c r="D29" s="6"/>
      <c r="E29" s="7"/>
      <c r="F29" s="7"/>
      <c r="G29" s="7"/>
      <c r="H29" s="7"/>
      <c r="I29" s="7"/>
      <c r="M29" s="27"/>
      <c r="N29" s="27"/>
      <c r="O29" s="27"/>
      <c r="P29" s="27"/>
      <c r="Q29" s="27"/>
      <c r="R29" s="89"/>
      <c r="S29" s="89"/>
      <c r="T29" s="89"/>
      <c r="U29" s="89"/>
    </row>
    <row r="30" spans="1:300" s="1" customFormat="1" ht="20.100000000000001" hidden="1" customHeight="1">
      <c r="A30" s="149" t="s">
        <v>68</v>
      </c>
      <c r="B30" s="178" t="str">
        <f>"Sous-Total € HT - "&amp;B14</f>
        <v>Sous-Total € HT - LOTS GROS ŒUVRE / CLOS ET COUVERTS</v>
      </c>
      <c r="C30" s="179"/>
      <c r="D30" s="179"/>
      <c r="E30" s="179"/>
      <c r="F30" s="179"/>
      <c r="G30" s="179"/>
      <c r="H30" s="179"/>
      <c r="I30" s="25" t="e">
        <f>0 + $I$16 + $I$18 + $I$20 + $I$22 + $I$24 + $I$26 + $I$28</f>
        <v>#REF!</v>
      </c>
      <c r="K30" s="81" t="e">
        <f>0 + $U$16 + $K$18 + $K$20 + $K$22 + $K$24 + $K$26 + $K$28</f>
        <v>#REF!</v>
      </c>
      <c r="M30" s="27"/>
      <c r="N30" s="27"/>
      <c r="O30" s="27"/>
      <c r="P30" s="27"/>
      <c r="Q30" s="27"/>
      <c r="R30" s="89"/>
      <c r="S30" s="27"/>
      <c r="T30" s="27"/>
      <c r="U30" s="27"/>
      <c r="X30" s="79" t="e">
        <f>0 + $X$16 + $X$18 + $X$20 + $X$22 + $X$24 + $X$26 + $X$28</f>
        <v>#REF!</v>
      </c>
      <c r="AA30" s="79" t="e">
        <f>0 + $AA$16 + $AA$18 + $AA$20 + $AA$22 + $AA$24 + $AA$26 + $AA$28</f>
        <v>#REF!</v>
      </c>
      <c r="AC30" s="79" t="e">
        <f>0 + $AC$16 + $AC$18 + $AC$20 + $AC$22 + $AC$24 + $AC$26 + $AC$28</f>
        <v>#REF!</v>
      </c>
      <c r="KI30" s="1">
        <f>0+$KI$16+$KI$18+$KI$20+$KI$22+$KI$24+$KI$26+$KI$28</f>
        <v>0</v>
      </c>
      <c r="KL30" s="1">
        <f>0+$KL$16+$KL$18+$KL$20+$KL$22+$KL$24+$KL$26+$KL$28</f>
        <v>0</v>
      </c>
    </row>
    <row r="31" spans="1:300" s="1" customFormat="1" ht="10.050000000000001" hidden="1" customHeight="1">
      <c r="E31" s="5"/>
      <c r="F31" s="5"/>
      <c r="G31" s="5"/>
      <c r="H31" s="5"/>
      <c r="I31" s="5"/>
      <c r="M31" s="27"/>
      <c r="N31" s="27"/>
      <c r="O31" s="27"/>
      <c r="P31" s="27"/>
      <c r="Q31" s="27"/>
      <c r="R31" s="89"/>
      <c r="S31" s="27"/>
      <c r="T31" s="27"/>
      <c r="U31" s="27"/>
    </row>
    <row r="32" spans="1:300" s="1" customFormat="1" ht="20.100000000000001" hidden="1" customHeight="1">
      <c r="A32" s="149" t="s">
        <v>69</v>
      </c>
      <c r="B32" s="178" t="s">
        <v>20</v>
      </c>
      <c r="C32" s="179"/>
      <c r="D32" s="179"/>
      <c r="E32" s="179"/>
      <c r="F32" s="179"/>
      <c r="G32" s="179"/>
      <c r="H32" s="179"/>
      <c r="I32" s="179"/>
      <c r="K32" s="7"/>
      <c r="M32" s="27"/>
      <c r="N32" s="27"/>
      <c r="O32" s="27"/>
      <c r="P32" s="27"/>
      <c r="Q32" s="27"/>
      <c r="R32" s="89"/>
      <c r="S32" s="27"/>
      <c r="T32" s="27"/>
      <c r="U32" s="27"/>
      <c r="X32" s="7"/>
      <c r="AA32" s="7"/>
      <c r="AC32" s="7"/>
    </row>
    <row r="33" spans="1:300" s="1" customFormat="1" ht="10.050000000000001" hidden="1" customHeight="1">
      <c r="D33" s="6"/>
      <c r="E33" s="7"/>
      <c r="F33" s="7"/>
      <c r="G33" s="7"/>
      <c r="H33" s="7"/>
      <c r="I33" s="7"/>
      <c r="M33" s="150" t="e">
        <f>#REF!</f>
        <v>#REF!</v>
      </c>
      <c r="N33" s="27"/>
      <c r="O33" s="150" t="e">
        <f>#REF!</f>
        <v>#REF!</v>
      </c>
      <c r="P33" s="27"/>
      <c r="Q33" s="150" t="e">
        <f>#REF!</f>
        <v>#REF!</v>
      </c>
      <c r="R33" s="89"/>
      <c r="S33" s="150" t="e">
        <f>#REF!</f>
        <v>#REF!</v>
      </c>
      <c r="T33" s="89"/>
      <c r="U33" s="150" t="e">
        <f>#REF!</f>
        <v>#REF!</v>
      </c>
    </row>
    <row r="34" spans="1:300" s="1" customFormat="1" ht="19.5" hidden="1" customHeight="1">
      <c r="A34" s="1">
        <v>8</v>
      </c>
      <c r="B34" s="12">
        <v>8</v>
      </c>
      <c r="C34" s="12" t="s">
        <v>25</v>
      </c>
      <c r="D34" s="169" t="s">
        <v>61</v>
      </c>
      <c r="E34" s="170" t="e">
        <f>#REF!</f>
        <v>#REF!</v>
      </c>
      <c r="F34" s="170" t="e">
        <f>#REF!</f>
        <v>#REF!</v>
      </c>
      <c r="G34" s="170" t="e">
        <f>#REF!</f>
        <v>#REF!</v>
      </c>
      <c r="H34" s="171" t="e">
        <f>#REF!</f>
        <v>#REF!</v>
      </c>
      <c r="I34" s="13" t="e">
        <f>#REF!</f>
        <v>#REF!</v>
      </c>
      <c r="K34" s="67" t="e">
        <f>#REF!</f>
        <v>#REF!</v>
      </c>
      <c r="M34" s="35" t="e">
        <f>#REF!</f>
        <v>#REF!</v>
      </c>
      <c r="N34" s="27"/>
      <c r="O34" s="35" t="e">
        <f>#REF!</f>
        <v>#REF!</v>
      </c>
      <c r="P34" s="27"/>
      <c r="Q34" s="35" t="e">
        <f>#REF!</f>
        <v>#REF!</v>
      </c>
      <c r="R34" s="89"/>
      <c r="S34" s="35" t="e">
        <f>#REF!</f>
        <v>#REF!</v>
      </c>
      <c r="T34" s="89"/>
      <c r="U34" s="35" t="e">
        <f>#REF!</f>
        <v>#REF!</v>
      </c>
      <c r="X34" s="78" t="e">
        <f>$I34*$X$14</f>
        <v>#REF!</v>
      </c>
      <c r="Z34" s="77">
        <v>0</v>
      </c>
      <c r="AA34" s="78" t="e">
        <f t="shared" ref="AA34" si="0">$I34*Z34</f>
        <v>#REF!</v>
      </c>
      <c r="AC34" s="78" t="e">
        <f>$I$34 - $X$34 - (0+$AA$34)</f>
        <v>#REF!</v>
      </c>
      <c r="KH34" s="1">
        <v>0</v>
      </c>
      <c r="KK34" s="7">
        <v>0</v>
      </c>
      <c r="KN34" s="7" t="e">
        <f>$H$34 - $S$34 - (0+$AA$34+#REF!+$AD$34+$AG$34+$AJ$34+$AM$34+$AP$34+$AS$34+$AV$34+$AY$34+$BB$34+$BE$34+$BH$34+$BK$34+$BN$34+$BQ$34+$BT$34+$BW$34+$BZ$34+$CC$34+$CF$34+$CI$34+$CL$34+$CO$34+$CR$34+$CU$34+$CX$34+$DA$34+$DD$34+$DG$34+$DJ$34+$DM$34+$DP$34+$DS$34+$DV$34+$DY$34+$EB$34+$EE$34+$EH$34+$EK$34+$EN$34+$EQ$34+$ET$34+$EW$34+$EZ$34+$FC$34+$FF$34+$FI$34+$FL$34+$FO$34+$FR$34+$FU$34+$FX$34+$GA$34+$GD$34+$GG$34+$GJ$34+$GM$34+$GP$34+$GS$34+$GV$34+$GY$34+$HB$34+$HE$34+$HH$34+$HK$34+$HN$34+$HQ$34+$HT$34+$HW$34+$HZ$34+$IC$34+$IF$34+$II$34+$IL$34+$IO$34+$IR$34+$IU$34+$IX$34+$JA$34+$JD$34+$JG$34+$JJ$34+$JM$34+$JP$34+$JS$34+$JV$34+$JY$34+$KB$34+$KE$34+$KH$34+$KK$34)</f>
        <v>#REF!</v>
      </c>
    </row>
    <row r="35" spans="1:300" s="1" customFormat="1" ht="10.050000000000001" hidden="1" customHeight="1">
      <c r="D35" s="6"/>
      <c r="E35" s="7"/>
      <c r="F35" s="7"/>
      <c r="G35" s="7"/>
      <c r="H35" s="7"/>
      <c r="I35" s="7"/>
      <c r="M35" s="150" t="e">
        <f>#REF!</f>
        <v>#REF!</v>
      </c>
      <c r="N35" s="27"/>
      <c r="O35" s="150" t="e">
        <f>#REF!</f>
        <v>#REF!</v>
      </c>
      <c r="P35" s="27"/>
      <c r="Q35" s="150" t="e">
        <f>#REF!</f>
        <v>#REF!</v>
      </c>
      <c r="R35" s="89"/>
      <c r="S35" s="150" t="e">
        <f>#REF!</f>
        <v>#REF!</v>
      </c>
      <c r="T35" s="89"/>
      <c r="U35" s="150" t="e">
        <f>#REF!</f>
        <v>#REF!</v>
      </c>
    </row>
    <row r="36" spans="1:300" s="1" customFormat="1" ht="19.5" hidden="1" customHeight="1">
      <c r="A36" s="1">
        <v>9</v>
      </c>
      <c r="B36" s="12">
        <v>9</v>
      </c>
      <c r="C36" s="12" t="s">
        <v>25</v>
      </c>
      <c r="D36" s="169" t="s">
        <v>48</v>
      </c>
      <c r="E36" s="170" t="e">
        <f>#REF!</f>
        <v>#REF!</v>
      </c>
      <c r="F36" s="170" t="e">
        <f>#REF!</f>
        <v>#REF!</v>
      </c>
      <c r="G36" s="170" t="e">
        <f>#REF!</f>
        <v>#REF!</v>
      </c>
      <c r="H36" s="171" t="e">
        <f>#REF!</f>
        <v>#REF!</v>
      </c>
      <c r="I36" s="13" t="e">
        <f>#REF!</f>
        <v>#REF!</v>
      </c>
      <c r="K36" s="98" t="e">
        <f>#REF!</f>
        <v>#REF!</v>
      </c>
      <c r="M36" s="35" t="e">
        <f>#REF!</f>
        <v>#REF!</v>
      </c>
      <c r="N36" s="27"/>
      <c r="O36" s="35" t="e">
        <f>#REF!</f>
        <v>#REF!</v>
      </c>
      <c r="P36" s="27"/>
      <c r="Q36" s="35" t="e">
        <f>#REF!</f>
        <v>#REF!</v>
      </c>
      <c r="R36" s="89"/>
      <c r="S36" s="97" t="e">
        <f>#REF!</f>
        <v>#REF!</v>
      </c>
      <c r="T36" s="89"/>
      <c r="U36" s="35" t="e">
        <f>#REF!</f>
        <v>#REF!</v>
      </c>
      <c r="X36" s="78" t="e">
        <f>$I36*$X$14</f>
        <v>#REF!</v>
      </c>
      <c r="Z36" s="77">
        <v>0</v>
      </c>
      <c r="AA36" s="78" t="e">
        <f t="shared" ref="AA36" si="1">$I36*Z36</f>
        <v>#REF!</v>
      </c>
      <c r="AC36" s="78" t="e">
        <f>$I$36 - $X$36 - (0+$AA$36)</f>
        <v>#REF!</v>
      </c>
      <c r="KH36" s="1">
        <v>0</v>
      </c>
      <c r="KK36" s="7">
        <v>0</v>
      </c>
      <c r="KN36" s="7" t="e">
        <f>$H$36 - $S$36 - (0+$AA$36+#REF!+$AD$36+$AG$36+$AJ$36+$AM$36+$AP$36+$AS$36+$AV$36+$AY$36+$BB$36+$BE$36+$BH$36+$BK$36+$BN$36+$BQ$36+$BT$36+$BW$36+$BZ$36+$CC$36+$CF$36+$CI$36+$CL$36+$CO$36+$CR$36+$CU$36+$CX$36+$DA$36+$DD$36+$DG$36+$DJ$36+$DM$36+$DP$36+$DS$36+$DV$36+$DY$36+$EB$36+$EE$36+$EH$36+$EK$36+$EN$36+$EQ$36+$ET$36+$EW$36+$EZ$36+$FC$36+$FF$36+$FI$36+$FL$36+$FO$36+$FR$36+$FU$36+$FX$36+$GA$36+$GD$36+$GG$36+$GJ$36+$GM$36+$GP$36+$GS$36+$GV$36+$GY$36+$HB$36+$HE$36+$HH$36+$HK$36+$HN$36+$HQ$36+$HT$36+$HW$36+$HZ$36+$IC$36+$IF$36+$II$36+$IL$36+$IO$36+$IR$36+$IU$36+$IX$36+$JA$36+$JD$36+$JG$36+$JJ$36+$JM$36+$JP$36+$JS$36+$JV$36+$JY$36+$KB$36+$KE$36+$KH$36+$KK$36)</f>
        <v>#REF!</v>
      </c>
    </row>
    <row r="37" spans="1:300" s="1" customFormat="1" ht="10.050000000000001" hidden="1" customHeight="1">
      <c r="D37" s="6"/>
      <c r="E37" s="7"/>
      <c r="F37" s="7"/>
      <c r="G37" s="7"/>
      <c r="H37" s="7"/>
      <c r="I37" s="7"/>
      <c r="M37" s="150" t="e">
        <f>#REF!</f>
        <v>#REF!</v>
      </c>
      <c r="N37" s="27"/>
      <c r="O37" s="150" t="e">
        <f>#REF!</f>
        <v>#REF!</v>
      </c>
      <c r="P37" s="27"/>
      <c r="Q37" s="150" t="e">
        <f>#REF!</f>
        <v>#REF!</v>
      </c>
      <c r="R37" s="89"/>
      <c r="S37" s="150" t="e">
        <f>#REF!</f>
        <v>#REF!</v>
      </c>
      <c r="T37" s="89"/>
      <c r="U37" s="150" t="e">
        <f>#REF!</f>
        <v>#REF!</v>
      </c>
    </row>
    <row r="38" spans="1:300" s="1" customFormat="1" ht="19.5" hidden="1" customHeight="1">
      <c r="A38" s="1">
        <v>10</v>
      </c>
      <c r="B38" s="12">
        <v>10</v>
      </c>
      <c r="C38" s="12" t="s">
        <v>25</v>
      </c>
      <c r="D38" s="169" t="s">
        <v>49</v>
      </c>
      <c r="E38" s="170" t="e">
        <f>#REF!</f>
        <v>#REF!</v>
      </c>
      <c r="F38" s="170" t="e">
        <f>#REF!</f>
        <v>#REF!</v>
      </c>
      <c r="G38" s="170" t="e">
        <f>#REF!</f>
        <v>#REF!</v>
      </c>
      <c r="H38" s="171" t="e">
        <f>#REF!</f>
        <v>#REF!</v>
      </c>
      <c r="I38" s="13" t="e">
        <f>#REF!</f>
        <v>#REF!</v>
      </c>
      <c r="K38" s="67" t="e">
        <f>#REF!</f>
        <v>#REF!</v>
      </c>
      <c r="M38" s="35" t="e">
        <f>#REF!</f>
        <v>#REF!</v>
      </c>
      <c r="N38" s="27"/>
      <c r="O38" s="35" t="e">
        <f>#REF!</f>
        <v>#REF!</v>
      </c>
      <c r="P38" s="27"/>
      <c r="Q38" s="35" t="e">
        <f>#REF!</f>
        <v>#REF!</v>
      </c>
      <c r="R38" s="89"/>
      <c r="S38" s="35" t="e">
        <f>#REF!</f>
        <v>#REF!</v>
      </c>
      <c r="T38" s="89"/>
      <c r="U38" s="35" t="e">
        <f>#REF!</f>
        <v>#REF!</v>
      </c>
      <c r="X38" s="78" t="e">
        <f>$I38*$X$14</f>
        <v>#REF!</v>
      </c>
      <c r="Z38" s="77">
        <v>0</v>
      </c>
      <c r="AA38" s="78" t="e">
        <f t="shared" ref="AA38" si="2">$I38*Z38</f>
        <v>#REF!</v>
      </c>
      <c r="AC38" s="78" t="e">
        <f>$I$38 - $X$38 - (0+$AA$38)</f>
        <v>#REF!</v>
      </c>
      <c r="KH38" s="1">
        <v>0</v>
      </c>
      <c r="KK38" s="7">
        <v>0</v>
      </c>
      <c r="KN38" s="7" t="e">
        <f>$H$38 - $S$38 - (0+$AA$38+#REF!+$AD$38+$AG$38+$AJ$38+$AM$38+$AP$38+$AS$38+$AV$38+$AY$38+$BB$38+$BE$38+$BH$38+$BK$38+$BN$38+$BQ$38+$BT$38+$BW$38+$BZ$38+$CC$38+$CF$38+$CI$38+$CL$38+$CO$38+$CR$38+$CU$38+$CX$38+$DA$38+$DD$38+$DG$38+$DJ$38+$DM$38+$DP$38+$DS$38+$DV$38+$DY$38+$EB$38+$EE$38+$EH$38+$EK$38+$EN$38+$EQ$38+$ET$38+$EW$38+$EZ$38+$FC$38+$FF$38+$FI$38+$FL$38+$FO$38+$FR$38+$FU$38+$FX$38+$GA$38+$GD$38+$GG$38+$GJ$38+$GM$38+$GP$38+$GS$38+$GV$38+$GY$38+$HB$38+$HE$38+$HH$38+$HK$38+$HN$38+$HQ$38+$HT$38+$HW$38+$HZ$38+$IC$38+$IF$38+$II$38+$IL$38+$IO$38+$IR$38+$IU$38+$IX$38+$JA$38+$JD$38+$JG$38+$JJ$38+$JM$38+$JP$38+$JS$38+$JV$38+$JY$38+$KB$38+$KE$38+$KH$38+$KK$38)</f>
        <v>#REF!</v>
      </c>
    </row>
    <row r="39" spans="1:300" s="1" customFormat="1" ht="10.050000000000001" hidden="1" customHeight="1">
      <c r="D39" s="6"/>
      <c r="E39" s="7"/>
      <c r="F39" s="7"/>
      <c r="G39" s="7"/>
      <c r="H39" s="7"/>
      <c r="I39" s="7"/>
      <c r="M39" s="150" t="e">
        <f>#REF!</f>
        <v>#REF!</v>
      </c>
      <c r="N39" s="27"/>
      <c r="O39" s="150" t="e">
        <f>#REF!</f>
        <v>#REF!</v>
      </c>
      <c r="P39" s="27"/>
      <c r="Q39" s="150" t="e">
        <f>#REF!</f>
        <v>#REF!</v>
      </c>
      <c r="R39" s="89"/>
      <c r="S39" s="150" t="e">
        <f>#REF!</f>
        <v>#REF!</v>
      </c>
      <c r="T39" s="89"/>
      <c r="U39" s="150" t="e">
        <f>#REF!</f>
        <v>#REF!</v>
      </c>
    </row>
    <row r="40" spans="1:300" s="1" customFormat="1" ht="19.5" hidden="1" customHeight="1">
      <c r="A40" s="1">
        <v>11</v>
      </c>
      <c r="B40" s="12">
        <v>11</v>
      </c>
      <c r="C40" s="12" t="s">
        <v>25</v>
      </c>
      <c r="D40" s="169" t="s">
        <v>12</v>
      </c>
      <c r="E40" s="170" t="e">
        <f>#REF!</f>
        <v>#REF!</v>
      </c>
      <c r="F40" s="170" t="e">
        <f>#REF!</f>
        <v>#REF!</v>
      </c>
      <c r="G40" s="170" t="e">
        <f>#REF!</f>
        <v>#REF!</v>
      </c>
      <c r="H40" s="171" t="e">
        <f>#REF!</f>
        <v>#REF!</v>
      </c>
      <c r="I40" s="13" t="e">
        <f>#REF!</f>
        <v>#REF!</v>
      </c>
      <c r="K40" s="67" t="e">
        <f>#REF!</f>
        <v>#REF!</v>
      </c>
      <c r="M40" s="35" t="e">
        <f>#REF!</f>
        <v>#REF!</v>
      </c>
      <c r="N40" s="27"/>
      <c r="O40" s="35" t="e">
        <f>#REF!</f>
        <v>#REF!</v>
      </c>
      <c r="P40" s="27"/>
      <c r="Q40" s="35" t="e">
        <f>#REF!</f>
        <v>#REF!</v>
      </c>
      <c r="R40" s="89"/>
      <c r="S40" s="35" t="e">
        <f>#REF!</f>
        <v>#REF!</v>
      </c>
      <c r="T40" s="89"/>
      <c r="U40" s="35" t="e">
        <f>#REF!</f>
        <v>#REF!</v>
      </c>
      <c r="X40" s="78" t="e">
        <f>$I40*$X$14</f>
        <v>#REF!</v>
      </c>
      <c r="Z40" s="77">
        <v>0</v>
      </c>
      <c r="AA40" s="78" t="e">
        <f t="shared" ref="AA40" si="3">$I40*Z40</f>
        <v>#REF!</v>
      </c>
      <c r="AC40" s="78" t="e">
        <f>$I$40 - $X$40 - (0+$AA$40)</f>
        <v>#REF!</v>
      </c>
      <c r="KH40" s="1">
        <v>0</v>
      </c>
      <c r="KK40" s="7">
        <v>0</v>
      </c>
      <c r="KN40" s="7" t="e">
        <f>$H$40 - $S$40 - (0+$AA$40+#REF!+$AD$40+$AG$40+$AJ$40+$AM$40+$AP$40+$AS$40+$AV$40+$AY$40+$BB$40+$BE$40+$BH$40+$BK$40+$BN$40+$BQ$40+$BT$40+$BW$40+$BZ$40+$CC$40+$CF$40+$CI$40+$CL$40+$CO$40+$CR$40+$CU$40+$CX$40+$DA$40+$DD$40+$DG$40+$DJ$40+$DM$40+$DP$40+$DS$40+$DV$40+$DY$40+$EB$40+$EE$40+$EH$40+$EK$40+$EN$40+$EQ$40+$ET$40+$EW$40+$EZ$40+$FC$40+$FF$40+$FI$40+$FL$40+$FO$40+$FR$40+$FU$40+$FX$40+$GA$40+$GD$40+$GG$40+$GJ$40+$GM$40+$GP$40+$GS$40+$GV$40+$GY$40+$HB$40+$HE$40+$HH$40+$HK$40+$HN$40+$HQ$40+$HT$40+$HW$40+$HZ$40+$IC$40+$IF$40+$II$40+$IL$40+$IO$40+$IR$40+$IU$40+$IX$40+$JA$40+$JD$40+$JG$40+$JJ$40+$JM$40+$JP$40+$JS$40+$JV$40+$JY$40+$KB$40+$KE$40+$KH$40+$KK$40)</f>
        <v>#REF!</v>
      </c>
    </row>
    <row r="41" spans="1:300" s="1" customFormat="1" ht="10.050000000000001" hidden="1" customHeight="1">
      <c r="D41" s="6"/>
      <c r="E41" s="7"/>
      <c r="F41" s="7"/>
      <c r="G41" s="7"/>
      <c r="H41" s="7"/>
      <c r="I41" s="7"/>
      <c r="M41" s="150" t="e">
        <f>#REF!</f>
        <v>#REF!</v>
      </c>
      <c r="N41" s="27"/>
      <c r="O41" s="150" t="e">
        <f>#REF!</f>
        <v>#REF!</v>
      </c>
      <c r="P41" s="27"/>
      <c r="Q41" s="150" t="e">
        <f>#REF!</f>
        <v>#REF!</v>
      </c>
      <c r="R41" s="89"/>
      <c r="S41" s="150" t="e">
        <f>#REF!</f>
        <v>#REF!</v>
      </c>
      <c r="T41" s="89"/>
      <c r="U41" s="150" t="e">
        <f>#REF!</f>
        <v>#REF!</v>
      </c>
    </row>
    <row r="42" spans="1:300" s="1" customFormat="1" ht="19.5" hidden="1" customHeight="1">
      <c r="A42" s="1">
        <v>12</v>
      </c>
      <c r="B42" s="12">
        <v>12</v>
      </c>
      <c r="C42" s="12" t="s">
        <v>25</v>
      </c>
      <c r="D42" s="169" t="s">
        <v>50</v>
      </c>
      <c r="E42" s="170" t="e">
        <f>#REF!</f>
        <v>#REF!</v>
      </c>
      <c r="F42" s="170" t="e">
        <f>#REF!</f>
        <v>#REF!</v>
      </c>
      <c r="G42" s="170" t="e">
        <f>#REF!</f>
        <v>#REF!</v>
      </c>
      <c r="H42" s="171" t="e">
        <f>#REF!</f>
        <v>#REF!</v>
      </c>
      <c r="I42" s="13" t="e">
        <f>#REF!</f>
        <v>#REF!</v>
      </c>
      <c r="K42" s="67" t="e">
        <f>#REF!</f>
        <v>#REF!</v>
      </c>
      <c r="M42" s="35" t="e">
        <f>#REF!</f>
        <v>#REF!</v>
      </c>
      <c r="N42" s="27"/>
      <c r="O42" s="35" t="e">
        <f>#REF!</f>
        <v>#REF!</v>
      </c>
      <c r="P42" s="27"/>
      <c r="Q42" s="35" t="e">
        <f>#REF!</f>
        <v>#REF!</v>
      </c>
      <c r="R42" s="89"/>
      <c r="S42" s="35" t="e">
        <f>#REF!</f>
        <v>#REF!</v>
      </c>
      <c r="T42" s="89"/>
      <c r="U42" s="35" t="e">
        <f>#REF!</f>
        <v>#REF!</v>
      </c>
      <c r="X42" s="78" t="e">
        <f>$I42*$X$14</f>
        <v>#REF!</v>
      </c>
      <c r="Z42" s="77">
        <v>0</v>
      </c>
      <c r="AA42" s="78" t="e">
        <f t="shared" ref="AA42" si="4">$I42*Z42</f>
        <v>#REF!</v>
      </c>
      <c r="AC42" s="78" t="e">
        <f>$I$42 - $X$42 - (0+$AA$42)</f>
        <v>#REF!</v>
      </c>
      <c r="KH42" s="1">
        <v>0</v>
      </c>
      <c r="KK42" s="7">
        <v>0</v>
      </c>
      <c r="KN42" s="7" t="e">
        <f>$H$42 - $S$42 - (0+$AA$42+#REF!+$AD$42+$AG$42+$AJ$42+$AM$42+$AP$42+$AS$42+$AV$42+$AY$42+$BB$42+$BE$42+$BH$42+$BK$42+$BN$42+$BQ$42+$BT$42+$BW$42+$BZ$42+$CC$42+$CF$42+$CI$42+$CL$42+$CO$42+$CR$42+$CU$42+$CX$42+$DA$42+$DD$42+$DG$42+$DJ$42+$DM$42+$DP$42+$DS$42+$DV$42+$DY$42+$EB$42+$EE$42+$EH$42+$EK$42+$EN$42+$EQ$42+$ET$42+$EW$42+$EZ$42+$FC$42+$FF$42+$FI$42+$FL$42+$FO$42+$FR$42+$FU$42+$FX$42+$GA$42+$GD$42+$GG$42+$GJ$42+$GM$42+$GP$42+$GS$42+$GV$42+$GY$42+$HB$42+$HE$42+$HH$42+$HK$42+$HN$42+$HQ$42+$HT$42+$HW$42+$HZ$42+$IC$42+$IF$42+$II$42+$IL$42+$IO$42+$IR$42+$IU$42+$IX$42+$JA$42+$JD$42+$JG$42+$JJ$42+$JM$42+$JP$42+$JS$42+$JV$42+$JY$42+$KB$42+$KE$42+$KH$42+$KK$42)</f>
        <v>#REF!</v>
      </c>
    </row>
    <row r="43" spans="1:300" s="1" customFormat="1" ht="10.050000000000001" hidden="1" customHeight="1">
      <c r="D43" s="6"/>
      <c r="E43" s="7"/>
      <c r="F43" s="7"/>
      <c r="G43" s="7"/>
      <c r="H43" s="7"/>
      <c r="I43" s="7"/>
      <c r="M43" s="150" t="e">
        <f>#REF!</f>
        <v>#REF!</v>
      </c>
      <c r="N43" s="27"/>
      <c r="O43" s="150" t="e">
        <f>#REF!</f>
        <v>#REF!</v>
      </c>
      <c r="P43" s="27"/>
      <c r="Q43" s="150" t="e">
        <f>#REF!</f>
        <v>#REF!</v>
      </c>
      <c r="R43" s="89"/>
      <c r="S43" s="150" t="e">
        <f>#REF!</f>
        <v>#REF!</v>
      </c>
      <c r="T43" s="89"/>
      <c r="U43" s="150" t="e">
        <f>#REF!</f>
        <v>#REF!</v>
      </c>
    </row>
    <row r="44" spans="1:300" s="1" customFormat="1" ht="19.5" hidden="1" customHeight="1">
      <c r="A44" s="1">
        <v>13</v>
      </c>
      <c r="B44" s="12">
        <v>13</v>
      </c>
      <c r="C44" s="12" t="s">
        <v>25</v>
      </c>
      <c r="D44" s="169" t="s">
        <v>31</v>
      </c>
      <c r="E44" s="170" t="e">
        <f>#REF!</f>
        <v>#REF!</v>
      </c>
      <c r="F44" s="170" t="e">
        <f>#REF!</f>
        <v>#REF!</v>
      </c>
      <c r="G44" s="170" t="e">
        <f>#REF!</f>
        <v>#REF!</v>
      </c>
      <c r="H44" s="171" t="e">
        <f>#REF!</f>
        <v>#REF!</v>
      </c>
      <c r="I44" s="13" t="e">
        <f>#REF!</f>
        <v>#REF!</v>
      </c>
      <c r="K44" s="67" t="e">
        <f>#REF!</f>
        <v>#REF!</v>
      </c>
      <c r="M44" s="35" t="e">
        <f>#REF!</f>
        <v>#REF!</v>
      </c>
      <c r="N44" s="27"/>
      <c r="O44" s="35" t="e">
        <f>#REF!</f>
        <v>#REF!</v>
      </c>
      <c r="P44" s="27"/>
      <c r="Q44" s="35" t="e">
        <f>#REF!</f>
        <v>#REF!</v>
      </c>
      <c r="R44" s="89"/>
      <c r="S44" s="35" t="e">
        <f>#REF!</f>
        <v>#REF!</v>
      </c>
      <c r="T44" s="89"/>
      <c r="U44" s="35" t="e">
        <f>#REF!</f>
        <v>#REF!</v>
      </c>
      <c r="X44" s="78" t="e">
        <f>$I44*$X$14</f>
        <v>#REF!</v>
      </c>
      <c r="Z44" s="77">
        <v>0</v>
      </c>
      <c r="AA44" s="78" t="e">
        <f t="shared" ref="AA44" si="5">$I44*Z44</f>
        <v>#REF!</v>
      </c>
      <c r="AC44" s="78" t="e">
        <f>$I$44 - $X$44 - (0+$AA$44)</f>
        <v>#REF!</v>
      </c>
      <c r="KH44" s="1">
        <v>0</v>
      </c>
      <c r="KK44" s="7">
        <v>0</v>
      </c>
      <c r="KN44" s="7" t="e">
        <f>$H$44 - $S$44 - (0+$AA$44+#REF!+$AD$44+$AG$44+$AJ$44+$AM$44+$AP$44+$AS$44+$AV$44+$AY$44+$BB$44+$BE$44+$BH$44+$BK$44+$BN$44+$BQ$44+$BT$44+$BW$44+$BZ$44+$CC$44+$CF$44+$CI$44+$CL$44+$CO$44+$CR$44+$CU$44+$CX$44+$DA$44+$DD$44+$DG$44+$DJ$44+$DM$44+$DP$44+$DS$44+$DV$44+$DY$44+$EB$44+$EE$44+$EH$44+$EK$44+$EN$44+$EQ$44+$ET$44+$EW$44+$EZ$44+$FC$44+$FF$44+$FI$44+$FL$44+$FO$44+$FR$44+$FU$44+$FX$44+$GA$44+$GD$44+$GG$44+$GJ$44+$GM$44+$GP$44+$GS$44+$GV$44+$GY$44+$HB$44+$HE$44+$HH$44+$HK$44+$HN$44+$HQ$44+$HT$44+$HW$44+$HZ$44+$IC$44+$IF$44+$II$44+$IL$44+$IO$44+$IR$44+$IU$44+$IX$44+$JA$44+$JD$44+$JG$44+$JJ$44+$JM$44+$JP$44+$JS$44+$JV$44+$JY$44+$KB$44+$KE$44+$KH$44+$KK$44)</f>
        <v>#REF!</v>
      </c>
    </row>
    <row r="45" spans="1:300" s="1" customFormat="1" ht="10.050000000000001" hidden="1" customHeight="1">
      <c r="D45" s="6"/>
      <c r="E45" s="7"/>
      <c r="F45" s="7"/>
      <c r="G45" s="7"/>
      <c r="H45" s="7"/>
      <c r="I45" s="7"/>
      <c r="M45" s="150" t="e">
        <f>#REF!</f>
        <v>#REF!</v>
      </c>
      <c r="N45" s="27"/>
      <c r="O45" s="150" t="e">
        <f>#REF!</f>
        <v>#REF!</v>
      </c>
      <c r="P45" s="27"/>
      <c r="Q45" s="150" t="e">
        <f>#REF!</f>
        <v>#REF!</v>
      </c>
      <c r="R45" s="89"/>
      <c r="S45" s="150" t="e">
        <f>#REF!</f>
        <v>#REF!</v>
      </c>
      <c r="T45" s="89"/>
      <c r="U45" s="150" t="e">
        <f>#REF!</f>
        <v>#REF!</v>
      </c>
    </row>
    <row r="46" spans="1:300" s="1" customFormat="1" ht="19.5" hidden="1" customHeight="1">
      <c r="A46" s="1">
        <v>14</v>
      </c>
      <c r="B46" s="12">
        <v>14</v>
      </c>
      <c r="C46" s="12" t="s">
        <v>25</v>
      </c>
      <c r="D46" s="169" t="s">
        <v>30</v>
      </c>
      <c r="E46" s="170" t="e">
        <f>#REF!</f>
        <v>#REF!</v>
      </c>
      <c r="F46" s="170" t="e">
        <f>#REF!</f>
        <v>#REF!</v>
      </c>
      <c r="G46" s="170" t="e">
        <f>#REF!</f>
        <v>#REF!</v>
      </c>
      <c r="H46" s="171" t="e">
        <f>#REF!</f>
        <v>#REF!</v>
      </c>
      <c r="I46" s="13" t="e">
        <f>#REF!</f>
        <v>#REF!</v>
      </c>
      <c r="K46" s="67" t="e">
        <f>#REF!</f>
        <v>#REF!</v>
      </c>
      <c r="M46" s="35" t="e">
        <f>#REF!</f>
        <v>#REF!</v>
      </c>
      <c r="N46" s="27"/>
      <c r="O46" s="35" t="e">
        <f>#REF!</f>
        <v>#REF!</v>
      </c>
      <c r="P46" s="27"/>
      <c r="Q46" s="35" t="e">
        <f>#REF!</f>
        <v>#REF!</v>
      </c>
      <c r="R46" s="89"/>
      <c r="S46" s="35" t="e">
        <f>#REF!</f>
        <v>#REF!</v>
      </c>
      <c r="T46" s="89"/>
      <c r="U46" s="35" t="e">
        <f>#REF!</f>
        <v>#REF!</v>
      </c>
      <c r="X46" s="78" t="e">
        <f>$I46*$X$14</f>
        <v>#REF!</v>
      </c>
      <c r="Z46" s="77">
        <v>0</v>
      </c>
      <c r="AA46" s="78" t="e">
        <f t="shared" ref="AA46" si="6">$I46*Z46</f>
        <v>#REF!</v>
      </c>
      <c r="AC46" s="78" t="e">
        <f>$I$46 - $X$46 - (0+$AA$46)</f>
        <v>#REF!</v>
      </c>
      <c r="KH46" s="1">
        <v>0</v>
      </c>
      <c r="KK46" s="7">
        <v>0</v>
      </c>
      <c r="KN46" s="7" t="e">
        <f>$H$46 - $S$46 - (0+$AA$46+#REF!+$AD$46+$AG$46+$AJ$46+$AM$46+$AP$46+$AS$46+$AV$46+$AY$46+$BB$46+$BE$46+$BH$46+$BK$46+$BN$46+$BQ$46+$BT$46+$BW$46+$BZ$46+$CC$46+$CF$46+$CI$46+$CL$46+$CO$46+$CR$46+$CU$46+$CX$46+$DA$46+$DD$46+$DG$46+$DJ$46+$DM$46+$DP$46+$DS$46+$DV$46+$DY$46+$EB$46+$EE$46+$EH$46+$EK$46+$EN$46+$EQ$46+$ET$46+$EW$46+$EZ$46+$FC$46+$FF$46+$FI$46+$FL$46+$FO$46+$FR$46+$FU$46+$FX$46+$GA$46+$GD$46+$GG$46+$GJ$46+$GM$46+$GP$46+$GS$46+$GV$46+$GY$46+$HB$46+$HE$46+$HH$46+$HK$46+$HN$46+$HQ$46+$HT$46+$HW$46+$HZ$46+$IC$46+$IF$46+$II$46+$IL$46+$IO$46+$IR$46+$IU$46+$IX$46+$JA$46+$JD$46+$JG$46+$JJ$46+$JM$46+$JP$46+$JS$46+$JV$46+$JY$46+$KB$46+$KE$46+$KH$46+$KK$46)</f>
        <v>#REF!</v>
      </c>
    </row>
    <row r="47" spans="1:300" s="1" customFormat="1" ht="10.050000000000001" hidden="1" customHeight="1">
      <c r="D47" s="6"/>
      <c r="E47" s="7"/>
      <c r="F47" s="7"/>
      <c r="G47" s="7"/>
      <c r="H47" s="7"/>
      <c r="I47" s="7"/>
      <c r="M47" s="150" t="e">
        <f>#REF!</f>
        <v>#REF!</v>
      </c>
      <c r="N47" s="27"/>
      <c r="O47" s="150" t="e">
        <f>#REF!</f>
        <v>#REF!</v>
      </c>
      <c r="P47" s="27"/>
      <c r="Q47" s="150" t="e">
        <f>#REF!</f>
        <v>#REF!</v>
      </c>
      <c r="R47" s="89"/>
      <c r="S47" s="150" t="e">
        <f>#REF!</f>
        <v>#REF!</v>
      </c>
      <c r="T47" s="89"/>
      <c r="U47" s="150" t="e">
        <f>#REF!</f>
        <v>#REF!</v>
      </c>
    </row>
    <row r="48" spans="1:300" s="1" customFormat="1" ht="19.5" hidden="1" customHeight="1">
      <c r="A48" s="1">
        <v>15</v>
      </c>
      <c r="B48" s="12">
        <v>15</v>
      </c>
      <c r="C48" s="12" t="s">
        <v>25</v>
      </c>
      <c r="D48" s="169" t="s">
        <v>13</v>
      </c>
      <c r="E48" s="170" t="e">
        <f>#REF!</f>
        <v>#REF!</v>
      </c>
      <c r="F48" s="170" t="e">
        <f>#REF!</f>
        <v>#REF!</v>
      </c>
      <c r="G48" s="170" t="e">
        <f>#REF!</f>
        <v>#REF!</v>
      </c>
      <c r="H48" s="171" t="e">
        <f>#REF!</f>
        <v>#REF!</v>
      </c>
      <c r="I48" s="13" t="e">
        <f>#REF!</f>
        <v>#REF!</v>
      </c>
      <c r="K48" s="67" t="e">
        <f>#REF!</f>
        <v>#REF!</v>
      </c>
      <c r="M48" s="35" t="e">
        <f>#REF!</f>
        <v>#REF!</v>
      </c>
      <c r="N48" s="27"/>
      <c r="O48" s="35" t="e">
        <f>#REF!</f>
        <v>#REF!</v>
      </c>
      <c r="P48" s="27"/>
      <c r="Q48" s="35" t="e">
        <f>#REF!</f>
        <v>#REF!</v>
      </c>
      <c r="R48" s="89"/>
      <c r="S48" s="35" t="e">
        <f>#REF!</f>
        <v>#REF!</v>
      </c>
      <c r="T48" s="89"/>
      <c r="U48" s="35" t="e">
        <f>#REF!</f>
        <v>#REF!</v>
      </c>
      <c r="X48" s="78" t="e">
        <f>$I48*$X$14</f>
        <v>#REF!</v>
      </c>
      <c r="Z48" s="77">
        <v>0</v>
      </c>
      <c r="AA48" s="78" t="e">
        <f t="shared" ref="AA48" si="7">$I48*Z48</f>
        <v>#REF!</v>
      </c>
      <c r="AC48" s="78" t="e">
        <f>$I$48 - $X$48 - (0+$AA$48)</f>
        <v>#REF!</v>
      </c>
      <c r="KH48" s="1">
        <v>0</v>
      </c>
      <c r="KK48" s="7">
        <v>0</v>
      </c>
      <c r="KN48" s="7" t="e">
        <f>$H$48 - $S$48 - (0+$AA$48+#REF!+$AD$48+$AG$48+$AJ$48+$AM$48+$AP$48+$AS$48+$AV$48+$AY$48+$BB$48+$BE$48+$BH$48+$BK$48+$BN$48+$BQ$48+$BT$48+$BW$48+$BZ$48+$CC$48+$CF$48+$CI$48+$CL$48+$CO$48+$CR$48+$CU$48+$CX$48+$DA$48+$DD$48+$DG$48+$DJ$48+$DM$48+$DP$48+$DS$48+$DV$48+$DY$48+$EB$48+$EE$48+$EH$48+$EK$48+$EN$48+$EQ$48+$ET$48+$EW$48+$EZ$48+$FC$48+$FF$48+$FI$48+$FL$48+$FO$48+$FR$48+$FU$48+$FX$48+$GA$48+$GD$48+$GG$48+$GJ$48+$GM$48+$GP$48+$GS$48+$GV$48+$GY$48+$HB$48+$HE$48+$HH$48+$HK$48+$HN$48+$HQ$48+$HT$48+$HW$48+$HZ$48+$IC$48+$IF$48+$II$48+$IL$48+$IO$48+$IR$48+$IU$48+$IX$48+$JA$48+$JD$48+$JG$48+$JJ$48+$JM$48+$JP$48+$JS$48+$JV$48+$JY$48+$KB$48+$KE$48+$KH$48+$KK$48)</f>
        <v>#REF!</v>
      </c>
    </row>
    <row r="49" spans="1:300" s="1" customFormat="1" ht="10.050000000000001" hidden="1" customHeight="1">
      <c r="D49" s="6"/>
      <c r="E49" s="7"/>
      <c r="F49" s="7"/>
      <c r="G49" s="7"/>
      <c r="H49" s="7"/>
      <c r="I49" s="7"/>
      <c r="M49" s="150" t="e">
        <f>#REF!</f>
        <v>#REF!</v>
      </c>
      <c r="N49" s="27"/>
      <c r="O49" s="150" t="e">
        <f>#REF!</f>
        <v>#REF!</v>
      </c>
      <c r="P49" s="27"/>
      <c r="Q49" s="150" t="e">
        <f>#REF!</f>
        <v>#REF!</v>
      </c>
      <c r="R49" s="89"/>
      <c r="S49" s="150" t="e">
        <f>#REF!</f>
        <v>#REF!</v>
      </c>
      <c r="T49" s="89"/>
      <c r="U49" s="150" t="e">
        <f>#REF!</f>
        <v>#REF!</v>
      </c>
    </row>
    <row r="50" spans="1:300" s="1" customFormat="1" ht="19.5" hidden="1" customHeight="1">
      <c r="A50" s="1">
        <v>16</v>
      </c>
      <c r="B50" s="12">
        <v>16</v>
      </c>
      <c r="C50" s="12" t="s">
        <v>25</v>
      </c>
      <c r="D50" s="169" t="s">
        <v>14</v>
      </c>
      <c r="E50" s="170" t="e">
        <f>#REF!</f>
        <v>#REF!</v>
      </c>
      <c r="F50" s="170" t="e">
        <f>#REF!</f>
        <v>#REF!</v>
      </c>
      <c r="G50" s="170" t="e">
        <f>#REF!</f>
        <v>#REF!</v>
      </c>
      <c r="H50" s="171" t="e">
        <f>#REF!</f>
        <v>#REF!</v>
      </c>
      <c r="I50" s="13" t="e">
        <f>#REF!</f>
        <v>#REF!</v>
      </c>
      <c r="K50" s="67" t="e">
        <f>#REF!</f>
        <v>#REF!</v>
      </c>
      <c r="M50" s="35" t="e">
        <f>#REF!</f>
        <v>#REF!</v>
      </c>
      <c r="N50" s="27"/>
      <c r="O50" s="35" t="e">
        <f>#REF!</f>
        <v>#REF!</v>
      </c>
      <c r="P50" s="27"/>
      <c r="Q50" s="35" t="e">
        <f>#REF!</f>
        <v>#REF!</v>
      </c>
      <c r="R50" s="89"/>
      <c r="S50" s="35" t="e">
        <f>#REF!</f>
        <v>#REF!</v>
      </c>
      <c r="T50" s="89"/>
      <c r="U50" s="35" t="e">
        <f>#REF!</f>
        <v>#REF!</v>
      </c>
      <c r="X50" s="78" t="e">
        <f>$I50*$X$14</f>
        <v>#REF!</v>
      </c>
      <c r="Z50" s="77">
        <v>0</v>
      </c>
      <c r="AA50" s="78" t="e">
        <f t="shared" ref="AA50" si="8">$I50*Z50</f>
        <v>#REF!</v>
      </c>
      <c r="AC50" s="78" t="e">
        <f>$I$50 - $X$50 - (0+$AA$50)</f>
        <v>#REF!</v>
      </c>
      <c r="KH50" s="1">
        <v>0</v>
      </c>
      <c r="KK50" s="7">
        <v>0</v>
      </c>
      <c r="KN50" s="7" t="e">
        <f>$H$50 - $S$50 - (0+$AA$50+#REF!+$AD$50+$AG$50+$AJ$50+$AM$50+$AP$50+$AS$50+$AV$50+$AY$50+$BB$50+$BE$50+$BH$50+$BK$50+$BN$50+$BQ$50+$BT$50+$BW$50+$BZ$50+$CC$50+$CF$50+$CI$50+$CL$50+$CO$50+$CR$50+$CU$50+$CX$50+$DA$50+$DD$50+$DG$50+$DJ$50+$DM$50+$DP$50+$DS$50+$DV$50+$DY$50+$EB$50+$EE$50+$EH$50+$EK$50+$EN$50+$EQ$50+$ET$50+$EW$50+$EZ$50+$FC$50+$FF$50+$FI$50+$FL$50+$FO$50+$FR$50+$FU$50+$FX$50+$GA$50+$GD$50+$GG$50+$GJ$50+$GM$50+$GP$50+$GS$50+$GV$50+$GY$50+$HB$50+$HE$50+$HH$50+$HK$50+$HN$50+$HQ$50+$HT$50+$HW$50+$HZ$50+$IC$50+$IF$50+$II$50+$IL$50+$IO$50+$IR$50+$IU$50+$IX$50+$JA$50+$JD$50+$JG$50+$JJ$50+$JM$50+$JP$50+$JS$50+$JV$50+$JY$50+$KB$50+$KE$50+$KH$50+$KK$50)</f>
        <v>#REF!</v>
      </c>
    </row>
    <row r="51" spans="1:300" s="1" customFormat="1" ht="10.050000000000001" hidden="1" customHeight="1">
      <c r="D51" s="6"/>
      <c r="E51" s="7"/>
      <c r="F51" s="7"/>
      <c r="G51" s="7"/>
      <c r="H51" s="7"/>
      <c r="I51" s="7"/>
      <c r="M51" s="150" t="e">
        <f>#REF!</f>
        <v>#REF!</v>
      </c>
      <c r="N51" s="27"/>
      <c r="O51" s="150" t="e">
        <f>#REF!</f>
        <v>#REF!</v>
      </c>
      <c r="P51" s="27"/>
      <c r="Q51" s="150" t="e">
        <f>#REF!</f>
        <v>#REF!</v>
      </c>
      <c r="R51" s="89"/>
      <c r="S51" s="150" t="e">
        <f>#REF!</f>
        <v>#REF!</v>
      </c>
      <c r="T51" s="89"/>
      <c r="U51" s="150" t="e">
        <f>#REF!</f>
        <v>#REF!</v>
      </c>
    </row>
    <row r="52" spans="1:300" s="1" customFormat="1" ht="19.5" hidden="1" customHeight="1">
      <c r="A52" s="1">
        <v>17</v>
      </c>
      <c r="B52" s="12">
        <v>17</v>
      </c>
      <c r="C52" s="12" t="s">
        <v>25</v>
      </c>
      <c r="D52" s="169" t="s">
        <v>18</v>
      </c>
      <c r="E52" s="170" t="e">
        <f>#REF!</f>
        <v>#REF!</v>
      </c>
      <c r="F52" s="170" t="e">
        <f>#REF!</f>
        <v>#REF!</v>
      </c>
      <c r="G52" s="170" t="e">
        <f>#REF!</f>
        <v>#REF!</v>
      </c>
      <c r="H52" s="171" t="e">
        <f>#REF!</f>
        <v>#REF!</v>
      </c>
      <c r="I52" s="13" t="e">
        <f>#REF!</f>
        <v>#REF!</v>
      </c>
      <c r="K52" s="67" t="e">
        <f>#REF!</f>
        <v>#REF!</v>
      </c>
      <c r="M52" s="35" t="e">
        <f>#REF!</f>
        <v>#REF!</v>
      </c>
      <c r="N52" s="27"/>
      <c r="O52" s="35" t="e">
        <f>#REF!</f>
        <v>#REF!</v>
      </c>
      <c r="P52" s="27"/>
      <c r="Q52" s="35" t="e">
        <f>#REF!</f>
        <v>#REF!</v>
      </c>
      <c r="R52" s="89"/>
      <c r="S52" s="35" t="e">
        <f>#REF!</f>
        <v>#REF!</v>
      </c>
      <c r="T52" s="89"/>
      <c r="U52" s="35" t="e">
        <f>#REF!</f>
        <v>#REF!</v>
      </c>
      <c r="X52" s="78" t="e">
        <f>$I52*$X$14</f>
        <v>#REF!</v>
      </c>
      <c r="Z52" s="77">
        <v>0</v>
      </c>
      <c r="AA52" s="78" t="e">
        <f t="shared" ref="AA52" si="9">$I52*Z52</f>
        <v>#REF!</v>
      </c>
      <c r="AC52" s="78" t="e">
        <f>$I$52 - $X$52 - (0+$AA$52)</f>
        <v>#REF!</v>
      </c>
      <c r="KH52" s="1">
        <v>0</v>
      </c>
      <c r="KK52" s="7">
        <v>0</v>
      </c>
      <c r="KN52" s="7" t="e">
        <f>$H$52 - $S$52 - (0+$AA$52+#REF!+$AD$52+$AG$52+$AJ$52+$AM$52+$AP$52+$AS$52+$AV$52+$AY$52+$BB$52+$BE$52+$BH$52+$BK$52+$BN$52+$BQ$52+$BT$52+$BW$52+$BZ$52+$CC$52+$CF$52+$CI$52+$CL$52+$CO$52+$CR$52+$CU$52+$CX$52+$DA$52+$DD$52+$DG$52+$DJ$52+$DM$52+$DP$52+$DS$52+$DV$52+$DY$52+$EB$52+$EE$52+$EH$52+$EK$52+$EN$52+$EQ$52+$ET$52+$EW$52+$EZ$52+$FC$52+$FF$52+$FI$52+$FL$52+$FO$52+$FR$52+$FU$52+$FX$52+$GA$52+$GD$52+$GG$52+$GJ$52+$GM$52+$GP$52+$GS$52+$GV$52+$GY$52+$HB$52+$HE$52+$HH$52+$HK$52+$HN$52+$HQ$52+$HT$52+$HW$52+$HZ$52+$IC$52+$IF$52+$II$52+$IL$52+$IO$52+$IR$52+$IU$52+$IX$52+$JA$52+$JD$52+$JG$52+$JJ$52+$JM$52+$JP$52+$JS$52+$JV$52+$JY$52+$KB$52+$KE$52+$KH$52+$KK$52)</f>
        <v>#REF!</v>
      </c>
    </row>
    <row r="53" spans="1:300" s="1" customFormat="1" ht="10.050000000000001" hidden="1" customHeight="1">
      <c r="D53" s="6"/>
      <c r="E53" s="7"/>
      <c r="F53" s="7"/>
      <c r="G53" s="7"/>
      <c r="H53" s="7"/>
      <c r="I53" s="7"/>
      <c r="M53" s="150" t="e">
        <f>#REF!</f>
        <v>#REF!</v>
      </c>
      <c r="N53" s="27"/>
      <c r="O53" s="150" t="e">
        <f>#REF!</f>
        <v>#REF!</v>
      </c>
      <c r="P53" s="27"/>
      <c r="Q53" s="150" t="e">
        <f>#REF!</f>
        <v>#REF!</v>
      </c>
      <c r="R53" s="89"/>
      <c r="S53" s="150" t="e">
        <f>#REF!</f>
        <v>#REF!</v>
      </c>
      <c r="T53" s="89"/>
      <c r="U53" s="150" t="e">
        <f>#REF!</f>
        <v>#REF!</v>
      </c>
    </row>
    <row r="54" spans="1:300" s="1" customFormat="1" ht="19.5" hidden="1" customHeight="1">
      <c r="A54" s="1">
        <v>18</v>
      </c>
      <c r="B54" s="12">
        <v>18</v>
      </c>
      <c r="C54" s="12" t="s">
        <v>25</v>
      </c>
      <c r="D54" s="169" t="s">
        <v>19</v>
      </c>
      <c r="E54" s="170" t="e">
        <f>#REF!</f>
        <v>#REF!</v>
      </c>
      <c r="F54" s="170" t="e">
        <f>#REF!</f>
        <v>#REF!</v>
      </c>
      <c r="G54" s="170" t="e">
        <f>#REF!</f>
        <v>#REF!</v>
      </c>
      <c r="H54" s="171" t="e">
        <f>#REF!</f>
        <v>#REF!</v>
      </c>
      <c r="I54" s="13" t="e">
        <f>#REF!</f>
        <v>#REF!</v>
      </c>
      <c r="K54" s="67" t="e">
        <f>#REF!</f>
        <v>#REF!</v>
      </c>
      <c r="M54" s="35" t="e">
        <f>#REF!</f>
        <v>#REF!</v>
      </c>
      <c r="N54" s="27"/>
      <c r="O54" s="35" t="e">
        <f>#REF!</f>
        <v>#REF!</v>
      </c>
      <c r="P54" s="27"/>
      <c r="Q54" s="35" t="e">
        <f>#REF!</f>
        <v>#REF!</v>
      </c>
      <c r="R54" s="89"/>
      <c r="S54" s="35" t="e">
        <f>#REF!</f>
        <v>#REF!</v>
      </c>
      <c r="T54" s="89"/>
      <c r="U54" s="35" t="e">
        <f>#REF!</f>
        <v>#REF!</v>
      </c>
      <c r="X54" s="78" t="e">
        <f>$I54*$X$14</f>
        <v>#REF!</v>
      </c>
      <c r="Z54" s="77">
        <v>0</v>
      </c>
      <c r="AA54" s="78" t="e">
        <f t="shared" ref="AA54" si="10">$I54*Z54</f>
        <v>#REF!</v>
      </c>
      <c r="AC54" s="78" t="e">
        <f>$I$54 - $X$54 - (0+$AA$54)</f>
        <v>#REF!</v>
      </c>
      <c r="KH54" s="1">
        <v>0</v>
      </c>
      <c r="KK54" s="7">
        <v>0</v>
      </c>
      <c r="KN54" s="7" t="e">
        <f>$H$54 - $S$54 - (0+$AA$54+#REF!+$AD$54+$AG$54+$AJ$54+$AM$54+$AP$54+$AS$54+$AV$54+$AY$54+$BB$54+$BE$54+$BH$54+$BK$54+$BN$54+$BQ$54+$BT$54+$BW$54+$BZ$54+$CC$54+$CF$54+$CI$54+$CL$54+$CO$54+$CR$54+$CU$54+$CX$54+$DA$54+$DD$54+$DG$54+$DJ$54+$DM$54+$DP$54+$DS$54+$DV$54+$DY$54+$EB$54+$EE$54+$EH$54+$EK$54+$EN$54+$EQ$54+$ET$54+$EW$54+$EZ$54+$FC$54+$FF$54+$FI$54+$FL$54+$FO$54+$FR$54+$FU$54+$FX$54+$GA$54+$GD$54+$GG$54+$GJ$54+$GM$54+$GP$54+$GS$54+$GV$54+$GY$54+$HB$54+$HE$54+$HH$54+$HK$54+$HN$54+$HQ$54+$HT$54+$HW$54+$HZ$54+$IC$54+$IF$54+$II$54+$IL$54+$IO$54+$IR$54+$IU$54+$IX$54+$JA$54+$JD$54+$JG$54+$JJ$54+$JM$54+$JP$54+$JS$54+$JV$54+$JY$54+$KB$54+$KE$54+$KH$54+$KK$54)</f>
        <v>#REF!</v>
      </c>
    </row>
    <row r="55" spans="1:300" s="1" customFormat="1" ht="10.050000000000001" hidden="1" customHeight="1">
      <c r="D55" s="6"/>
      <c r="E55" s="7"/>
      <c r="F55" s="7"/>
      <c r="G55" s="7"/>
      <c r="H55" s="7"/>
      <c r="I55" s="7"/>
      <c r="M55" s="150" t="e">
        <f>#REF!</f>
        <v>#REF!</v>
      </c>
      <c r="N55" s="27"/>
      <c r="O55" s="150" t="e">
        <f>#REF!</f>
        <v>#REF!</v>
      </c>
      <c r="P55" s="27"/>
      <c r="Q55" s="150" t="e">
        <f>#REF!</f>
        <v>#REF!</v>
      </c>
      <c r="R55" s="89"/>
      <c r="S55" s="150" t="e">
        <f>#REF!</f>
        <v>#REF!</v>
      </c>
      <c r="T55" s="89"/>
      <c r="U55" s="150" t="e">
        <f>#REF!</f>
        <v>#REF!</v>
      </c>
    </row>
    <row r="56" spans="1:300" s="1" customFormat="1" ht="19.5" hidden="1" customHeight="1">
      <c r="A56" s="1">
        <v>19</v>
      </c>
      <c r="B56" s="12">
        <v>19</v>
      </c>
      <c r="C56" s="12" t="s">
        <v>25</v>
      </c>
      <c r="D56" s="169" t="s">
        <v>51</v>
      </c>
      <c r="E56" s="170" t="e">
        <f>#REF!</f>
        <v>#REF!</v>
      </c>
      <c r="F56" s="170" t="e">
        <f>#REF!</f>
        <v>#REF!</v>
      </c>
      <c r="G56" s="170" t="e">
        <f>#REF!</f>
        <v>#REF!</v>
      </c>
      <c r="H56" s="171" t="e">
        <f>#REF!</f>
        <v>#REF!</v>
      </c>
      <c r="I56" s="13" t="e">
        <f>#REF!</f>
        <v>#REF!</v>
      </c>
      <c r="K56" s="67" t="e">
        <f>#REF!</f>
        <v>#REF!</v>
      </c>
      <c r="M56" s="35" t="e">
        <f>#REF!</f>
        <v>#REF!</v>
      </c>
      <c r="N56" s="27"/>
      <c r="O56" s="35" t="e">
        <f>#REF!</f>
        <v>#REF!</v>
      </c>
      <c r="P56" s="27"/>
      <c r="Q56" s="35" t="e">
        <f>#REF!</f>
        <v>#REF!</v>
      </c>
      <c r="R56" s="89"/>
      <c r="S56" s="35" t="e">
        <f>#REF!</f>
        <v>#REF!</v>
      </c>
      <c r="T56" s="89"/>
      <c r="U56" s="35" t="e">
        <f>#REF!</f>
        <v>#REF!</v>
      </c>
      <c r="X56" s="78" t="e">
        <f>$I56*$X$14</f>
        <v>#REF!</v>
      </c>
      <c r="Z56" s="77">
        <v>0</v>
      </c>
      <c r="AA56" s="78" t="e">
        <f t="shared" ref="AA56" si="11">$I56*Z56</f>
        <v>#REF!</v>
      </c>
      <c r="AC56" s="78" t="e">
        <f>$I$56 - $X$56 - (0+$AA$56)</f>
        <v>#REF!</v>
      </c>
      <c r="KH56" s="1">
        <v>0</v>
      </c>
      <c r="KK56" s="7">
        <v>0</v>
      </c>
      <c r="KN56" s="7" t="e">
        <f>$H$56 - $S$56 - (0+$AA$56+#REF!+$AD$56+$AG$56+$AJ$56+$AM$56+$AP$56+$AS$56+$AV$56+$AY$56+$BB$56+$BE$56+$BH$56+$BK$56+$BN$56+$BQ$56+$BT$56+$BW$56+$BZ$56+$CC$56+$CF$56+$CI$56+$CL$56+$CO$56+$CR$56+$CU$56+$CX$56+$DA$56+$DD$56+$DG$56+$DJ$56+$DM$56+$DP$56+$DS$56+$DV$56+$DY$56+$EB$56+$EE$56+$EH$56+$EK$56+$EN$56+$EQ$56+$ET$56+$EW$56+$EZ$56+$FC$56+$FF$56+$FI$56+$FL$56+$FO$56+$FR$56+$FU$56+$FX$56+$GA$56+$GD$56+$GG$56+$GJ$56+$GM$56+$GP$56+$GS$56+$GV$56+$GY$56+$HB$56+$HE$56+$HH$56+$HK$56+$HN$56+$HQ$56+$HT$56+$HW$56+$HZ$56+$IC$56+$IF$56+$II$56+$IL$56+$IO$56+$IR$56+$IU$56+$IX$56+$JA$56+$JD$56+$JG$56+$JJ$56+$JM$56+$JP$56+$JS$56+$JV$56+$JY$56+$KB$56+$KE$56+$KH$56+$KK$56)</f>
        <v>#REF!</v>
      </c>
    </row>
    <row r="57" spans="1:300" s="1" customFormat="1" ht="10.050000000000001" hidden="1" customHeight="1">
      <c r="D57" s="6"/>
      <c r="E57" s="7"/>
      <c r="F57" s="7"/>
      <c r="G57" s="7"/>
      <c r="H57" s="7"/>
      <c r="I57" s="7"/>
      <c r="M57" s="150" t="e">
        <f>#REF!</f>
        <v>#REF!</v>
      </c>
      <c r="N57" s="27"/>
      <c r="O57" s="150" t="e">
        <f>#REF!</f>
        <v>#REF!</v>
      </c>
      <c r="P57" s="27"/>
      <c r="Q57" s="150" t="e">
        <f>#REF!</f>
        <v>#REF!</v>
      </c>
      <c r="R57" s="89"/>
      <c r="S57" s="150" t="e">
        <f>#REF!</f>
        <v>#REF!</v>
      </c>
      <c r="T57" s="89"/>
      <c r="U57" s="150" t="e">
        <f>#REF!</f>
        <v>#REF!</v>
      </c>
    </row>
    <row r="58" spans="1:300" s="1" customFormat="1" ht="19.5" hidden="1" customHeight="1">
      <c r="A58" s="1">
        <v>20</v>
      </c>
      <c r="B58" s="12">
        <v>20</v>
      </c>
      <c r="C58" s="12" t="s">
        <v>25</v>
      </c>
      <c r="D58" s="169" t="s">
        <v>22</v>
      </c>
      <c r="E58" s="170" t="e">
        <f>#REF!</f>
        <v>#REF!</v>
      </c>
      <c r="F58" s="170" t="e">
        <f>#REF!</f>
        <v>#REF!</v>
      </c>
      <c r="G58" s="170" t="e">
        <f>#REF!</f>
        <v>#REF!</v>
      </c>
      <c r="H58" s="171" t="e">
        <f>#REF!</f>
        <v>#REF!</v>
      </c>
      <c r="I58" s="13" t="e">
        <f>#REF!</f>
        <v>#REF!</v>
      </c>
      <c r="K58" s="67" t="e">
        <f>#REF!</f>
        <v>#REF!</v>
      </c>
      <c r="M58" s="35" t="e">
        <f>#REF!</f>
        <v>#REF!</v>
      </c>
      <c r="N58" s="27"/>
      <c r="O58" s="35" t="e">
        <f>#REF!</f>
        <v>#REF!</v>
      </c>
      <c r="P58" s="27"/>
      <c r="Q58" s="35" t="e">
        <f>#REF!</f>
        <v>#REF!</v>
      </c>
      <c r="R58" s="89"/>
      <c r="S58" s="35" t="e">
        <f>#REF!</f>
        <v>#REF!</v>
      </c>
      <c r="T58" s="89"/>
      <c r="U58" s="35" t="e">
        <f>#REF!</f>
        <v>#REF!</v>
      </c>
      <c r="X58" s="78" t="e">
        <f>$I58*$X$14</f>
        <v>#REF!</v>
      </c>
      <c r="Z58" s="77">
        <v>0</v>
      </c>
      <c r="AA58" s="78" t="e">
        <f t="shared" ref="AA58" si="12">$I58*Z58</f>
        <v>#REF!</v>
      </c>
      <c r="AC58" s="78" t="e">
        <f>$I$58 - $X$58 - (0+$AA$58)</f>
        <v>#REF!</v>
      </c>
      <c r="KH58" s="1">
        <v>0</v>
      </c>
      <c r="KK58" s="7">
        <v>0</v>
      </c>
      <c r="KN58" s="7" t="e">
        <f>$H$58 - $S$58 - (0+$AA$58+#REF!+$AD$58+$AG$58+$AJ$58+$AM$58+$AP$58+$AS$58+$AV$58+$AY$58+$BB$58+$BE$58+$BH$58+$BK$58+$BN$58+$BQ$58+$BT$58+$BW$58+$BZ$58+$CC$58+$CF$58+$CI$58+$CL$58+$CO$58+$CR$58+$CU$58+$CX$58+$DA$58+$DD$58+$DG$58+$DJ$58+$DM$58+$DP$58+$DS$58+$DV$58+$DY$58+$EB$58+$EE$58+$EH$58+$EK$58+$EN$58+$EQ$58+$ET$58+$EW$58+$EZ$58+$FC$58+$FF$58+$FI$58+$FL$58+$FO$58+$FR$58+$FU$58+$FX$58+$GA$58+$GD$58+$GG$58+$GJ$58+$GM$58+$GP$58+$GS$58+$GV$58+$GY$58+$HB$58+$HE$58+$HH$58+$HK$58+$HN$58+$HQ$58+$HT$58+$HW$58+$HZ$58+$IC$58+$IF$58+$II$58+$IL$58+$IO$58+$IR$58+$IU$58+$IX$58+$JA$58+$JD$58+$JG$58+$JJ$58+$JM$58+$JP$58+$JS$58+$JV$58+$JY$58+$KB$58+$KE$58+$KH$58+$KK$58)</f>
        <v>#REF!</v>
      </c>
    </row>
    <row r="59" spans="1:300" s="1" customFormat="1" ht="10.050000000000001" hidden="1" customHeight="1">
      <c r="D59" s="6"/>
      <c r="E59" s="7"/>
      <c r="F59" s="7"/>
      <c r="G59" s="7"/>
      <c r="H59" s="7"/>
      <c r="I59" s="7"/>
      <c r="M59" s="150" t="e">
        <f>#REF!</f>
        <v>#REF!</v>
      </c>
      <c r="N59" s="27"/>
      <c r="O59" s="150" t="e">
        <f>#REF!</f>
        <v>#REF!</v>
      </c>
      <c r="P59" s="27"/>
      <c r="Q59" s="150" t="e">
        <f>#REF!</f>
        <v>#REF!</v>
      </c>
      <c r="R59" s="89"/>
      <c r="S59" s="150" t="e">
        <f>#REF!</f>
        <v>#REF!</v>
      </c>
      <c r="T59" s="89"/>
      <c r="U59" s="150" t="e">
        <f>#REF!</f>
        <v>#REF!</v>
      </c>
    </row>
    <row r="60" spans="1:300" s="1" customFormat="1" ht="19.5" hidden="1" customHeight="1">
      <c r="A60" s="1">
        <v>21</v>
      </c>
      <c r="B60" s="12">
        <v>21</v>
      </c>
      <c r="C60" s="12" t="s">
        <v>25</v>
      </c>
      <c r="D60" s="169" t="s">
        <v>16</v>
      </c>
      <c r="E60" s="170" t="e">
        <f>#REF!</f>
        <v>#REF!</v>
      </c>
      <c r="F60" s="170" t="e">
        <f>#REF!</f>
        <v>#REF!</v>
      </c>
      <c r="G60" s="170" t="e">
        <f>#REF!</f>
        <v>#REF!</v>
      </c>
      <c r="H60" s="171" t="e">
        <f>#REF!</f>
        <v>#REF!</v>
      </c>
      <c r="I60" s="13" t="e">
        <f>#REF!</f>
        <v>#REF!</v>
      </c>
      <c r="K60" s="67" t="e">
        <f>#REF!</f>
        <v>#REF!</v>
      </c>
      <c r="M60" s="35" t="e">
        <f>#REF!</f>
        <v>#REF!</v>
      </c>
      <c r="N60" s="27"/>
      <c r="O60" s="35" t="e">
        <f>#REF!</f>
        <v>#REF!</v>
      </c>
      <c r="P60" s="27"/>
      <c r="Q60" s="35" t="e">
        <f>#REF!</f>
        <v>#REF!</v>
      </c>
      <c r="R60" s="89"/>
      <c r="S60" s="35" t="e">
        <f>#REF!</f>
        <v>#REF!</v>
      </c>
      <c r="T60" s="89"/>
      <c r="U60" s="35" t="e">
        <f>#REF!</f>
        <v>#REF!</v>
      </c>
      <c r="X60" s="78" t="e">
        <f>$I60*$X$14</f>
        <v>#REF!</v>
      </c>
      <c r="Z60" s="77">
        <v>0</v>
      </c>
      <c r="AA60" s="78" t="e">
        <f t="shared" ref="AA60" si="13">$I60*Z60</f>
        <v>#REF!</v>
      </c>
      <c r="AC60" s="78" t="e">
        <f>$I$60 - $X$60 - (0+$AA$60)</f>
        <v>#REF!</v>
      </c>
      <c r="KH60" s="1">
        <v>0</v>
      </c>
      <c r="KK60" s="7">
        <v>0</v>
      </c>
      <c r="KN60" s="7" t="e">
        <f>$H$60 - $S$60 - (0+$AA$60+#REF!+$AD$60+$AG$60+$AJ$60+$AM$60+$AP$60+$AS$60+$AV$60+$AY$60+$BB$60+$BE$60+$BH$60+$BK$60+$BN$60+$BQ$60+$BT$60+$BW$60+$BZ$60+$CC$60+$CF$60+$CI$60+$CL$60+$CO$60+$CR$60+$CU$60+$CX$60+$DA$60+$DD$60+$DG$60+$DJ$60+$DM$60+$DP$60+$DS$60+$DV$60+$DY$60+$EB$60+$EE$60+$EH$60+$EK$60+$EN$60+$EQ$60+$ET$60+$EW$60+$EZ$60+$FC$60+$FF$60+$FI$60+$FL$60+$FO$60+$FR$60+$FU$60+$FX$60+$GA$60+$GD$60+$GG$60+$GJ$60+$GM$60+$GP$60+$GS$60+$GV$60+$GY$60+$HB$60+$HE$60+$HH$60+$HK$60+$HN$60+$HQ$60+$HT$60+$HW$60+$HZ$60+$IC$60+$IF$60+$II$60+$IL$60+$IO$60+$IR$60+$IU$60+$IX$60+$JA$60+$JD$60+$JG$60+$JJ$60+$JM$60+$JP$60+$JS$60+$JV$60+$JY$60+$KB$60+$KE$60+$KH$60+$KK$60)</f>
        <v>#REF!</v>
      </c>
    </row>
    <row r="61" spans="1:300" s="1" customFormat="1" ht="10.050000000000001" hidden="1" customHeight="1">
      <c r="D61" s="6"/>
      <c r="E61" s="7"/>
      <c r="F61" s="7"/>
      <c r="G61" s="7"/>
      <c r="H61" s="7"/>
      <c r="I61" s="7"/>
      <c r="M61" s="150" t="e">
        <f>#REF!</f>
        <v>#REF!</v>
      </c>
      <c r="N61" s="27"/>
      <c r="O61" s="150" t="e">
        <f>#REF!</f>
        <v>#REF!</v>
      </c>
      <c r="P61" s="27"/>
      <c r="Q61" s="150" t="e">
        <f>#REF!</f>
        <v>#REF!</v>
      </c>
      <c r="R61" s="89"/>
      <c r="S61" s="150" t="e">
        <f>#REF!</f>
        <v>#REF!</v>
      </c>
      <c r="T61" s="89"/>
      <c r="U61" s="150" t="e">
        <f>#REF!</f>
        <v>#REF!</v>
      </c>
    </row>
    <row r="62" spans="1:300" s="1" customFormat="1" ht="19.5" hidden="1" customHeight="1">
      <c r="A62" s="1">
        <v>22</v>
      </c>
      <c r="B62" s="12">
        <v>22</v>
      </c>
      <c r="C62" s="12" t="s">
        <v>25</v>
      </c>
      <c r="D62" s="169" t="s">
        <v>17</v>
      </c>
      <c r="E62" s="170" t="e">
        <f>#REF!</f>
        <v>#REF!</v>
      </c>
      <c r="F62" s="170" t="e">
        <f>#REF!</f>
        <v>#REF!</v>
      </c>
      <c r="G62" s="170" t="e">
        <f>#REF!</f>
        <v>#REF!</v>
      </c>
      <c r="H62" s="171" t="e">
        <f>#REF!</f>
        <v>#REF!</v>
      </c>
      <c r="I62" s="13" t="e">
        <f>#REF!</f>
        <v>#REF!</v>
      </c>
      <c r="K62" s="67" t="e">
        <f>#REF!</f>
        <v>#REF!</v>
      </c>
      <c r="M62" s="35" t="e">
        <f>#REF!</f>
        <v>#REF!</v>
      </c>
      <c r="N62" s="27"/>
      <c r="O62" s="35" t="e">
        <f>#REF!</f>
        <v>#REF!</v>
      </c>
      <c r="P62" s="27"/>
      <c r="Q62" s="35" t="e">
        <f>#REF!</f>
        <v>#REF!</v>
      </c>
      <c r="R62" s="89"/>
      <c r="S62" s="35" t="e">
        <f>#REF!</f>
        <v>#REF!</v>
      </c>
      <c r="T62" s="89"/>
      <c r="U62" s="35" t="e">
        <f>#REF!</f>
        <v>#REF!</v>
      </c>
      <c r="X62" s="78" t="e">
        <f>$I62*$X$14</f>
        <v>#REF!</v>
      </c>
      <c r="Z62" s="77">
        <v>0</v>
      </c>
      <c r="AA62" s="78" t="e">
        <f t="shared" ref="AA62" si="14">$I62*Z62</f>
        <v>#REF!</v>
      </c>
      <c r="AC62" s="78" t="e">
        <f>$I$62 - $X$62 - (0+$AA$62)</f>
        <v>#REF!</v>
      </c>
      <c r="KH62" s="1">
        <v>0</v>
      </c>
      <c r="KK62" s="7">
        <v>0</v>
      </c>
      <c r="KN62" s="7" t="e">
        <f>$H$62 - $S$62 - (0+$AA$62+#REF!+$AD$62+$AG$62+$AJ$62+$AM$62+$AP$62+$AS$62+$AV$62+$AY$62+$BB$62+$BE$62+$BH$62+$BK$62+$BN$62+$BQ$62+$BT$62+$BW$62+$BZ$62+$CC$62+$CF$62+$CI$62+$CL$62+$CO$62+$CR$62+$CU$62+$CX$62+$DA$62+$DD$62+$DG$62+$DJ$62+$DM$62+$DP$62+$DS$62+$DV$62+$DY$62+$EB$62+$EE$62+$EH$62+$EK$62+$EN$62+$EQ$62+$ET$62+$EW$62+$EZ$62+$FC$62+$FF$62+$FI$62+$FL$62+$FO$62+$FR$62+$FU$62+$FX$62+$GA$62+$GD$62+$GG$62+$GJ$62+$GM$62+$GP$62+$GS$62+$GV$62+$GY$62+$HB$62+$HE$62+$HH$62+$HK$62+$HN$62+$HQ$62+$HT$62+$HW$62+$HZ$62+$IC$62+$IF$62+$II$62+$IL$62+$IO$62+$IR$62+$IU$62+$IX$62+$JA$62+$JD$62+$JG$62+$JJ$62+$JM$62+$JP$62+$JS$62+$JV$62+$JY$62+$KB$62+$KE$62+$KH$62+$KK$62)</f>
        <v>#REF!</v>
      </c>
    </row>
    <row r="63" spans="1:300" s="1" customFormat="1" ht="10.050000000000001" hidden="1" customHeight="1">
      <c r="D63" s="6"/>
      <c r="E63" s="7"/>
      <c r="F63" s="7"/>
      <c r="G63" s="7"/>
      <c r="H63" s="7"/>
      <c r="I63" s="7"/>
      <c r="M63" s="150" t="e">
        <f>#REF!</f>
        <v>#REF!</v>
      </c>
      <c r="N63" s="27"/>
      <c r="O63" s="150" t="e">
        <f>#REF!</f>
        <v>#REF!</v>
      </c>
      <c r="P63" s="27"/>
      <c r="Q63" s="150" t="e">
        <f>#REF!</f>
        <v>#REF!</v>
      </c>
      <c r="R63" s="89"/>
      <c r="S63" s="150" t="e">
        <f>#REF!</f>
        <v>#REF!</v>
      </c>
      <c r="T63" s="89"/>
      <c r="U63" s="150" t="e">
        <f>#REF!</f>
        <v>#REF!</v>
      </c>
    </row>
    <row r="64" spans="1:300" s="1" customFormat="1" ht="19.5" hidden="1" customHeight="1">
      <c r="A64" s="1">
        <v>23</v>
      </c>
      <c r="B64" s="12">
        <v>23</v>
      </c>
      <c r="C64" s="12" t="s">
        <v>25</v>
      </c>
      <c r="D64" s="169" t="s">
        <v>15</v>
      </c>
      <c r="E64" s="170" t="e">
        <f>#REF!</f>
        <v>#REF!</v>
      </c>
      <c r="F64" s="170" t="e">
        <f>#REF!</f>
        <v>#REF!</v>
      </c>
      <c r="G64" s="170" t="e">
        <f>#REF!</f>
        <v>#REF!</v>
      </c>
      <c r="H64" s="171" t="e">
        <f>#REF!</f>
        <v>#REF!</v>
      </c>
      <c r="I64" s="13" t="e">
        <f>#REF!</f>
        <v>#REF!</v>
      </c>
      <c r="K64" s="67" t="e">
        <f>#REF!</f>
        <v>#REF!</v>
      </c>
      <c r="M64" s="35" t="e">
        <f>#REF!</f>
        <v>#REF!</v>
      </c>
      <c r="N64" s="27"/>
      <c r="O64" s="35" t="e">
        <f>#REF!</f>
        <v>#REF!</v>
      </c>
      <c r="P64" s="27"/>
      <c r="Q64" s="35" t="e">
        <f>#REF!</f>
        <v>#REF!</v>
      </c>
      <c r="R64" s="89"/>
      <c r="S64" s="35" t="e">
        <f>#REF!</f>
        <v>#REF!</v>
      </c>
      <c r="T64" s="89"/>
      <c r="U64" s="35" t="e">
        <f>#REF!</f>
        <v>#REF!</v>
      </c>
      <c r="X64" s="78" t="e">
        <f>$I64*$X$14</f>
        <v>#REF!</v>
      </c>
      <c r="Z64" s="77">
        <v>0</v>
      </c>
      <c r="AA64" s="78" t="e">
        <f t="shared" ref="AA64" si="15">$I64*Z64</f>
        <v>#REF!</v>
      </c>
      <c r="AC64" s="78" t="e">
        <f>$I$64 - $X$64 - (0+$AA$64)</f>
        <v>#REF!</v>
      </c>
      <c r="KH64" s="1">
        <v>0</v>
      </c>
      <c r="KK64" s="7">
        <v>0</v>
      </c>
      <c r="KN64" s="7" t="e">
        <f>$H$64 - $S$64 - (0+$AA$64+#REF!+$AD$64+$AG$64+$AJ$64+$AM$64+$AP$64+$AS$64+$AV$64+$AY$64+$BB$64+$BE$64+$BH$64+$BK$64+$BN$64+$BQ$64+$BT$64+$BW$64+$BZ$64+$CC$64+$CF$64+$CI$64+$CL$64+$CO$64+$CR$64+$CU$64+$CX$64+$DA$64+$DD$64+$DG$64+$DJ$64+$DM$64+$DP$64+$DS$64+$DV$64+$DY$64+$EB$64+$EE$64+$EH$64+$EK$64+$EN$64+$EQ$64+$ET$64+$EW$64+$EZ$64+$FC$64+$FF$64+$FI$64+$FL$64+$FO$64+$FR$64+$FU$64+$FX$64+$GA$64+$GD$64+$GG$64+$GJ$64+$GM$64+$GP$64+$GS$64+$GV$64+$GY$64+$HB$64+$HE$64+$HH$64+$HK$64+$HN$64+$HQ$64+$HT$64+$HW$64+$HZ$64+$IC$64+$IF$64+$II$64+$IL$64+$IO$64+$IR$64+$IU$64+$IX$64+$JA$64+$JD$64+$JG$64+$JJ$64+$JM$64+$JP$64+$JS$64+$JV$64+$JY$64+$KB$64+$KE$64+$KH$64+$KK$64)</f>
        <v>#REF!</v>
      </c>
    </row>
    <row r="65" spans="1:300" s="1" customFormat="1" ht="10.050000000000001" hidden="1" customHeight="1">
      <c r="D65" s="6"/>
      <c r="E65" s="7"/>
      <c r="F65" s="7"/>
      <c r="G65" s="7"/>
      <c r="H65" s="7"/>
      <c r="I65" s="7"/>
      <c r="M65" s="150" t="e">
        <f>#REF!</f>
        <v>#REF!</v>
      </c>
      <c r="N65" s="27"/>
      <c r="O65" s="150" t="e">
        <f>#REF!</f>
        <v>#REF!</v>
      </c>
      <c r="P65" s="27"/>
      <c r="Q65" s="150" t="e">
        <f>#REF!</f>
        <v>#REF!</v>
      </c>
      <c r="R65" s="89"/>
      <c r="S65" s="150" t="e">
        <f>#REF!</f>
        <v>#REF!</v>
      </c>
      <c r="T65" s="89"/>
      <c r="U65" s="150" t="e">
        <f>#REF!</f>
        <v>#REF!</v>
      </c>
    </row>
    <row r="66" spans="1:300" s="1" customFormat="1" ht="19.5" hidden="1" customHeight="1">
      <c r="A66" s="1">
        <v>24</v>
      </c>
      <c r="B66" s="12">
        <v>24</v>
      </c>
      <c r="C66" s="12" t="s">
        <v>25</v>
      </c>
      <c r="D66" s="169" t="s">
        <v>52</v>
      </c>
      <c r="E66" s="170" t="e">
        <f>#REF!</f>
        <v>#REF!</v>
      </c>
      <c r="F66" s="170" t="e">
        <f>#REF!</f>
        <v>#REF!</v>
      </c>
      <c r="G66" s="170" t="e">
        <f>#REF!</f>
        <v>#REF!</v>
      </c>
      <c r="H66" s="171" t="e">
        <f>#REF!</f>
        <v>#REF!</v>
      </c>
      <c r="I66" s="13" t="e">
        <f>#REF!</f>
        <v>#REF!</v>
      </c>
      <c r="K66" s="67" t="e">
        <f>#REF!</f>
        <v>#REF!</v>
      </c>
      <c r="M66" s="35" t="e">
        <f>#REF!</f>
        <v>#REF!</v>
      </c>
      <c r="N66" s="27"/>
      <c r="O66" s="35" t="e">
        <f>#REF!</f>
        <v>#REF!</v>
      </c>
      <c r="P66" s="27"/>
      <c r="Q66" s="35" t="e">
        <f>#REF!</f>
        <v>#REF!</v>
      </c>
      <c r="R66" s="89"/>
      <c r="S66" s="35" t="e">
        <f>#REF!</f>
        <v>#REF!</v>
      </c>
      <c r="T66" s="89"/>
      <c r="U66" s="35" t="e">
        <f>#REF!</f>
        <v>#REF!</v>
      </c>
      <c r="X66" s="78" t="e">
        <f>$I66*$X$14</f>
        <v>#REF!</v>
      </c>
      <c r="Z66" s="77">
        <v>0</v>
      </c>
      <c r="AA66" s="78" t="e">
        <f t="shared" ref="AA66" si="16">$I66*Z66</f>
        <v>#REF!</v>
      </c>
      <c r="AC66" s="78" t="e">
        <f>$I$66 - $X$66 - (0+$AA$66)</f>
        <v>#REF!</v>
      </c>
      <c r="KH66" s="1">
        <v>0</v>
      </c>
      <c r="KK66" s="7">
        <v>0</v>
      </c>
      <c r="KN66" s="7" t="e">
        <f>$H$66 - $S$66 - (0+$AA$66+#REF!+$AD$66+$AG$66+$AJ$66+$AM$66+$AP$66+$AS$66+$AV$66+$AY$66+$BB$66+$BE$66+$BH$66+$BK$66+$BN$66+$BQ$66+$BT$66+$BW$66+$BZ$66+$CC$66+$CF$66+$CI$66+$CL$66+$CO$66+$CR$66+$CU$66+$CX$66+$DA$66+$DD$66+$DG$66+$DJ$66+$DM$66+$DP$66+$DS$66+$DV$66+$DY$66+$EB$66+$EE$66+$EH$66+$EK$66+$EN$66+$EQ$66+$ET$66+$EW$66+$EZ$66+$FC$66+$FF$66+$FI$66+$FL$66+$FO$66+$FR$66+$FU$66+$FX$66+$GA$66+$GD$66+$GG$66+$GJ$66+$GM$66+$GP$66+$GS$66+$GV$66+$GY$66+$HB$66+$HE$66+$HH$66+$HK$66+$HN$66+$HQ$66+$HT$66+$HW$66+$HZ$66+$IC$66+$IF$66+$II$66+$IL$66+$IO$66+$IR$66+$IU$66+$IX$66+$JA$66+$JD$66+$JG$66+$JJ$66+$JM$66+$JP$66+$JS$66+$JV$66+$JY$66+$KB$66+$KE$66+$KH$66+$KK$66)</f>
        <v>#REF!</v>
      </c>
    </row>
    <row r="67" spans="1:300" s="1" customFormat="1" ht="10.050000000000001" hidden="1" customHeight="1">
      <c r="D67" s="6"/>
      <c r="E67" s="7"/>
      <c r="F67" s="7"/>
      <c r="G67" s="7"/>
      <c r="H67" s="7"/>
      <c r="I67" s="7"/>
      <c r="M67" s="150" t="e">
        <f>#REF!</f>
        <v>#REF!</v>
      </c>
      <c r="N67" s="27"/>
      <c r="O67" s="150" t="e">
        <f>#REF!</f>
        <v>#REF!</v>
      </c>
      <c r="P67" s="27"/>
      <c r="Q67" s="150" t="e">
        <f>#REF!</f>
        <v>#REF!</v>
      </c>
      <c r="R67" s="89"/>
      <c r="S67" s="150" t="e">
        <f>#REF!</f>
        <v>#REF!</v>
      </c>
      <c r="T67" s="89"/>
      <c r="U67" s="150" t="e">
        <f>#REF!</f>
        <v>#REF!</v>
      </c>
    </row>
    <row r="68" spans="1:300" s="1" customFormat="1" ht="19.5" hidden="1" customHeight="1">
      <c r="A68" s="1">
        <v>25</v>
      </c>
      <c r="B68" s="12">
        <v>25</v>
      </c>
      <c r="C68" s="12" t="s">
        <v>25</v>
      </c>
      <c r="D68" s="169" t="s">
        <v>21</v>
      </c>
      <c r="E68" s="170" t="e">
        <f>#REF!</f>
        <v>#REF!</v>
      </c>
      <c r="F68" s="170" t="e">
        <f>#REF!</f>
        <v>#REF!</v>
      </c>
      <c r="G68" s="170" t="e">
        <f>#REF!</f>
        <v>#REF!</v>
      </c>
      <c r="H68" s="171" t="e">
        <f>#REF!</f>
        <v>#REF!</v>
      </c>
      <c r="I68" s="13" t="e">
        <f>#REF!</f>
        <v>#REF!</v>
      </c>
      <c r="K68" s="67" t="e">
        <f>#REF!</f>
        <v>#REF!</v>
      </c>
      <c r="M68" s="35" t="e">
        <f>#REF!</f>
        <v>#REF!</v>
      </c>
      <c r="N68" s="27"/>
      <c r="O68" s="35" t="e">
        <f>#REF!</f>
        <v>#REF!</v>
      </c>
      <c r="P68" s="27"/>
      <c r="Q68" s="35" t="e">
        <f>#REF!</f>
        <v>#REF!</v>
      </c>
      <c r="R68" s="89"/>
      <c r="S68" s="35" t="e">
        <f>#REF!</f>
        <v>#REF!</v>
      </c>
      <c r="T68" s="89"/>
      <c r="U68" s="35" t="e">
        <f>#REF!</f>
        <v>#REF!</v>
      </c>
      <c r="X68" s="78" t="e">
        <f>$I68*$X$14</f>
        <v>#REF!</v>
      </c>
      <c r="Z68" s="77">
        <v>0</v>
      </c>
      <c r="AA68" s="78" t="e">
        <f t="shared" ref="AA68" si="17">$I68*Z68</f>
        <v>#REF!</v>
      </c>
      <c r="AC68" s="78" t="e">
        <f>$I$68 - $X$68 - (0+$AA$68)</f>
        <v>#REF!</v>
      </c>
      <c r="KH68" s="1">
        <v>0</v>
      </c>
      <c r="KK68" s="7">
        <v>0</v>
      </c>
      <c r="KN68" s="7" t="e">
        <f>$H$68 - $S$68 - (0+$AA$68+#REF!+$AD$68+$AG$68+$AJ$68+$AM$68+$AP$68+$AS$68+$AV$68+$AY$68+$BB$68+$BE$68+$BH$68+$BK$68+$BN$68+$BQ$68+$BT$68+$BW$68+$BZ$68+$CC$68+$CF$68+$CI$68+$CL$68+$CO$68+$CR$68+$CU$68+$CX$68+$DA$68+$DD$68+$DG$68+$DJ$68+$DM$68+$DP$68+$DS$68+$DV$68+$DY$68+$EB$68+$EE$68+$EH$68+$EK$68+$EN$68+$EQ$68+$ET$68+$EW$68+$EZ$68+$FC$68+$FF$68+$FI$68+$FL$68+$FO$68+$FR$68+$FU$68+$FX$68+$GA$68+$GD$68+$GG$68+$GJ$68+$GM$68+$GP$68+$GS$68+$GV$68+$GY$68+$HB$68+$HE$68+$HH$68+$HK$68+$HN$68+$HQ$68+$HT$68+$HW$68+$HZ$68+$IC$68+$IF$68+$II$68+$IL$68+$IO$68+$IR$68+$IU$68+$IX$68+$JA$68+$JD$68+$JG$68+$JJ$68+$JM$68+$JP$68+$JS$68+$JV$68+$JY$68+$KB$68+$KE$68+$KH$68+$KK$68)</f>
        <v>#REF!</v>
      </c>
    </row>
    <row r="69" spans="1:300" s="1" customFormat="1" ht="10.050000000000001" hidden="1" customHeight="1">
      <c r="D69" s="6"/>
      <c r="E69" s="7"/>
      <c r="F69" s="7"/>
      <c r="G69" s="7"/>
      <c r="H69" s="7"/>
      <c r="I69" s="7"/>
      <c r="M69" s="27"/>
      <c r="N69" s="27"/>
      <c r="O69" s="27"/>
      <c r="P69" s="27"/>
      <c r="Q69" s="27"/>
      <c r="R69" s="89"/>
      <c r="S69" s="89"/>
      <c r="T69" s="89"/>
      <c r="U69" s="89"/>
    </row>
    <row r="70" spans="1:300" s="1" customFormat="1" ht="20.100000000000001" hidden="1" customHeight="1">
      <c r="A70" s="149" t="s">
        <v>70</v>
      </c>
      <c r="B70" s="178" t="str">
        <f>"Sous-Total € HT - "&amp;B32</f>
        <v>Sous-Total € HT - LOTS ARCHITECTURAUX</v>
      </c>
      <c r="C70" s="179"/>
      <c r="D70" s="179"/>
      <c r="E70" s="179"/>
      <c r="F70" s="179"/>
      <c r="G70" s="179"/>
      <c r="H70" s="180"/>
      <c r="I70" s="25" t="e">
        <f>0 + $I$34 + $I$36 + $I$38 + $I$40 + $I$42 + $I$44 + $I$46 + $I$48 + $I$50 + $I$52 + $I$54 + $I$56 + $I$58 + $I$60 + $I$62 + $I$64 + $I$66 + $I$68</f>
        <v>#REF!</v>
      </c>
      <c r="K70" s="82" t="e">
        <f>0 + $K$34 + $S$36 + $K$38 + $K$40 + $K$42 + $K$44 + $K$46 + $K$48 + $K$50 + $K$52 + $K$54 + $K$56 + $K$58 + $K$60 + $K$62 + $K$64 + $K$66 + $K$68</f>
        <v>#REF!</v>
      </c>
      <c r="M70" s="27"/>
      <c r="N70" s="27"/>
      <c r="O70" s="27"/>
      <c r="P70" s="27"/>
      <c r="Q70" s="27"/>
      <c r="R70" s="89"/>
      <c r="S70" s="27"/>
      <c r="T70" s="27"/>
      <c r="U70" s="27"/>
      <c r="X70" s="79" t="e">
        <f>0 + $X$34 + $X$36 + $X$38 + $X$40 + $X$42 + $X$44 + $X$46 + $X$48 + $X$50 + $X$52 + $X$54 + $X$56 + $X$58 + $X$60 + $X$62 + $X$64 + $X$66 + $X$68</f>
        <v>#REF!</v>
      </c>
      <c r="AA70" s="79" t="e">
        <f>0 + $AA$34 + $AA$36 + $AA$38 + $AA$40 + $AA$42 + $AA$44 + $AA$46 + $AA$48 + $AA$50 + $AA$52 + $AA$54 + $AA$56 + $AA$58 + $AA$60 + $AA$62 + $AA$64 + $AA$66 + $AA$68</f>
        <v>#REF!</v>
      </c>
      <c r="AB70" s="80"/>
      <c r="AC70" s="79" t="e">
        <f>0 + $AC$34 + $AC$36 + $AC$38 + $AC$40 + $AC$42 + $AC$44 + $AC$46 + $AC$48 + $AC$50 + $AC$52 + $AC$54 + $AC$56 + $AC$58 + $AC$60 + $AC$62 + $AC$64 + $AC$66 + $AC$68</f>
        <v>#REF!</v>
      </c>
      <c r="KI70" s="1">
        <f>0+$KI$34+$KI$36+$KI$38+$KI$40+$KI$42+$KI$44+$KI$46+$KI$48+$KI$50+$KI$52+$KI$54+$KI$56+$KI$58+$KI$60+$KI$62+$KI$64+$KI$66+$KI$68</f>
        <v>0</v>
      </c>
      <c r="KL70" s="1">
        <f>0+$KL$34+$KL$36+$KL$38+$KL$40+$KL$42+$KL$44+$KL$46+$KL$48+$KL$50+$KL$52+$KL$54+$KL$56+$KL$58+$KL$60+$KL$62+$KL$64+$KL$66+$KL$68</f>
        <v>0</v>
      </c>
    </row>
    <row r="71" spans="1:300" s="1" customFormat="1" ht="10.050000000000001" hidden="1" customHeight="1">
      <c r="D71" s="6"/>
      <c r="E71" s="7"/>
      <c r="F71" s="7"/>
      <c r="G71" s="7"/>
      <c r="H71" s="7"/>
      <c r="I71" s="7"/>
      <c r="M71" s="27"/>
      <c r="N71" s="27"/>
      <c r="O71" s="27"/>
      <c r="P71" s="27"/>
      <c r="Q71" s="27"/>
      <c r="R71" s="89"/>
      <c r="S71" s="89"/>
      <c r="T71" s="89"/>
      <c r="U71" s="89"/>
    </row>
    <row r="72" spans="1:300" s="1" customFormat="1" ht="20.100000000000001" customHeight="1">
      <c r="A72" s="149" t="s">
        <v>71</v>
      </c>
      <c r="B72" s="178" t="s">
        <v>152</v>
      </c>
      <c r="C72" s="179"/>
      <c r="D72" s="179"/>
      <c r="E72" s="179"/>
      <c r="F72" s="179"/>
      <c r="G72" s="179"/>
      <c r="H72" s="179"/>
      <c r="I72" s="180"/>
      <c r="M72" s="27"/>
      <c r="N72" s="27"/>
      <c r="O72" s="27"/>
      <c r="P72" s="27"/>
      <c r="Q72" s="27"/>
      <c r="R72" s="89"/>
      <c r="S72" s="89"/>
      <c r="T72" s="89"/>
      <c r="U72" s="89"/>
    </row>
    <row r="73" spans="1:300" s="1" customFormat="1" ht="10.050000000000001" customHeight="1">
      <c r="E73" s="5"/>
      <c r="F73" s="5"/>
      <c r="G73" s="5"/>
      <c r="H73" s="5"/>
      <c r="I73" s="5"/>
      <c r="M73" s="150" t="str">
        <f>'1'!S11</f>
        <v>ENTREPRISE 1</v>
      </c>
      <c r="N73" s="27"/>
      <c r="O73" s="150" t="str">
        <f>'1'!Z11</f>
        <v>ENTREPRISE 2</v>
      </c>
      <c r="P73" s="27"/>
      <c r="Q73" s="150" t="str">
        <f>'1'!AG11</f>
        <v>ENTREPRISE 3</v>
      </c>
      <c r="R73" s="89"/>
      <c r="S73" s="150" t="str">
        <f>'1'!AN11</f>
        <v>ENTREPRISE 4</v>
      </c>
      <c r="T73" s="89"/>
      <c r="U73" s="150" t="str">
        <f>'1'!AU11</f>
        <v>ENTREPRISE 5</v>
      </c>
    </row>
    <row r="74" spans="1:300" s="1" customFormat="1" ht="19.5" customHeight="1">
      <c r="A74" s="1">
        <v>26</v>
      </c>
      <c r="B74" s="12">
        <v>6</v>
      </c>
      <c r="C74" s="12" t="s">
        <v>25</v>
      </c>
      <c r="D74" s="169" t="s">
        <v>153</v>
      </c>
      <c r="E74" s="170" t="e">
        <f>#REF!</f>
        <v>#REF!</v>
      </c>
      <c r="F74" s="170" t="e">
        <f>#REF!</f>
        <v>#REF!</v>
      </c>
      <c r="G74" s="170" t="e">
        <f>#REF!</f>
        <v>#REF!</v>
      </c>
      <c r="H74" s="171" t="e">
        <f>#REF!</f>
        <v>#REF!</v>
      </c>
      <c r="I74" s="13">
        <f>SUM(I75:I77)</f>
        <v>0</v>
      </c>
      <c r="K74" s="67">
        <f>'1'!L75</f>
        <v>0</v>
      </c>
      <c r="M74" s="35">
        <f>'1'!V75</f>
        <v>0</v>
      </c>
      <c r="N74" s="27"/>
      <c r="O74" s="35">
        <f>'1'!AC75</f>
        <v>0</v>
      </c>
      <c r="P74" s="27"/>
      <c r="Q74" s="35">
        <f>'1'!AJ75</f>
        <v>0</v>
      </c>
      <c r="R74" s="86"/>
      <c r="S74" s="35">
        <f>'1'!AQ75</f>
        <v>0</v>
      </c>
      <c r="T74" s="89"/>
      <c r="U74" s="35">
        <f>'1'!AX75</f>
        <v>0</v>
      </c>
      <c r="X74" s="78">
        <f>$I74*$X$14</f>
        <v>0</v>
      </c>
      <c r="Z74" s="77">
        <v>0</v>
      </c>
      <c r="AA74" s="78">
        <f t="shared" ref="AA74" si="18">$I74*Z74</f>
        <v>0</v>
      </c>
      <c r="AC74" s="78">
        <f>$I$74 - $X$74 - (0+$AA$74)</f>
        <v>0</v>
      </c>
      <c r="KH74" s="1">
        <v>0</v>
      </c>
      <c r="KK74" s="7">
        <v>0</v>
      </c>
      <c r="KN74" s="7" t="e">
        <f>$H$74 - $S$74 - (0+$AA$74+#REF!+$AD$74+$AG$74+$AJ$74+$AM$74+$AP$74+$AS$74+$AV$74+$AY$74+$BB$74+$BE$74+$BH$74+$BK$74+$BN$74+$BQ$74+$BT$74+$BW$74+$BZ$74+$CC$74+$CF$74+$CI$74+$CL$74+$CO$74+$CR$74+$CU$74+$CX$74+$DA$74+$DD$74+$DG$74+$DJ$74+$DM$74+$DP$74+$DS$74+$DV$74+$DY$74+$EB$74+$EE$74+$EH$74+$EK$74+$EN$74+$EQ$74+$ET$74+$EW$74+$EZ$74+$FC$74+$FF$74+$FI$74+$FL$74+$FO$74+$FR$74+$FU$74+$FX$74+$GA$74+$GD$74+$GG$74+$GJ$74+$GM$74+$GP$74+$GS$74+$GV$74+$GY$74+$HB$74+$HE$74+$HH$74+$HK$74+$HN$74+$HQ$74+$HT$74+$HW$74+$HZ$74+$IC$74+$IF$74+$II$74+$IL$74+$IO$74+$IR$74+$IU$74+$IX$74+$JA$74+$JD$74+$JG$74+$JJ$74+$JM$74+$JP$74+$JS$74+$JV$74+$JY$74+$KB$74+$KE$74+$KH$74+$KK$74)</f>
        <v>#REF!</v>
      </c>
    </row>
    <row r="75" spans="1:300" s="1" customFormat="1" ht="19.5" customHeight="1">
      <c r="C75" s="1" t="str">
        <f>'1'!A16</f>
        <v>6.1</v>
      </c>
      <c r="D75" s="1" t="str">
        <f>'1'!B16</f>
        <v>Travaux préparatoires</v>
      </c>
      <c r="E75" s="5"/>
      <c r="F75" s="5"/>
      <c r="G75" s="5"/>
      <c r="H75" s="5"/>
      <c r="I75" s="5">
        <f>'1'!G16</f>
        <v>0</v>
      </c>
      <c r="K75" s="160"/>
      <c r="M75" s="161"/>
      <c r="N75" s="27"/>
      <c r="O75" s="161"/>
      <c r="P75" s="27"/>
      <c r="Q75" s="161"/>
      <c r="R75" s="86"/>
      <c r="S75" s="161"/>
      <c r="T75" s="89"/>
      <c r="U75" s="161"/>
      <c r="X75" s="162"/>
      <c r="Z75" s="163"/>
      <c r="AA75" s="162"/>
      <c r="AC75" s="162"/>
      <c r="KK75" s="7"/>
      <c r="KN75" s="7"/>
    </row>
    <row r="76" spans="1:300" s="1" customFormat="1" ht="19.5" customHeight="1">
      <c r="C76" s="1" t="str">
        <f>'1'!A21</f>
        <v>6.2</v>
      </c>
      <c r="D76" s="1" t="str">
        <f>'1'!B21</f>
        <v>Traitement des locaux</v>
      </c>
      <c r="E76" s="5"/>
      <c r="F76" s="5"/>
      <c r="G76" s="5"/>
      <c r="H76" s="5"/>
      <c r="I76" s="5">
        <f>'1'!G21</f>
        <v>0</v>
      </c>
      <c r="K76" s="160"/>
      <c r="M76" s="161"/>
      <c r="N76" s="27"/>
      <c r="O76" s="161"/>
      <c r="P76" s="27"/>
      <c r="Q76" s="161"/>
      <c r="R76" s="86"/>
      <c r="S76" s="161"/>
      <c r="T76" s="89"/>
      <c r="U76" s="161"/>
      <c r="X76" s="162"/>
      <c r="Z76" s="163"/>
      <c r="AA76" s="162"/>
      <c r="AC76" s="162"/>
      <c r="KK76" s="7"/>
      <c r="KN76" s="7"/>
    </row>
    <row r="77" spans="1:300" s="1" customFormat="1" ht="19.5" customHeight="1">
      <c r="C77" s="1" t="str">
        <f>'1'!A32</f>
        <v>6.3</v>
      </c>
      <c r="D77" s="1" t="str">
        <f>'1'!B32</f>
        <v>Ventilation</v>
      </c>
      <c r="E77" s="5"/>
      <c r="F77" s="5"/>
      <c r="G77" s="5"/>
      <c r="H77" s="5"/>
      <c r="I77" s="5">
        <f>'1'!G32</f>
        <v>0</v>
      </c>
      <c r="K77" s="160"/>
      <c r="M77" s="161"/>
      <c r="N77" s="27"/>
      <c r="O77" s="161"/>
      <c r="P77" s="27"/>
      <c r="Q77" s="161"/>
      <c r="R77" s="86"/>
      <c r="S77" s="161"/>
      <c r="T77" s="89"/>
      <c r="U77" s="161"/>
      <c r="X77" s="162"/>
      <c r="Z77" s="163"/>
      <c r="AA77" s="162"/>
      <c r="AC77" s="162"/>
      <c r="KK77" s="7"/>
      <c r="KN77" s="7"/>
    </row>
    <row r="78" spans="1:300" s="1" customFormat="1" ht="19.5" customHeight="1">
      <c r="E78" s="5"/>
      <c r="F78" s="5"/>
      <c r="G78" s="5"/>
      <c r="H78" s="5"/>
      <c r="I78" s="5"/>
      <c r="K78" s="160"/>
      <c r="M78" s="161"/>
      <c r="N78" s="27"/>
      <c r="O78" s="161"/>
      <c r="P78" s="27"/>
      <c r="Q78" s="161"/>
      <c r="R78" s="86"/>
      <c r="S78" s="161"/>
      <c r="T78" s="89"/>
      <c r="U78" s="161"/>
      <c r="X78" s="162"/>
      <c r="Z78" s="163"/>
      <c r="AA78" s="162"/>
      <c r="AC78" s="162"/>
      <c r="KK78" s="7"/>
      <c r="KN78" s="7"/>
    </row>
    <row r="79" spans="1:300" s="1" customFormat="1" ht="19.5" customHeight="1">
      <c r="A79" s="1">
        <v>26</v>
      </c>
      <c r="B79" s="12">
        <v>6</v>
      </c>
      <c r="C79" s="12" t="s">
        <v>25</v>
      </c>
      <c r="D79" s="169" t="s">
        <v>154</v>
      </c>
      <c r="E79" s="170" t="e">
        <f>#REF!</f>
        <v>#REF!</v>
      </c>
      <c r="F79" s="170" t="e">
        <f>#REF!</f>
        <v>#REF!</v>
      </c>
      <c r="G79" s="170" t="e">
        <f>#REF!</f>
        <v>#REF!</v>
      </c>
      <c r="H79" s="171" t="e">
        <f>#REF!</f>
        <v>#REF!</v>
      </c>
      <c r="I79" s="13">
        <f>SUM(I80:I82)</f>
        <v>0</v>
      </c>
      <c r="K79" s="67">
        <f>'1'!L80</f>
        <v>0</v>
      </c>
      <c r="M79" s="35">
        <f>'1'!V80</f>
        <v>0</v>
      </c>
      <c r="N79" s="27"/>
      <c r="O79" s="35">
        <f>'1'!AC80</f>
        <v>0</v>
      </c>
      <c r="P79" s="27"/>
      <c r="Q79" s="35">
        <f>'1'!AJ80</f>
        <v>0</v>
      </c>
      <c r="R79" s="86"/>
      <c r="S79" s="35">
        <f>'1'!AQ80</f>
        <v>0</v>
      </c>
      <c r="T79" s="89"/>
      <c r="U79" s="35">
        <f>'1'!AX80</f>
        <v>0</v>
      </c>
      <c r="X79" s="78">
        <f>$I79*$X$14</f>
        <v>0</v>
      </c>
      <c r="Z79" s="77">
        <v>0</v>
      </c>
      <c r="AA79" s="78">
        <f t="shared" ref="AA79" si="19">$I79*Z79</f>
        <v>0</v>
      </c>
      <c r="AC79" s="78">
        <f>$I$74 - $X$74 - (0+$AA$74)</f>
        <v>0</v>
      </c>
      <c r="KH79" s="1">
        <v>0</v>
      </c>
      <c r="KK79" s="7">
        <v>0</v>
      </c>
      <c r="KN79" s="7" t="e">
        <f>$H$74 - $S$74 - (0+$AA$74+#REF!+$AD$74+$AG$74+$AJ$74+$AM$74+$AP$74+$AS$74+$AV$74+$AY$74+$BB$74+$BE$74+$BH$74+$BK$74+$BN$74+$BQ$74+$BT$74+$BW$74+$BZ$74+$CC$74+$CF$74+$CI$74+$CL$74+$CO$74+$CR$74+$CU$74+$CX$74+$DA$74+$DD$74+$DG$74+$DJ$74+$DM$74+$DP$74+$DS$74+$DV$74+$DY$74+$EB$74+$EE$74+$EH$74+$EK$74+$EN$74+$EQ$74+$ET$74+$EW$74+$EZ$74+$FC$74+$FF$74+$FI$74+$FL$74+$FO$74+$FR$74+$FU$74+$FX$74+$GA$74+$GD$74+$GG$74+$GJ$74+$GM$74+$GP$74+$GS$74+$GV$74+$GY$74+$HB$74+$HE$74+$HH$74+$HK$74+$HN$74+$HQ$74+$HT$74+$HW$74+$HZ$74+$IC$74+$IF$74+$II$74+$IL$74+$IO$74+$IR$74+$IU$74+$IX$74+$JA$74+$JD$74+$JG$74+$JJ$74+$JM$74+$JP$74+$JS$74+$JV$74+$JY$74+$KB$74+$KE$74+$KH$74+$KK$74)</f>
        <v>#REF!</v>
      </c>
    </row>
    <row r="80" spans="1:300" s="1" customFormat="1" ht="19.5" customHeight="1">
      <c r="C80" s="1" t="str">
        <f>'1'!A38</f>
        <v>6.4</v>
      </c>
      <c r="D80" s="1" t="str">
        <f>'1'!B38</f>
        <v>Plomberie</v>
      </c>
      <c r="E80" s="5"/>
      <c r="F80" s="5"/>
      <c r="G80" s="5"/>
      <c r="H80" s="5"/>
      <c r="I80" s="5">
        <f>'1'!G38</f>
        <v>0</v>
      </c>
      <c r="K80" s="160"/>
      <c r="M80" s="161"/>
      <c r="N80" s="27"/>
      <c r="O80" s="161"/>
      <c r="P80" s="27"/>
      <c r="Q80" s="161"/>
      <c r="R80" s="86"/>
      <c r="S80" s="161"/>
      <c r="T80" s="89"/>
      <c r="U80" s="161"/>
      <c r="X80" s="162"/>
      <c r="Z80" s="163"/>
      <c r="AA80" s="162"/>
      <c r="AC80" s="162"/>
      <c r="KK80" s="7"/>
      <c r="KN80" s="7"/>
    </row>
    <row r="81" spans="1:300" s="1" customFormat="1" ht="19.5" customHeight="1">
      <c r="C81" s="1" t="str">
        <f>'1'!A67</f>
        <v>6.5</v>
      </c>
      <c r="D81" s="1" t="str">
        <f>'1'!B67</f>
        <v>Carottages, percements, rebouchages</v>
      </c>
      <c r="E81" s="5"/>
      <c r="F81" s="5"/>
      <c r="G81" s="5"/>
      <c r="H81" s="5"/>
      <c r="I81" s="5">
        <f>'1'!G67</f>
        <v>0</v>
      </c>
      <c r="K81" s="160"/>
      <c r="M81" s="161"/>
      <c r="N81" s="27"/>
      <c r="O81" s="161"/>
      <c r="P81" s="27"/>
      <c r="Q81" s="161"/>
      <c r="R81" s="86"/>
      <c r="S81" s="161"/>
      <c r="T81" s="89"/>
      <c r="U81" s="161"/>
      <c r="X81" s="162"/>
      <c r="Z81" s="163"/>
      <c r="AA81" s="162"/>
      <c r="AC81" s="162"/>
      <c r="KK81" s="7"/>
      <c r="KN81" s="7"/>
    </row>
    <row r="82" spans="1:300" s="1" customFormat="1" ht="19.5" customHeight="1">
      <c r="C82" s="1" t="str">
        <f>'1'!A70</f>
        <v>6.6</v>
      </c>
      <c r="D82" s="1" t="str">
        <f>'1'!B70</f>
        <v>Evacuation des déchets &amp; gravats</v>
      </c>
      <c r="E82" s="5"/>
      <c r="F82" s="5"/>
      <c r="G82" s="5"/>
      <c r="H82" s="5"/>
      <c r="I82" s="5">
        <f>'1'!G70</f>
        <v>0</v>
      </c>
      <c r="K82" s="160"/>
      <c r="M82" s="161"/>
      <c r="N82" s="27"/>
      <c r="O82" s="161"/>
      <c r="P82" s="27"/>
      <c r="Q82" s="161"/>
      <c r="R82" s="86"/>
      <c r="S82" s="161"/>
      <c r="T82" s="89"/>
      <c r="U82" s="161"/>
      <c r="X82" s="162"/>
      <c r="Z82" s="163"/>
      <c r="AA82" s="162"/>
      <c r="AC82" s="162"/>
      <c r="KK82" s="7"/>
      <c r="KN82" s="7"/>
    </row>
    <row r="83" spans="1:300" s="1" customFormat="1" ht="19.5" customHeight="1">
      <c r="E83" s="5"/>
      <c r="F83" s="5"/>
      <c r="G83" s="5"/>
      <c r="H83" s="5"/>
      <c r="I83" s="5"/>
      <c r="K83" s="160"/>
      <c r="M83" s="161"/>
      <c r="N83" s="27"/>
      <c r="O83" s="161"/>
      <c r="P83" s="27"/>
      <c r="Q83" s="161"/>
      <c r="R83" s="86"/>
      <c r="S83" s="161"/>
      <c r="T83" s="89"/>
      <c r="U83" s="161"/>
      <c r="X83" s="162"/>
      <c r="Z83" s="163"/>
      <c r="AA83" s="162"/>
      <c r="AC83" s="162"/>
      <c r="KK83" s="7"/>
      <c r="KN83" s="7"/>
    </row>
    <row r="84" spans="1:300" s="1" customFormat="1" ht="10.050000000000001" customHeight="1">
      <c r="D84" s="6"/>
      <c r="E84" s="7"/>
      <c r="F84" s="7"/>
      <c r="G84" s="7"/>
      <c r="H84" s="7"/>
      <c r="I84" s="7"/>
      <c r="M84" s="150" t="e">
        <f>#REF!</f>
        <v>#REF!</v>
      </c>
      <c r="N84" s="27"/>
      <c r="O84" s="150" t="e">
        <f>#REF!</f>
        <v>#REF!</v>
      </c>
      <c r="P84" s="27"/>
      <c r="Q84" s="150" t="e">
        <f>#REF!</f>
        <v>#REF!</v>
      </c>
      <c r="R84" s="86"/>
      <c r="S84" s="151" t="e">
        <f>#REF!</f>
        <v>#REF!</v>
      </c>
      <c r="T84" s="86"/>
      <c r="U84" s="151" t="e">
        <f>#REF!</f>
        <v>#REF!</v>
      </c>
    </row>
    <row r="85" spans="1:300" s="1" customFormat="1" ht="10.050000000000001" customHeight="1">
      <c r="D85" s="6"/>
      <c r="E85" s="7"/>
      <c r="F85" s="7"/>
      <c r="G85" s="7"/>
      <c r="H85" s="7"/>
      <c r="I85" s="7"/>
      <c r="M85" s="27"/>
      <c r="N85" s="27"/>
      <c r="O85" s="27"/>
      <c r="P85" s="27"/>
      <c r="Q85" s="27"/>
      <c r="R85" s="86"/>
      <c r="S85" s="86"/>
      <c r="T85" s="86"/>
      <c r="U85" s="86"/>
    </row>
    <row r="86" spans="1:300" s="1" customFormat="1" ht="20.100000000000001" customHeight="1">
      <c r="A86" s="149" t="s">
        <v>72</v>
      </c>
      <c r="B86" s="178" t="str">
        <f>"Sous-Total € HT - "&amp;B72</f>
        <v>Sous-Total € HT - LOT N°6 - CVC-PLOMBERIE</v>
      </c>
      <c r="C86" s="179"/>
      <c r="D86" s="179"/>
      <c r="E86" s="179"/>
      <c r="F86" s="179"/>
      <c r="G86" s="179"/>
      <c r="H86" s="180"/>
      <c r="I86" s="25">
        <f>I74+I79</f>
        <v>0</v>
      </c>
      <c r="K86" s="82" t="e">
        <f>0 + $K$74 +#REF! +#REF! +#REF! +#REF! +#REF! +#REF! +#REF!</f>
        <v>#REF!</v>
      </c>
      <c r="M86" s="27"/>
      <c r="N86" s="27"/>
      <c r="O86" s="27"/>
      <c r="P86" s="27"/>
      <c r="Q86" s="27"/>
      <c r="R86" s="86"/>
      <c r="S86" s="86"/>
      <c r="T86" s="86"/>
      <c r="U86" s="86"/>
      <c r="X86" s="79" t="e">
        <f>0 + $X$74 +#REF! +#REF! +#REF! +#REF! +#REF! +#REF! +#REF!</f>
        <v>#REF!</v>
      </c>
      <c r="AA86" s="79" t="e">
        <f>0 + $AA$74 +#REF! +#REF! +#REF! +#REF! +#REF! +#REF! +#REF!</f>
        <v>#REF!</v>
      </c>
      <c r="AC86" s="79" t="e">
        <f>0 + $AC$74 +#REF! +#REF! +#REF! +#REF! +#REF! +#REF! +#REF!</f>
        <v>#REF!</v>
      </c>
      <c r="KI86" s="1" t="e">
        <f>0+$KI$74+#REF!+#REF!+#REF!+#REF!+#REF!+#REF!+#REF!</f>
        <v>#REF!</v>
      </c>
      <c r="KL86" s="1" t="e">
        <f>0+$KL$74+#REF!+#REF!+#REF!+#REF!+#REF!+#REF!+#REF!</f>
        <v>#REF!</v>
      </c>
    </row>
    <row r="87" spans="1:300" s="1" customFormat="1" ht="10.050000000000001" customHeight="1">
      <c r="D87" s="6"/>
      <c r="E87" s="7"/>
      <c r="F87" s="7"/>
      <c r="G87" s="7"/>
      <c r="H87" s="7"/>
      <c r="I87" s="7"/>
      <c r="M87" s="27"/>
      <c r="N87" s="27"/>
      <c r="O87" s="27"/>
      <c r="P87" s="27"/>
      <c r="Q87" s="27"/>
      <c r="R87" s="86"/>
      <c r="S87" s="86"/>
      <c r="T87" s="86"/>
      <c r="U87" s="86"/>
    </row>
    <row r="88" spans="1:300" s="1" customFormat="1" ht="19.5" customHeight="1">
      <c r="A88" s="149" t="s">
        <v>76</v>
      </c>
      <c r="B88" s="181" t="s">
        <v>38</v>
      </c>
      <c r="C88" s="182"/>
      <c r="D88" s="182"/>
      <c r="E88" s="182"/>
      <c r="F88" s="182"/>
      <c r="G88" s="182"/>
      <c r="H88" s="183"/>
      <c r="I88" s="8">
        <f>I86</f>
        <v>0</v>
      </c>
      <c r="K88" s="83" t="e">
        <f>0 + $K$30 + $K$70 + $K$86</f>
        <v>#REF!</v>
      </c>
      <c r="M88" s="27"/>
      <c r="N88" s="27"/>
      <c r="O88" s="27"/>
      <c r="P88" s="27"/>
      <c r="Q88" s="27"/>
      <c r="R88" s="86"/>
      <c r="S88" s="86"/>
      <c r="T88" s="86"/>
      <c r="U88" s="86"/>
      <c r="X88" s="79" t="e">
        <f>0 + $X$30 + $X$70 + $X$86</f>
        <v>#REF!</v>
      </c>
      <c r="AA88" s="79" t="e">
        <f>0 + $AA$30 + $AA$70 + $AA$86</f>
        <v>#REF!</v>
      </c>
      <c r="AC88" s="79" t="e">
        <f>0 + $AC$30 + $AC$70 + $AC$86</f>
        <v>#REF!</v>
      </c>
      <c r="KI88" s="1" t="e">
        <f>0+$KI$30+$KI$70+$KI$86</f>
        <v>#REF!</v>
      </c>
      <c r="KL88" s="1" t="e">
        <f>0+$KL$30+$KL$70+$KL$86</f>
        <v>#REF!</v>
      </c>
    </row>
    <row r="89" spans="1:300" s="1" customFormat="1" ht="10.050000000000001" customHeight="1" outlineLevel="1">
      <c r="E89" s="5"/>
      <c r="F89" s="5"/>
      <c r="G89" s="5"/>
      <c r="H89" s="5"/>
      <c r="I89" s="5"/>
      <c r="M89" s="27"/>
      <c r="N89" s="27"/>
      <c r="O89" s="27"/>
      <c r="P89" s="27"/>
      <c r="Q89" s="27"/>
      <c r="R89" s="89"/>
      <c r="S89" s="89"/>
      <c r="T89" s="89"/>
      <c r="U89" s="89"/>
      <c r="X89" s="68"/>
    </row>
    <row r="90" spans="1:300" s="1" customFormat="1" ht="20.100000000000001" customHeight="1" outlineLevel="2">
      <c r="A90" s="149" t="s">
        <v>74</v>
      </c>
      <c r="B90" s="184" t="s">
        <v>66</v>
      </c>
      <c r="C90" s="185"/>
      <c r="D90" s="185"/>
      <c r="E90" s="185"/>
      <c r="F90" s="185"/>
      <c r="G90" s="185"/>
      <c r="H90" s="185"/>
      <c r="I90" s="186"/>
      <c r="M90" s="27"/>
      <c r="N90" s="27"/>
      <c r="O90" s="27"/>
      <c r="P90" s="27"/>
      <c r="Q90" s="27"/>
      <c r="R90" s="89"/>
      <c r="S90" s="89"/>
      <c r="T90" s="89"/>
      <c r="U90" s="89"/>
      <c r="X90" s="77">
        <v>0.3</v>
      </c>
    </row>
    <row r="91" spans="1:300" s="1" customFormat="1" ht="10.050000000000001" customHeight="1">
      <c r="D91" s="6"/>
      <c r="E91" s="7"/>
      <c r="F91" s="7"/>
      <c r="G91" s="7"/>
      <c r="H91" s="7"/>
      <c r="I91" s="7"/>
      <c r="M91" s="150" t="e">
        <f>#REF!</f>
        <v>#REF!</v>
      </c>
      <c r="N91" s="27"/>
      <c r="O91" s="150" t="e">
        <f>#REF!</f>
        <v>#REF!</v>
      </c>
      <c r="P91" s="27"/>
      <c r="Q91" s="150" t="e">
        <f>#REF!</f>
        <v>#REF!</v>
      </c>
      <c r="R91" s="86"/>
      <c r="S91" s="151" t="e">
        <f>#REF!</f>
        <v>#REF!</v>
      </c>
      <c r="T91" s="86"/>
      <c r="U91" s="151" t="e">
        <f>#REF!</f>
        <v>#REF!</v>
      </c>
    </row>
    <row r="92" spans="1:300" s="1" customFormat="1" ht="19.5" customHeight="1">
      <c r="B92" s="12"/>
      <c r="C92" s="12" t="str">
        <f>'1'!A80</f>
        <v>6.7</v>
      </c>
      <c r="D92" s="169" t="str">
        <f>'1'!B80</f>
        <v>Option - Modification panoplie d'eau chaude pour comptage radiateurs</v>
      </c>
      <c r="E92" s="170"/>
      <c r="F92" s="170"/>
      <c r="G92" s="170"/>
      <c r="H92" s="171"/>
      <c r="I92" s="13">
        <f>'1'!G80</f>
        <v>0</v>
      </c>
      <c r="K92" s="67" t="e">
        <f>#REF!</f>
        <v>#REF!</v>
      </c>
      <c r="M92" s="35" t="e">
        <f>#REF!</f>
        <v>#REF!</v>
      </c>
      <c r="N92" s="27"/>
      <c r="O92" s="35" t="e">
        <f>#REF!</f>
        <v>#REF!</v>
      </c>
      <c r="P92" s="27"/>
      <c r="Q92" s="35" t="e">
        <f>#REF!</f>
        <v>#REF!</v>
      </c>
      <c r="R92" s="86"/>
      <c r="S92" s="35" t="e">
        <f>#REF!</f>
        <v>#REF!</v>
      </c>
      <c r="T92" s="89"/>
      <c r="U92" s="35" t="e">
        <f>#REF!</f>
        <v>#REF!</v>
      </c>
      <c r="X92" s="78">
        <f>$I92*$X$14</f>
        <v>0</v>
      </c>
      <c r="Z92" s="77">
        <v>0</v>
      </c>
      <c r="AA92" s="78">
        <f t="shared" ref="AA92:AA93" si="20">$I92*Z92</f>
        <v>0</v>
      </c>
      <c r="AC92" s="78">
        <f>$I$94 - $X$94 - (0+$AA$94)</f>
        <v>0</v>
      </c>
      <c r="KH92" s="1">
        <v>0</v>
      </c>
      <c r="KK92" s="7">
        <v>0</v>
      </c>
      <c r="KN92" s="7" t="e">
        <f>#REF! -#REF! - (0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f>
        <v>#REF!</v>
      </c>
    </row>
    <row r="93" spans="1:300" s="1" customFormat="1" ht="19.5" customHeight="1">
      <c r="B93" s="12"/>
      <c r="C93" s="12" t="str">
        <f>'1'!A82</f>
        <v>6.8</v>
      </c>
      <c r="D93" s="169" t="str">
        <f>'1'!B82</f>
        <v>Option - Remplacement du chauffage existant par un système  pompe à chaleur</v>
      </c>
      <c r="E93" s="170"/>
      <c r="F93" s="170"/>
      <c r="G93" s="170"/>
      <c r="H93" s="171"/>
      <c r="I93" s="13">
        <f>'1'!G82</f>
        <v>0</v>
      </c>
      <c r="K93" s="67" t="e">
        <f>#REF!</f>
        <v>#REF!</v>
      </c>
      <c r="M93" s="35" t="e">
        <f>#REF!</f>
        <v>#REF!</v>
      </c>
      <c r="N93" s="27"/>
      <c r="O93" s="35" t="e">
        <f>#REF!</f>
        <v>#REF!</v>
      </c>
      <c r="P93" s="27"/>
      <c r="Q93" s="35" t="e">
        <f>#REF!</f>
        <v>#REF!</v>
      </c>
      <c r="R93" s="86"/>
      <c r="S93" s="35" t="e">
        <f>#REF!</f>
        <v>#REF!</v>
      </c>
      <c r="T93" s="89"/>
      <c r="U93" s="35" t="e">
        <f>#REF!</f>
        <v>#REF!</v>
      </c>
      <c r="X93" s="78">
        <f>$I93*$X$14</f>
        <v>0</v>
      </c>
      <c r="Z93" s="77">
        <v>0</v>
      </c>
      <c r="AA93" s="78">
        <f t="shared" si="20"/>
        <v>0</v>
      </c>
      <c r="AC93" s="78">
        <f>$I$94 - $X$94 - (0+$AA$94)</f>
        <v>0</v>
      </c>
      <c r="KH93" s="1">
        <v>0</v>
      </c>
      <c r="KK93" s="7">
        <v>0</v>
      </c>
      <c r="KN93" s="7" t="e">
        <f>#REF! -#REF! - (0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f>
        <v>#REF!</v>
      </c>
    </row>
    <row r="94" spans="1:300" s="1" customFormat="1" ht="36.6" customHeight="1">
      <c r="B94" s="12"/>
      <c r="C94" s="12" t="str">
        <f>'1'!A84</f>
        <v>6.9</v>
      </c>
      <c r="D94" s="187" t="str">
        <f>'1'!B84</f>
        <v>Option - Mise en place d'un ballon ECS électrique instantané - V = 50L yc raccordements &amp; accessoires</v>
      </c>
      <c r="E94" s="188"/>
      <c r="F94" s="188"/>
      <c r="G94" s="188"/>
      <c r="H94" s="189"/>
      <c r="I94" s="13">
        <f>'1'!G84</f>
        <v>0</v>
      </c>
      <c r="K94" s="67" t="e">
        <f>#REF!</f>
        <v>#REF!</v>
      </c>
      <c r="M94" s="35" t="e">
        <f>#REF!</f>
        <v>#REF!</v>
      </c>
      <c r="N94" s="27"/>
      <c r="O94" s="35" t="e">
        <f>#REF!</f>
        <v>#REF!</v>
      </c>
      <c r="P94" s="27"/>
      <c r="Q94" s="35" t="e">
        <f>#REF!</f>
        <v>#REF!</v>
      </c>
      <c r="R94" s="86"/>
      <c r="S94" s="35" t="e">
        <f>#REF!</f>
        <v>#REF!</v>
      </c>
      <c r="T94" s="89"/>
      <c r="U94" s="35" t="e">
        <f>#REF!</f>
        <v>#REF!</v>
      </c>
      <c r="X94" s="78">
        <f>$I94*$X$14</f>
        <v>0</v>
      </c>
      <c r="Z94" s="77">
        <v>0</v>
      </c>
      <c r="AA94" s="78">
        <f t="shared" ref="AA94" si="21">$I94*Z94</f>
        <v>0</v>
      </c>
      <c r="AC94" s="78">
        <f>$I$94 - $X$94 - (0+$AA$94)</f>
        <v>0</v>
      </c>
      <c r="KH94" s="1">
        <v>0</v>
      </c>
      <c r="KK94" s="7">
        <v>0</v>
      </c>
      <c r="KN94" s="7" t="e">
        <f>#REF! -#REF! - (0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f>
        <v>#REF!</v>
      </c>
    </row>
    <row r="95" spans="1:300" s="1" customFormat="1" ht="10.050000000000001" customHeight="1" outlineLevel="2">
      <c r="B95" s="68" t="s">
        <v>57</v>
      </c>
      <c r="D95" s="6"/>
      <c r="E95" s="7"/>
      <c r="F95" s="7"/>
      <c r="G95" s="7"/>
      <c r="H95" s="7"/>
      <c r="I95" s="7"/>
      <c r="M95" s="150"/>
      <c r="N95" s="27"/>
      <c r="O95" s="150"/>
      <c r="P95" s="27"/>
      <c r="Q95" s="150"/>
      <c r="R95" s="89"/>
      <c r="S95" s="150"/>
      <c r="T95" s="89"/>
      <c r="U95" s="150"/>
    </row>
    <row r="96" spans="1:300" s="1" customFormat="1" ht="20.100000000000001" customHeight="1" outlineLevel="2">
      <c r="A96" s="149" t="s">
        <v>73</v>
      </c>
      <c r="B96" s="184" t="str">
        <f>"Sous-Total € HT - "&amp;B90</f>
        <v>Sous-Total € HT - OPTIONS</v>
      </c>
      <c r="C96" s="185"/>
      <c r="D96" s="185"/>
      <c r="E96" s="185"/>
      <c r="F96" s="185"/>
      <c r="G96" s="185"/>
      <c r="H96" s="185"/>
      <c r="I96" s="147">
        <f>SUM(I92:I94)</f>
        <v>0</v>
      </c>
      <c r="K96" s="81" t="e">
        <f>0 + $K$94</f>
        <v>#REF!</v>
      </c>
      <c r="M96" s="27"/>
      <c r="N96" s="27"/>
      <c r="O96" s="27"/>
      <c r="P96" s="27"/>
      <c r="Q96" s="27"/>
      <c r="R96" s="89"/>
      <c r="S96" s="27"/>
      <c r="T96" s="27"/>
      <c r="U96" s="27"/>
      <c r="X96" s="79">
        <f>0 + $X$94</f>
        <v>0</v>
      </c>
      <c r="AA96" s="79">
        <f>0 + $AA$94</f>
        <v>0</v>
      </c>
      <c r="AC96" s="79">
        <f>0 + $AC$94</f>
        <v>0</v>
      </c>
      <c r="KI96" s="1" t="e">
        <f>0+#REF!</f>
        <v>#REF!</v>
      </c>
      <c r="KL96" s="1" t="e">
        <f>0+#REF!</f>
        <v>#REF!</v>
      </c>
    </row>
    <row r="97" spans="1:29" ht="9.75" customHeight="1"/>
    <row r="98" spans="1:29" s="1" customFormat="1" ht="20.100000000000001" hidden="1" customHeight="1" outlineLevel="1">
      <c r="A98" s="149"/>
      <c r="B98" s="191" t="s">
        <v>82</v>
      </c>
      <c r="C98" s="191"/>
      <c r="D98" s="191"/>
      <c r="E98" s="191"/>
      <c r="F98" s="191"/>
      <c r="G98" s="191"/>
      <c r="H98" s="191"/>
      <c r="I98" s="191"/>
      <c r="M98" s="27"/>
      <c r="N98" s="27"/>
      <c r="O98" s="27"/>
      <c r="P98" s="27"/>
      <c r="Q98" s="27"/>
      <c r="R98" s="86"/>
      <c r="S98" s="86"/>
      <c r="T98" s="86"/>
      <c r="U98" s="86"/>
      <c r="AC98" s="7"/>
    </row>
    <row r="99" spans="1:29" s="1" customFormat="1" ht="20.100000000000001" hidden="1" customHeight="1" outlineLevel="1">
      <c r="B99" s="192" t="str">
        <f>"Aléas : "&amp;(L99*0)&amp;" %"</f>
        <v>Aléas : 0 %</v>
      </c>
      <c r="C99" s="192"/>
      <c r="D99" s="192"/>
      <c r="E99" s="192"/>
      <c r="F99" s="192"/>
      <c r="G99" s="192"/>
      <c r="H99" s="192"/>
      <c r="I99" s="74">
        <f>I88*0</f>
        <v>0</v>
      </c>
      <c r="L99" s="33">
        <v>0.1</v>
      </c>
      <c r="M99" s="27"/>
      <c r="N99" s="27"/>
      <c r="O99" s="27"/>
      <c r="P99" s="27"/>
      <c r="Q99" s="27"/>
      <c r="R99" s="86"/>
      <c r="S99" s="86"/>
      <c r="T99" s="86"/>
      <c r="U99" s="86"/>
    </row>
    <row r="100" spans="1:29" s="1" customFormat="1" ht="20.100000000000001" hidden="1" customHeight="1" outlineLevel="1">
      <c r="B100" s="193" t="s">
        <v>3</v>
      </c>
      <c r="C100" s="193"/>
      <c r="D100" s="193"/>
      <c r="E100" s="193"/>
      <c r="F100" s="193"/>
      <c r="G100" s="193"/>
      <c r="H100" s="193"/>
      <c r="I100" s="31">
        <f>SUM(I99:I99)</f>
        <v>0</v>
      </c>
      <c r="M100" s="27"/>
      <c r="N100" s="27"/>
      <c r="O100" s="27"/>
      <c r="P100" s="27"/>
      <c r="Q100" s="27"/>
      <c r="R100" s="86"/>
      <c r="S100" s="86"/>
      <c r="T100" s="86"/>
      <c r="U100" s="86"/>
    </row>
    <row r="101" spans="1:29" ht="9.75" hidden="1" customHeight="1" outlineLevel="1">
      <c r="B101" s="75"/>
      <c r="C101" s="75"/>
      <c r="D101" s="75"/>
      <c r="E101" s="75"/>
      <c r="F101" s="75"/>
      <c r="G101" s="75"/>
      <c r="H101" s="75"/>
      <c r="I101" s="75"/>
    </row>
    <row r="102" spans="1:29" s="1" customFormat="1" ht="20.100000000000001" customHeight="1" collapsed="1">
      <c r="A102" s="149"/>
      <c r="B102" s="194" t="s">
        <v>11</v>
      </c>
      <c r="C102" s="194"/>
      <c r="D102" s="194"/>
      <c r="E102" s="194"/>
      <c r="F102" s="194"/>
      <c r="G102" s="194"/>
      <c r="H102" s="194"/>
      <c r="I102" s="70">
        <f>I88+I100</f>
        <v>0</v>
      </c>
      <c r="K102" s="84" t="e">
        <f>I102-K88</f>
        <v>#REF!</v>
      </c>
      <c r="M102" s="27"/>
      <c r="N102" s="27"/>
      <c r="O102" s="27"/>
      <c r="P102" s="27"/>
      <c r="Q102" s="27"/>
      <c r="R102" s="86"/>
      <c r="S102" s="86"/>
      <c r="T102" s="86"/>
      <c r="U102" s="86"/>
    </row>
    <row r="103" spans="1:29" s="1" customFormat="1" ht="20.100000000000001" customHeight="1">
      <c r="B103" s="196" t="s">
        <v>10</v>
      </c>
      <c r="C103" s="196"/>
      <c r="D103" s="196"/>
      <c r="E103" s="196"/>
      <c r="F103" s="196"/>
      <c r="G103" s="196"/>
      <c r="H103" s="196"/>
      <c r="I103" s="71">
        <f>SUM(I102*20%)</f>
        <v>0</v>
      </c>
      <c r="M103" s="27"/>
      <c r="N103" s="27"/>
      <c r="O103" s="27"/>
      <c r="P103" s="27"/>
      <c r="Q103" s="27"/>
      <c r="R103" s="86"/>
      <c r="S103" s="86"/>
      <c r="T103" s="86"/>
      <c r="U103" s="86"/>
    </row>
    <row r="104" spans="1:29" s="1" customFormat="1" ht="20.100000000000001" customHeight="1">
      <c r="B104" s="195" t="s">
        <v>4</v>
      </c>
      <c r="C104" s="195"/>
      <c r="D104" s="195"/>
      <c r="E104" s="195"/>
      <c r="F104" s="195"/>
      <c r="G104" s="195"/>
      <c r="H104" s="195"/>
      <c r="I104" s="72">
        <f>SUM(I102+I103)</f>
        <v>0</v>
      </c>
      <c r="M104" s="27"/>
      <c r="N104" s="27"/>
      <c r="O104" s="27"/>
      <c r="P104" s="27"/>
      <c r="Q104" s="27"/>
      <c r="R104" s="86"/>
      <c r="S104" s="86"/>
      <c r="T104" s="86"/>
      <c r="U104" s="86"/>
    </row>
    <row r="105" spans="1:29" ht="9.75" customHeight="1"/>
    <row r="106" spans="1:29" s="1" customFormat="1" ht="20.100000000000001" customHeight="1">
      <c r="A106" s="149" t="s">
        <v>75</v>
      </c>
      <c r="B106" s="190" t="s">
        <v>45</v>
      </c>
      <c r="C106" s="190"/>
      <c r="D106" s="190"/>
      <c r="E106" s="190"/>
      <c r="F106" s="190"/>
      <c r="G106" s="190"/>
      <c r="H106" s="190"/>
      <c r="I106" s="73">
        <f>I102/I9</f>
        <v>0</v>
      </c>
      <c r="M106" s="27"/>
      <c r="N106" s="27"/>
      <c r="O106" s="27"/>
      <c r="P106" s="27"/>
      <c r="Q106" s="27"/>
      <c r="R106" s="86"/>
      <c r="S106" s="86"/>
      <c r="T106" s="86"/>
      <c r="U106" s="86"/>
    </row>
    <row r="107" spans="1:29" s="1" customFormat="1" ht="20.100000000000001" customHeight="1">
      <c r="M107" s="27"/>
      <c r="N107" s="27"/>
      <c r="O107" s="27"/>
      <c r="P107" s="27"/>
      <c r="Q107" s="27"/>
      <c r="R107" s="86"/>
      <c r="S107" s="86"/>
      <c r="T107" s="86"/>
      <c r="U107" s="86"/>
    </row>
    <row r="296" spans="4:17">
      <c r="D296" s="153" t="s">
        <v>77</v>
      </c>
      <c r="I296" s="2" t="e">
        <f>#REF!</f>
        <v>#REF!</v>
      </c>
      <c r="K296" s="154" t="e">
        <f>#REF!</f>
        <v>#REF!</v>
      </c>
      <c r="M296" s="155" t="e">
        <f>#REF!</f>
        <v>#REF!</v>
      </c>
      <c r="O296" s="155" t="e">
        <f>#REF!</f>
        <v>#REF!</v>
      </c>
      <c r="Q296" s="155" t="e">
        <f>#REF!</f>
        <v>#REF!</v>
      </c>
    </row>
  </sheetData>
  <mergeCells count="56">
    <mergeCell ref="B106:H106"/>
    <mergeCell ref="B98:I98"/>
    <mergeCell ref="B99:H99"/>
    <mergeCell ref="B100:H100"/>
    <mergeCell ref="B102:H102"/>
    <mergeCell ref="B104:H104"/>
    <mergeCell ref="B103:H103"/>
    <mergeCell ref="B96:H96"/>
    <mergeCell ref="B90:I90"/>
    <mergeCell ref="D62:H62"/>
    <mergeCell ref="D64:H64"/>
    <mergeCell ref="D66:H66"/>
    <mergeCell ref="D68:H68"/>
    <mergeCell ref="D74:H74"/>
    <mergeCell ref="B70:H70"/>
    <mergeCell ref="B72:I72"/>
    <mergeCell ref="D94:H94"/>
    <mergeCell ref="B86:H86"/>
    <mergeCell ref="B88:H88"/>
    <mergeCell ref="B9:H9"/>
    <mergeCell ref="B10:H10"/>
    <mergeCell ref="B12:I12"/>
    <mergeCell ref="D46:H46"/>
    <mergeCell ref="D48:H48"/>
    <mergeCell ref="B30:H30"/>
    <mergeCell ref="B32:I32"/>
    <mergeCell ref="D22:H22"/>
    <mergeCell ref="D28:H28"/>
    <mergeCell ref="D16:H16"/>
    <mergeCell ref="B1:H2"/>
    <mergeCell ref="B3:I4"/>
    <mergeCell ref="B6:I6"/>
    <mergeCell ref="B7:I7"/>
    <mergeCell ref="B8:I8"/>
    <mergeCell ref="D5:I5"/>
    <mergeCell ref="D11:I11"/>
    <mergeCell ref="D18:H18"/>
    <mergeCell ref="D20:H20"/>
    <mergeCell ref="D24:H24"/>
    <mergeCell ref="D26:H26"/>
    <mergeCell ref="B14:I14"/>
    <mergeCell ref="D92:H92"/>
    <mergeCell ref="D93:H93"/>
    <mergeCell ref="D79:H79"/>
    <mergeCell ref="D34:H34"/>
    <mergeCell ref="D36:H36"/>
    <mergeCell ref="D38:H38"/>
    <mergeCell ref="D40:H40"/>
    <mergeCell ref="D42:H42"/>
    <mergeCell ref="D44:H44"/>
    <mergeCell ref="D50:H50"/>
    <mergeCell ref="D52:H52"/>
    <mergeCell ref="D54:H54"/>
    <mergeCell ref="D56:H56"/>
    <mergeCell ref="D58:H58"/>
    <mergeCell ref="D60:H60"/>
  </mergeCells>
  <dataValidations disablePrompts="1" count="1">
    <dataValidation allowBlank="1" sqref="B3" xr:uid="{5D5E8CC5-EE9E-460A-8256-08BDF4235828}"/>
  </dataValidations>
  <hyperlinks>
    <hyperlink ref="D16" location="'GROS ŒUVRE'!A1" display="GROS ŒUVRE" xr:uid="{CA74FB56-CAAD-4C21-AD85-277F9852642A}"/>
    <hyperlink ref="D18" location="'VRD'!A1" display="VRD" xr:uid="{1288C318-BE08-4105-8B87-8E891D9793AA}"/>
    <hyperlink ref="D20" location="'ETANCHEITE'!A1" display="ETANCHEITE" xr:uid="{9219E945-C1B4-4F2C-A54A-9ED0DD4A84E6}"/>
    <hyperlink ref="D24" location="'TRAITEMENT DE FACADES'!A1" display="TRAITEMENT DE FACADES" xr:uid="{29A9DFDD-B5B5-43F6-9B09-61F39CFFE570}"/>
    <hyperlink ref="D26" location="'BARDAGE'!A1" display="BARDAGE" xr:uid="{2BCCDC22-E98E-4B15-92D5-8492CECB8AE7}"/>
    <hyperlink ref="D28" location="'ENSEIGNES'!A1" display="ENSEIGNES" xr:uid="{D005A4B9-A985-41E7-AFFB-8332C912C51A}"/>
    <hyperlink ref="D34" location="'GARDIENNAGE'!A1" display="GARDIENNAGE" xr:uid="{74D37325-6C21-4691-A5F8-6F974B30D0AD}"/>
    <hyperlink ref="D36" location="'INSTALLATION DE CHANTIER'!A1" display="INSTALLATION DE CHANTIER" xr:uid="{49D38D55-BE63-4B1E-BB03-62501A4BF240}"/>
    <hyperlink ref="D38" location="'DEMOLITION &amp; CURAGE'!A1" display="DEMOLITION &amp; CURAGE" xr:uid="{809C8A0A-5A87-4DD0-8B98-284062E44866}"/>
    <hyperlink ref="D40" location="'MACONNERIE'!A1" display="MACONNERIE" xr:uid="{26387C0D-CBEB-47A4-A4D7-86E6D5CCCC42}"/>
    <hyperlink ref="D42" location="'SERRURERIE &amp; METALLERIE'!A1" display="SERRURERIE &amp; METALLERIE" xr:uid="{A0DB82D4-5316-4533-AE1D-A34BD4DDF6DA}"/>
    <hyperlink ref="D44" location="'PLATRERIE'!A1" display="PLATRERIE" xr:uid="{EC100592-2962-4882-8307-16526EC7E706}"/>
    <hyperlink ref="D46" location="'MENUISERIES BOIS'!A1" display="MENUISERIES BOIS" xr:uid="{9311FF3C-AB86-423F-97EC-D315EA296B4B}"/>
    <hyperlink ref="D48" location="'FAUX PLAFONDS'!A1" display="FAUX PLAFONDS" xr:uid="{FC9BD1E6-CF9C-4C37-A0FC-F6E5DC144CB8}"/>
    <hyperlink ref="D50" location="'PLANCHER TECHNIQUE'!A1" display="PLANCHER TECHNIQUE" xr:uid="{3B00E9AB-1F95-4DDD-A5A9-FBC05821FB1F}"/>
    <hyperlink ref="D52" location="'REVETEMENTS DE SOL SOUPLES'!A1" display="REVETEMENTS DE SOL SOUPLES" xr:uid="{603B7A05-1C1C-4445-A58B-79161B550DD9}"/>
    <hyperlink ref="D54" location="'REVETEMENTS DE SOL DURS'!A1" display="REVETEMENTS DE SOL DURS" xr:uid="{806A916C-0C97-481D-AE16-15DD5A09E36A}"/>
    <hyperlink ref="D56" location="'PEINTURE &amp; REVETEMENTS MURAUX'!A1" display="PEINTURE &amp; REVETEMENTS MURAUX" xr:uid="{322457ED-88FB-4EFA-B2DC-52174B1CABB6}"/>
    <hyperlink ref="D58" location="'STORES'!A1" display="STORES" xr:uid="{0FE9945E-6A34-44E1-BF4C-EE24E333E243}"/>
    <hyperlink ref="D60" location="'CLOISONS AMOVIBLES'!A1" display="CLOISONS AMOVIBLES" xr:uid="{08266417-A851-4258-85CE-0116BF6B0305}"/>
    <hyperlink ref="D62" location="'MURS MOBILES'!A1" display="MURS MOBILES" xr:uid="{76367917-D03E-410F-BEBF-8EE3DEF1C8CE}"/>
    <hyperlink ref="D64" location="'AGENCEMENTS'!A1" display="AGENCEMENTS" xr:uid="{6AA5EF0A-4CE5-46C5-944E-D2D59662314E}"/>
    <hyperlink ref="D66" location="'SIGNALETIQUE &amp; VITROPHANIE'!A1" display="SIGNALETIQUE &amp; VITROPHANIE" xr:uid="{3AF3445E-C074-4EC5-B337-BD888359528A}"/>
    <hyperlink ref="D68" location="'VEGETALISATION'!A1" display="VEGETALISATION" xr:uid="{97FA0EFF-554D-4C58-A0F6-6353F61306CB}"/>
    <hyperlink ref="D74" location="'ELECTRICITE COURANTS FORTS'!A1" display="ELECTRICITE COURANTS FORTS" xr:uid="{982E6581-1E1C-4273-B625-E9769C54A38C}"/>
    <hyperlink ref="D22" location="'ISOLATIONS'!A1" display="ISOLATIONS" xr:uid="{B08EB44B-4C06-4BFB-AEF7-49AA5E6D47B3}"/>
    <hyperlink ref="D296" location="'OPTIONS 4'!A1" display="OPTIONS 4" xr:uid="{BE61D9A7-A216-475E-B7E1-2DD58D5CF8C2}"/>
    <hyperlink ref="D79" location="'ELECTRICITE COURANTS FORTS'!A1" display="ELECTRICITE COURANTS FORTS" xr:uid="{42A3A167-A7E0-4A5B-9BA6-9734254D5149}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1" fitToHeight="0" orientation="portrait" r:id="rId1"/>
  <headerFooter alignWithMargins="0">
    <oddFooter>&amp;RPage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A7079-B610-41DC-BE8B-EF0A68056540}">
  <sheetPr codeName="Feuil42">
    <tabColor theme="3"/>
    <pageSetUpPr fitToPage="1"/>
  </sheetPr>
  <dimension ref="A1:BG145"/>
  <sheetViews>
    <sheetView showZeros="0" zoomScale="70" zoomScaleNormal="70" zoomScaleSheetLayoutView="115" workbookViewId="0">
      <pane xSplit="12" ySplit="11" topLeftCell="M12" activePane="bottomRight" state="frozen"/>
      <selection activeCell="A8" sqref="A8:G8"/>
      <selection pane="topRight" activeCell="A8" sqref="A8:G8"/>
      <selection pane="bottomLeft" activeCell="A8" sqref="A8:G8"/>
      <selection pane="bottomRight" activeCell="D12" sqref="D12"/>
    </sheetView>
  </sheetViews>
  <sheetFormatPr baseColWidth="10" defaultColWidth="11" defaultRowHeight="16.2" outlineLevelRow="1" outlineLevelCol="1"/>
  <cols>
    <col min="1" max="1" width="7" style="2" customWidth="1" outlineLevel="1"/>
    <col min="2" max="2" width="43.37890625" style="2" customWidth="1" outlineLevel="1"/>
    <col min="3" max="3" width="15.47265625" style="41" bestFit="1" customWidth="1" outlineLevel="1"/>
    <col min="4" max="5" width="8.09375" style="2" customWidth="1" outlineLevel="1"/>
    <col min="6" max="7" width="15.47265625" style="2" bestFit="1" customWidth="1" outlineLevel="1"/>
    <col min="8" max="8" width="6.80859375" style="2" customWidth="1"/>
    <col min="9" max="9" width="6" style="26" customWidth="1" outlineLevel="1"/>
    <col min="10" max="10" width="7.6171875" style="125" bestFit="1" customWidth="1" outlineLevel="1"/>
    <col min="11" max="11" width="12.1875" style="2" customWidth="1" outlineLevel="1"/>
    <col min="12" max="12" width="15.47265625" style="2" customWidth="1" outlineLevel="1"/>
    <col min="13" max="13" width="7.7109375" style="2" customWidth="1"/>
    <col min="14" max="14" width="6.7109375" style="26" customWidth="1" outlineLevel="1"/>
    <col min="15" max="15" width="7.6171875" style="125" bestFit="1" customWidth="1" outlineLevel="1"/>
    <col min="16" max="16" width="12.1875" style="2" customWidth="1" outlineLevel="1"/>
    <col min="17" max="17" width="15.47265625" style="2" customWidth="1" outlineLevel="1"/>
    <col min="18" max="18" width="7.7109375" style="2" customWidth="1"/>
    <col min="19" max="20" width="8.09375" style="85" customWidth="1" outlineLevel="1"/>
    <col min="21" max="22" width="15.47265625" style="85" customWidth="1" outlineLevel="1"/>
    <col min="23" max="24" width="20.09375" style="86" customWidth="1" outlineLevel="1"/>
    <col min="25" max="25" width="7.7109375" style="85" customWidth="1" outlineLevel="1"/>
    <col min="26" max="27" width="8.09375" style="85" customWidth="1" outlineLevel="1"/>
    <col min="28" max="29" width="15.47265625" style="85" customWidth="1" outlineLevel="1"/>
    <col min="30" max="30" width="20.09375" style="87" customWidth="1" outlineLevel="1"/>
    <col min="31" max="31" width="20.09375" style="86" customWidth="1" outlineLevel="1"/>
    <col min="32" max="32" width="7.7109375" style="85" customWidth="1" outlineLevel="1"/>
    <col min="33" max="34" width="8.09375" style="85" customWidth="1" outlineLevel="1"/>
    <col min="35" max="36" width="15.47265625" style="85" customWidth="1" outlineLevel="1"/>
    <col min="37" max="37" width="20.09375" style="87" customWidth="1" outlineLevel="1"/>
    <col min="38" max="38" width="20.09375" style="86" customWidth="1" outlineLevel="1"/>
    <col min="39" max="39" width="7.7109375" style="85" customWidth="1" outlineLevel="1"/>
    <col min="40" max="41" width="8.09375" style="85" customWidth="1" outlineLevel="1"/>
    <col min="42" max="43" width="15.47265625" style="85" customWidth="1" outlineLevel="1"/>
    <col min="44" max="44" width="20.09375" style="87" customWidth="1" outlineLevel="1"/>
    <col min="45" max="45" width="20.09375" style="86" customWidth="1" outlineLevel="1"/>
    <col min="46" max="46" width="7.7109375" style="85" customWidth="1" outlineLevel="1"/>
    <col min="47" max="48" width="8.09375" style="85" customWidth="1" outlineLevel="1"/>
    <col min="49" max="50" width="15.47265625" style="85" customWidth="1" outlineLevel="1"/>
    <col min="51" max="51" width="20.09375" style="87" customWidth="1" outlineLevel="1"/>
    <col min="52" max="52" width="20.09375" style="86" customWidth="1" outlineLevel="1"/>
    <col min="53" max="53" width="11" style="85"/>
    <col min="54" max="16384" width="11" style="2"/>
  </cols>
  <sheetData>
    <row r="1" spans="1:53" ht="19.95" customHeight="1">
      <c r="A1" s="223"/>
      <c r="B1" s="224"/>
      <c r="C1" s="224"/>
      <c r="D1" s="224"/>
      <c r="E1" s="224"/>
      <c r="F1" s="225"/>
      <c r="G1" s="9" t="str">
        <f>SYNTHESE!I1</f>
        <v>Indice</v>
      </c>
    </row>
    <row r="2" spans="1:53" ht="19.95" customHeight="1">
      <c r="A2" s="226"/>
      <c r="B2" s="227"/>
      <c r="C2" s="227"/>
      <c r="D2" s="227"/>
      <c r="E2" s="227"/>
      <c r="F2" s="228"/>
      <c r="G2" s="10">
        <f ca="1">SYNTHESE!I2</f>
        <v>45604</v>
      </c>
    </row>
    <row r="3" spans="1:53" ht="15" customHeight="1">
      <c r="A3" s="229" t="s">
        <v>37</v>
      </c>
      <c r="B3" s="230"/>
      <c r="C3" s="230"/>
      <c r="D3" s="230"/>
      <c r="E3" s="230"/>
      <c r="F3" s="230"/>
      <c r="G3" s="231"/>
      <c r="H3" s="4"/>
      <c r="I3" s="235" t="s">
        <v>53</v>
      </c>
      <c r="J3" s="236"/>
      <c r="K3" s="236"/>
      <c r="L3" s="236"/>
      <c r="M3" s="4"/>
      <c r="N3" s="238" t="s">
        <v>53</v>
      </c>
      <c r="O3" s="239"/>
      <c r="P3" s="239"/>
      <c r="Q3" s="239"/>
    </row>
    <row r="4" spans="1:53" ht="15" customHeight="1">
      <c r="A4" s="232"/>
      <c r="B4" s="233"/>
      <c r="C4" s="233"/>
      <c r="D4" s="233"/>
      <c r="E4" s="233"/>
      <c r="F4" s="233"/>
      <c r="G4" s="234"/>
      <c r="H4" s="4"/>
      <c r="I4" s="237"/>
      <c r="J4" s="237"/>
      <c r="K4" s="237"/>
      <c r="L4" s="237"/>
      <c r="M4" s="4"/>
      <c r="N4" s="240"/>
      <c r="O4" s="241"/>
      <c r="P4" s="241"/>
      <c r="Q4" s="241"/>
    </row>
    <row r="5" spans="1:53" s="1" customFormat="1" ht="10.050000000000001" hidden="1" customHeight="1" outlineLevel="1">
      <c r="B5" s="177"/>
      <c r="C5" s="177"/>
      <c r="D5" s="177"/>
      <c r="E5" s="177"/>
      <c r="F5" s="177"/>
      <c r="G5" s="177"/>
      <c r="H5" s="4"/>
      <c r="I5" s="27"/>
      <c r="J5" s="126"/>
      <c r="K5" s="4"/>
      <c r="M5" s="4"/>
      <c r="N5" s="27"/>
      <c r="O5" s="126"/>
      <c r="P5" s="4"/>
      <c r="S5" s="88"/>
      <c r="T5" s="88"/>
      <c r="U5" s="88"/>
      <c r="V5" s="88"/>
      <c r="W5" s="89"/>
      <c r="X5" s="89"/>
      <c r="Y5" s="88"/>
      <c r="Z5" s="88"/>
      <c r="AA5" s="88"/>
      <c r="AB5" s="88"/>
      <c r="AC5" s="88"/>
      <c r="AD5" s="90"/>
      <c r="AE5" s="89"/>
      <c r="AF5" s="88"/>
      <c r="AG5" s="88"/>
      <c r="AH5" s="88"/>
      <c r="AI5" s="88"/>
      <c r="AJ5" s="88"/>
      <c r="AK5" s="90"/>
      <c r="AL5" s="89"/>
      <c r="AM5" s="88"/>
      <c r="AN5" s="88"/>
      <c r="AO5" s="88"/>
      <c r="AP5" s="88"/>
      <c r="AQ5" s="88"/>
      <c r="AR5" s="90"/>
      <c r="AS5" s="89"/>
      <c r="AT5" s="88"/>
      <c r="AU5" s="88"/>
      <c r="AV5" s="88"/>
      <c r="AW5" s="88"/>
      <c r="AX5" s="88"/>
      <c r="AY5" s="90"/>
      <c r="AZ5" s="89"/>
      <c r="BA5" s="88"/>
    </row>
    <row r="6" spans="1:53" s="1" customFormat="1" ht="22.8" hidden="1" outlineLevel="1">
      <c r="A6" s="214" t="str">
        <f>SYNTHESE!B6</f>
        <v>CLIENT : SGAMI</v>
      </c>
      <c r="B6" s="215"/>
      <c r="C6" s="215"/>
      <c r="D6" s="215"/>
      <c r="E6" s="215"/>
      <c r="F6" s="215"/>
      <c r="G6" s="216"/>
      <c r="H6" s="4"/>
      <c r="I6" s="27"/>
      <c r="J6" s="126"/>
      <c r="K6" s="4"/>
      <c r="M6" s="4"/>
      <c r="N6" s="27"/>
      <c r="O6" s="126"/>
      <c r="P6" s="4"/>
      <c r="S6" s="88"/>
      <c r="T6" s="88"/>
      <c r="U6" s="88"/>
      <c r="V6" s="88"/>
      <c r="W6" s="89"/>
      <c r="X6" s="89"/>
      <c r="Y6" s="88"/>
      <c r="Z6" s="88"/>
      <c r="AA6" s="88"/>
      <c r="AB6" s="88"/>
      <c r="AC6" s="88"/>
      <c r="AD6" s="90"/>
      <c r="AE6" s="89"/>
      <c r="AF6" s="88"/>
      <c r="AG6" s="88"/>
      <c r="AH6" s="88"/>
      <c r="AI6" s="88"/>
      <c r="AJ6" s="88"/>
      <c r="AK6" s="90"/>
      <c r="AL6" s="89"/>
      <c r="AM6" s="88"/>
      <c r="AN6" s="88"/>
      <c r="AO6" s="88"/>
      <c r="AP6" s="88"/>
      <c r="AQ6" s="88"/>
      <c r="AR6" s="90"/>
      <c r="AS6" s="89"/>
      <c r="AT6" s="88"/>
      <c r="AU6" s="88"/>
      <c r="AV6" s="88"/>
      <c r="AW6" s="88"/>
      <c r="AX6" s="88"/>
      <c r="AY6" s="90"/>
      <c r="AZ6" s="89"/>
      <c r="BA6" s="88"/>
    </row>
    <row r="7" spans="1:53" s="1" customFormat="1" ht="22.8" hidden="1" outlineLevel="1">
      <c r="A7" s="214" t="str">
        <f>SYNTHESE!B7</f>
        <v>PROJET : IGGN - Réaménagement Niveau 3 bât Carmes</v>
      </c>
      <c r="B7" s="215"/>
      <c r="C7" s="215"/>
      <c r="D7" s="215"/>
      <c r="E7" s="215"/>
      <c r="F7" s="215"/>
      <c r="G7" s="216"/>
      <c r="H7" s="4"/>
      <c r="I7" s="27"/>
      <c r="J7" s="126"/>
      <c r="K7" s="4"/>
      <c r="M7" s="4"/>
      <c r="N7" s="27"/>
      <c r="O7" s="126"/>
      <c r="P7" s="4"/>
      <c r="S7" s="88"/>
      <c r="T7" s="88"/>
      <c r="U7" s="88"/>
      <c r="V7" s="88"/>
      <c r="W7" s="89"/>
      <c r="X7" s="89"/>
      <c r="Y7" s="88"/>
      <c r="Z7" s="88"/>
      <c r="AA7" s="88"/>
      <c r="AB7" s="88"/>
      <c r="AC7" s="88"/>
      <c r="AD7" s="90"/>
      <c r="AE7" s="89"/>
      <c r="AF7" s="88"/>
      <c r="AG7" s="88"/>
      <c r="AH7" s="88"/>
      <c r="AI7" s="88"/>
      <c r="AJ7" s="88"/>
      <c r="AK7" s="90"/>
      <c r="AL7" s="89"/>
      <c r="AM7" s="88"/>
      <c r="AN7" s="88"/>
      <c r="AO7" s="88"/>
      <c r="AP7" s="88"/>
      <c r="AQ7" s="88"/>
      <c r="AR7" s="90"/>
      <c r="AS7" s="89"/>
      <c r="AT7" s="88"/>
      <c r="AU7" s="88"/>
      <c r="AV7" s="88"/>
      <c r="AW7" s="88"/>
      <c r="AX7" s="88"/>
      <c r="AY7" s="90"/>
      <c r="AZ7" s="89"/>
      <c r="BA7" s="88"/>
    </row>
    <row r="8" spans="1:53" s="1" customFormat="1" ht="19.2" hidden="1" customHeight="1" outlineLevel="1">
      <c r="A8" s="217" t="str">
        <f>SYNTHESE!B8</f>
        <v>Adresse de réalisation : Cahors</v>
      </c>
      <c r="B8" s="218"/>
      <c r="C8" s="218"/>
      <c r="D8" s="218"/>
      <c r="E8" s="218"/>
      <c r="F8" s="218"/>
      <c r="G8" s="219"/>
      <c r="H8" s="4"/>
      <c r="I8" s="27"/>
      <c r="J8" s="126"/>
      <c r="K8" s="4"/>
      <c r="M8" s="4"/>
      <c r="N8" s="27"/>
      <c r="O8" s="126"/>
      <c r="P8" s="4"/>
      <c r="S8" s="88"/>
      <c r="T8" s="88"/>
      <c r="U8" s="88"/>
      <c r="V8" s="88"/>
      <c r="W8" s="89"/>
      <c r="X8" s="89"/>
      <c r="Y8" s="88"/>
      <c r="Z8" s="88"/>
      <c r="AA8" s="88"/>
      <c r="AB8" s="88"/>
      <c r="AC8" s="88"/>
      <c r="AD8" s="90"/>
      <c r="AE8" s="89"/>
      <c r="AF8" s="88"/>
      <c r="AG8" s="88"/>
      <c r="AH8" s="88"/>
      <c r="AI8" s="88"/>
      <c r="AJ8" s="88"/>
      <c r="AK8" s="90"/>
      <c r="AL8" s="89"/>
      <c r="AM8" s="88"/>
      <c r="AN8" s="88"/>
      <c r="AO8" s="88"/>
      <c r="AP8" s="88"/>
      <c r="AQ8" s="88"/>
      <c r="AR8" s="90"/>
      <c r="AS8" s="89"/>
      <c r="AT8" s="88"/>
      <c r="AU8" s="88"/>
      <c r="AV8" s="88"/>
      <c r="AW8" s="88"/>
      <c r="AX8" s="88"/>
      <c r="AY8" s="90"/>
      <c r="AZ8" s="89"/>
      <c r="BA8" s="88"/>
    </row>
    <row r="9" spans="1:53" ht="10.050000000000001" customHeight="1" collapsed="1">
      <c r="B9" s="172"/>
      <c r="C9" s="172"/>
      <c r="D9" s="172"/>
      <c r="E9" s="172"/>
      <c r="F9" s="172"/>
      <c r="G9" s="172"/>
      <c r="H9" s="3"/>
      <c r="K9" s="3"/>
      <c r="M9" s="3"/>
      <c r="P9" s="3"/>
    </row>
    <row r="10" spans="1:53" s="1" customFormat="1" ht="19.5" customHeight="1">
      <c r="A10" s="36" t="s">
        <v>25</v>
      </c>
      <c r="B10" s="220" t="s">
        <v>56</v>
      </c>
      <c r="C10" s="221"/>
      <c r="D10" s="221"/>
      <c r="E10" s="221"/>
      <c r="F10" s="221"/>
      <c r="G10" s="222"/>
      <c r="I10" s="211" t="s">
        <v>54</v>
      </c>
      <c r="J10" s="212"/>
      <c r="K10" s="212"/>
      <c r="L10" s="213"/>
      <c r="N10" s="197" t="s">
        <v>55</v>
      </c>
      <c r="O10" s="198"/>
      <c r="P10" s="198"/>
      <c r="Q10" s="198"/>
      <c r="S10" s="197" t="s">
        <v>39</v>
      </c>
      <c r="T10" s="198"/>
      <c r="U10" s="198"/>
      <c r="V10" s="198"/>
      <c r="W10" s="198"/>
      <c r="X10" s="199"/>
      <c r="Y10" s="88"/>
      <c r="Z10" s="200" t="s">
        <v>40</v>
      </c>
      <c r="AA10" s="201"/>
      <c r="AB10" s="201"/>
      <c r="AC10" s="201"/>
      <c r="AD10" s="201"/>
      <c r="AE10" s="201"/>
      <c r="AF10" s="88"/>
      <c r="AG10" s="200" t="s">
        <v>41</v>
      </c>
      <c r="AH10" s="201"/>
      <c r="AI10" s="201"/>
      <c r="AJ10" s="201"/>
      <c r="AK10" s="201"/>
      <c r="AL10" s="201"/>
      <c r="AM10" s="88"/>
      <c r="AN10" s="200" t="s">
        <v>62</v>
      </c>
      <c r="AO10" s="201"/>
      <c r="AP10" s="201"/>
      <c r="AQ10" s="201"/>
      <c r="AR10" s="201"/>
      <c r="AS10" s="201"/>
      <c r="AT10" s="88"/>
      <c r="AU10" s="200" t="s">
        <v>63</v>
      </c>
      <c r="AV10" s="201"/>
      <c r="AW10" s="201"/>
      <c r="AX10" s="201"/>
      <c r="AY10" s="201"/>
      <c r="AZ10" s="201"/>
      <c r="BA10" s="88"/>
    </row>
    <row r="11" spans="1:53" s="1" customFormat="1" ht="15" customHeight="1">
      <c r="A11" s="19" t="s">
        <v>7</v>
      </c>
      <c r="B11" s="19" t="s">
        <v>8</v>
      </c>
      <c r="C11" s="38" t="s">
        <v>29</v>
      </c>
      <c r="D11" s="20" t="s">
        <v>1</v>
      </c>
      <c r="E11" s="20" t="s">
        <v>0</v>
      </c>
      <c r="F11" s="20" t="s">
        <v>6</v>
      </c>
      <c r="G11" s="21" t="s">
        <v>5</v>
      </c>
      <c r="I11" s="116" t="s">
        <v>1</v>
      </c>
      <c r="J11" s="109" t="s">
        <v>0</v>
      </c>
      <c r="K11" s="22" t="s">
        <v>35</v>
      </c>
      <c r="L11" s="24" t="s">
        <v>34</v>
      </c>
      <c r="N11" s="121" t="s">
        <v>1</v>
      </c>
      <c r="O11" s="113" t="s">
        <v>0</v>
      </c>
      <c r="P11" s="99" t="s">
        <v>35</v>
      </c>
      <c r="Q11" s="100" t="s">
        <v>34</v>
      </c>
      <c r="S11" s="20" t="s">
        <v>1</v>
      </c>
      <c r="T11" s="20" t="s">
        <v>0</v>
      </c>
      <c r="U11" s="20" t="s">
        <v>6</v>
      </c>
      <c r="V11" s="21" t="s">
        <v>5</v>
      </c>
      <c r="W11" s="20" t="s">
        <v>44</v>
      </c>
      <c r="X11" s="28" t="s">
        <v>42</v>
      </c>
      <c r="Y11" s="88"/>
      <c r="Z11" s="20" t="s">
        <v>1</v>
      </c>
      <c r="AA11" s="20" t="s">
        <v>0</v>
      </c>
      <c r="AB11" s="20" t="s">
        <v>6</v>
      </c>
      <c r="AC11" s="21" t="s">
        <v>5</v>
      </c>
      <c r="AD11" s="20" t="s">
        <v>44</v>
      </c>
      <c r="AE11" s="28" t="s">
        <v>42</v>
      </c>
      <c r="AF11" s="88"/>
      <c r="AG11" s="20" t="s">
        <v>1</v>
      </c>
      <c r="AH11" s="20" t="s">
        <v>0</v>
      </c>
      <c r="AI11" s="20" t="s">
        <v>6</v>
      </c>
      <c r="AJ11" s="21" t="s">
        <v>5</v>
      </c>
      <c r="AK11" s="20" t="s">
        <v>44</v>
      </c>
      <c r="AL11" s="28" t="s">
        <v>42</v>
      </c>
      <c r="AM11" s="88"/>
      <c r="AN11" s="20" t="s">
        <v>1</v>
      </c>
      <c r="AO11" s="20" t="s">
        <v>0</v>
      </c>
      <c r="AP11" s="20" t="s">
        <v>6</v>
      </c>
      <c r="AQ11" s="21" t="s">
        <v>5</v>
      </c>
      <c r="AR11" s="20" t="s">
        <v>44</v>
      </c>
      <c r="AS11" s="28" t="s">
        <v>42</v>
      </c>
      <c r="AT11" s="88"/>
      <c r="AU11" s="20" t="s">
        <v>1</v>
      </c>
      <c r="AV11" s="20" t="s">
        <v>0</v>
      </c>
      <c r="AW11" s="20" t="s">
        <v>6</v>
      </c>
      <c r="AX11" s="21" t="s">
        <v>5</v>
      </c>
      <c r="AY11" s="20" t="s">
        <v>44</v>
      </c>
      <c r="AZ11" s="28" t="s">
        <v>42</v>
      </c>
      <c r="BA11" s="88"/>
    </row>
    <row r="12" spans="1:53" s="1" customFormat="1" ht="19.95" customHeight="1">
      <c r="A12" s="14"/>
      <c r="B12" s="15"/>
      <c r="C12" s="15"/>
      <c r="D12" s="18">
        <f t="shared" ref="D12:D28" si="0">I12</f>
        <v>0</v>
      </c>
      <c r="E12" s="17">
        <f t="shared" ref="E12:E28" si="1">J12</f>
        <v>0</v>
      </c>
      <c r="F12" s="18">
        <f t="shared" ref="F12:F28" si="2">K12</f>
        <v>0</v>
      </c>
      <c r="G12" s="21">
        <f>E12*F12</f>
        <v>0</v>
      </c>
      <c r="I12" s="117"/>
      <c r="J12" s="127"/>
      <c r="K12" s="101">
        <v>0</v>
      </c>
      <c r="L12" s="23">
        <f>J12*K12</f>
        <v>0</v>
      </c>
      <c r="N12" s="122"/>
      <c r="O12" s="129"/>
      <c r="P12" s="102"/>
      <c r="Q12" s="103">
        <f>P12*O12</f>
        <v>0</v>
      </c>
      <c r="S12" s="16"/>
      <c r="T12" s="17"/>
      <c r="U12" s="18"/>
      <c r="V12" s="21">
        <f>U12*T12</f>
        <v>0</v>
      </c>
      <c r="W12" s="18">
        <f>$L12-V12</f>
        <v>0</v>
      </c>
      <c r="X12" s="16"/>
      <c r="Y12" s="88"/>
      <c r="Z12" s="16"/>
      <c r="AA12" s="17"/>
      <c r="AB12" s="18">
        <v>0</v>
      </c>
      <c r="AC12" s="21">
        <f>AA12*AB12</f>
        <v>0</v>
      </c>
      <c r="AD12" s="18">
        <f>$L12-AC12</f>
        <v>0</v>
      </c>
      <c r="AE12" s="16"/>
      <c r="AF12" s="88"/>
      <c r="AG12" s="16"/>
      <c r="AH12" s="17"/>
      <c r="AI12" s="18"/>
      <c r="AJ12" s="21">
        <f>AH12*AI12</f>
        <v>0</v>
      </c>
      <c r="AK12" s="18">
        <f>$L12-AJ12</f>
        <v>0</v>
      </c>
      <c r="AL12" s="16"/>
      <c r="AM12" s="88"/>
      <c r="AN12" s="16"/>
      <c r="AO12" s="17"/>
      <c r="AP12" s="18">
        <v>0</v>
      </c>
      <c r="AQ12" s="21">
        <f>AO12*AP12</f>
        <v>0</v>
      </c>
      <c r="AR12" s="18">
        <f>$L12-AQ12</f>
        <v>0</v>
      </c>
      <c r="AS12" s="16"/>
      <c r="AT12" s="88"/>
      <c r="AU12" s="16"/>
      <c r="AV12" s="17"/>
      <c r="AW12" s="18"/>
      <c r="AX12" s="21">
        <f>AV12*AW12</f>
        <v>0</v>
      </c>
      <c r="AY12" s="18">
        <f>$L12-AX12</f>
        <v>0</v>
      </c>
      <c r="AZ12" s="16"/>
      <c r="BA12" s="88"/>
    </row>
    <row r="13" spans="1:53" s="1" customFormat="1" ht="19.95" customHeight="1">
      <c r="A13" s="14"/>
      <c r="B13" s="15"/>
      <c r="C13" s="15"/>
      <c r="D13" s="18">
        <f t="shared" si="0"/>
        <v>0</v>
      </c>
      <c r="E13" s="17">
        <f t="shared" si="1"/>
        <v>0</v>
      </c>
      <c r="F13" s="18">
        <f t="shared" si="2"/>
        <v>0</v>
      </c>
      <c r="G13" s="21">
        <f t="shared" ref="G13:G28" si="3">E13*F13</f>
        <v>0</v>
      </c>
      <c r="I13" s="117"/>
      <c r="J13" s="127"/>
      <c r="K13" s="101">
        <v>0</v>
      </c>
      <c r="L13" s="23">
        <f t="shared" ref="L13:L28" si="4">J13*K13</f>
        <v>0</v>
      </c>
      <c r="N13" s="122"/>
      <c r="O13" s="129"/>
      <c r="P13" s="102"/>
      <c r="Q13" s="103">
        <f t="shared" ref="Q13:Q28" si="5">P13*O13</f>
        <v>0</v>
      </c>
      <c r="S13" s="16"/>
      <c r="T13" s="17"/>
      <c r="U13" s="18"/>
      <c r="V13" s="21">
        <f t="shared" ref="V13:V28" si="6">U13*T13</f>
        <v>0</v>
      </c>
      <c r="W13" s="18">
        <f t="shared" ref="W13:W28" si="7">$L13-V13</f>
        <v>0</v>
      </c>
      <c r="X13" s="16"/>
      <c r="Y13" s="88"/>
      <c r="Z13" s="16"/>
      <c r="AA13" s="17"/>
      <c r="AB13" s="18">
        <v>0</v>
      </c>
      <c r="AC13" s="21">
        <f t="shared" ref="AC13:AC28" si="8">AA13*AB13</f>
        <v>0</v>
      </c>
      <c r="AD13" s="18">
        <f t="shared" ref="AD13:AD28" si="9">$L13-AC13</f>
        <v>0</v>
      </c>
      <c r="AE13" s="16"/>
      <c r="AF13" s="88"/>
      <c r="AG13" s="16"/>
      <c r="AH13" s="17"/>
      <c r="AI13" s="18"/>
      <c r="AJ13" s="21">
        <f t="shared" ref="AJ13:AJ28" si="10">AH13*AI13</f>
        <v>0</v>
      </c>
      <c r="AK13" s="18">
        <f t="shared" ref="AK13:AK28" si="11">$L13-AJ13</f>
        <v>0</v>
      </c>
      <c r="AL13" s="16"/>
      <c r="AM13" s="88"/>
      <c r="AN13" s="16"/>
      <c r="AO13" s="17"/>
      <c r="AP13" s="18">
        <v>0</v>
      </c>
      <c r="AQ13" s="21">
        <f t="shared" ref="AQ13:AQ14" si="12">AO13*AP13</f>
        <v>0</v>
      </c>
      <c r="AR13" s="18">
        <f t="shared" ref="AR13:AR28" si="13">$L13-AQ13</f>
        <v>0</v>
      </c>
      <c r="AS13" s="16"/>
      <c r="AT13" s="88"/>
      <c r="AU13" s="16"/>
      <c r="AV13" s="17"/>
      <c r="AW13" s="18"/>
      <c r="AX13" s="21">
        <f t="shared" ref="AX13:AX28" si="14">AV13*AW13</f>
        <v>0</v>
      </c>
      <c r="AY13" s="18">
        <f t="shared" ref="AY13:AY28" si="15">$L13-AX13</f>
        <v>0</v>
      </c>
      <c r="AZ13" s="16"/>
      <c r="BA13" s="88"/>
    </row>
    <row r="14" spans="1:53" s="1" customFormat="1" ht="19.95" customHeight="1">
      <c r="A14" s="14"/>
      <c r="B14" s="15"/>
      <c r="C14" s="15"/>
      <c r="D14" s="18">
        <f t="shared" si="0"/>
        <v>0</v>
      </c>
      <c r="E14" s="17">
        <f t="shared" si="1"/>
        <v>0</v>
      </c>
      <c r="F14" s="18">
        <f t="shared" si="2"/>
        <v>0</v>
      </c>
      <c r="G14" s="21">
        <f t="shared" si="3"/>
        <v>0</v>
      </c>
      <c r="I14" s="117"/>
      <c r="J14" s="127"/>
      <c r="K14" s="101">
        <v>0</v>
      </c>
      <c r="L14" s="23">
        <f t="shared" si="4"/>
        <v>0</v>
      </c>
      <c r="N14" s="122"/>
      <c r="O14" s="129"/>
      <c r="P14" s="102"/>
      <c r="Q14" s="103">
        <f t="shared" si="5"/>
        <v>0</v>
      </c>
      <c r="S14" s="16"/>
      <c r="T14" s="17"/>
      <c r="U14" s="18"/>
      <c r="V14" s="21">
        <f t="shared" si="6"/>
        <v>0</v>
      </c>
      <c r="W14" s="18">
        <f t="shared" si="7"/>
        <v>0</v>
      </c>
      <c r="X14" s="16"/>
      <c r="Y14" s="88"/>
      <c r="Z14" s="16"/>
      <c r="AA14" s="17"/>
      <c r="AB14" s="18">
        <v>0</v>
      </c>
      <c r="AC14" s="21">
        <f t="shared" si="8"/>
        <v>0</v>
      </c>
      <c r="AD14" s="18">
        <f t="shared" si="9"/>
        <v>0</v>
      </c>
      <c r="AE14" s="16"/>
      <c r="AF14" s="88"/>
      <c r="AG14" s="16"/>
      <c r="AH14" s="17"/>
      <c r="AI14" s="18"/>
      <c r="AJ14" s="21">
        <f t="shared" si="10"/>
        <v>0</v>
      </c>
      <c r="AK14" s="18">
        <f t="shared" si="11"/>
        <v>0</v>
      </c>
      <c r="AL14" s="16"/>
      <c r="AM14" s="88"/>
      <c r="AN14" s="16"/>
      <c r="AO14" s="17"/>
      <c r="AP14" s="18">
        <v>0</v>
      </c>
      <c r="AQ14" s="21">
        <f t="shared" si="12"/>
        <v>0</v>
      </c>
      <c r="AR14" s="18">
        <f t="shared" si="13"/>
        <v>0</v>
      </c>
      <c r="AS14" s="16"/>
      <c r="AT14" s="88"/>
      <c r="AU14" s="16"/>
      <c r="AV14" s="17"/>
      <c r="AW14" s="18"/>
      <c r="AX14" s="21">
        <f t="shared" si="14"/>
        <v>0</v>
      </c>
      <c r="AY14" s="18">
        <f t="shared" si="15"/>
        <v>0</v>
      </c>
      <c r="AZ14" s="16"/>
      <c r="BA14" s="88"/>
    </row>
    <row r="15" spans="1:53" s="1" customFormat="1" ht="19.95" customHeight="1">
      <c r="A15" s="14"/>
      <c r="B15" s="15"/>
      <c r="C15" s="15"/>
      <c r="D15" s="18">
        <f t="shared" si="0"/>
        <v>0</v>
      </c>
      <c r="E15" s="17">
        <f t="shared" si="1"/>
        <v>0</v>
      </c>
      <c r="F15" s="18">
        <f t="shared" si="2"/>
        <v>0</v>
      </c>
      <c r="G15" s="21">
        <f t="shared" si="3"/>
        <v>0</v>
      </c>
      <c r="I15" s="117"/>
      <c r="J15" s="127"/>
      <c r="K15" s="101">
        <v>0</v>
      </c>
      <c r="L15" s="23">
        <f t="shared" si="4"/>
        <v>0</v>
      </c>
      <c r="N15" s="122"/>
      <c r="O15" s="129"/>
      <c r="P15" s="102"/>
      <c r="Q15" s="103">
        <f t="shared" si="5"/>
        <v>0</v>
      </c>
      <c r="S15" s="16"/>
      <c r="T15" s="17"/>
      <c r="U15" s="18"/>
      <c r="V15" s="21">
        <f t="shared" si="6"/>
        <v>0</v>
      </c>
      <c r="W15" s="18">
        <f t="shared" si="7"/>
        <v>0</v>
      </c>
      <c r="X15" s="16"/>
      <c r="Y15" s="88"/>
      <c r="Z15" s="16"/>
      <c r="AA15" s="17"/>
      <c r="AB15" s="18">
        <v>0</v>
      </c>
      <c r="AC15" s="21">
        <f>AA15*AB15</f>
        <v>0</v>
      </c>
      <c r="AD15" s="18">
        <f t="shared" si="9"/>
        <v>0</v>
      </c>
      <c r="AE15" s="16"/>
      <c r="AF15" s="88"/>
      <c r="AG15" s="16"/>
      <c r="AH15" s="17"/>
      <c r="AI15" s="18"/>
      <c r="AJ15" s="21">
        <f t="shared" si="10"/>
        <v>0</v>
      </c>
      <c r="AK15" s="18">
        <f t="shared" si="11"/>
        <v>0</v>
      </c>
      <c r="AL15" s="16"/>
      <c r="AM15" s="88"/>
      <c r="AN15" s="16"/>
      <c r="AO15" s="17"/>
      <c r="AP15" s="18">
        <v>0</v>
      </c>
      <c r="AQ15" s="21">
        <f>AO15*AP15</f>
        <v>0</v>
      </c>
      <c r="AR15" s="18">
        <f t="shared" si="13"/>
        <v>0</v>
      </c>
      <c r="AS15" s="16"/>
      <c r="AT15" s="88"/>
      <c r="AU15" s="16"/>
      <c r="AV15" s="17"/>
      <c r="AW15" s="18"/>
      <c r="AX15" s="21">
        <f t="shared" si="14"/>
        <v>0</v>
      </c>
      <c r="AY15" s="18">
        <f t="shared" si="15"/>
        <v>0</v>
      </c>
      <c r="AZ15" s="16"/>
      <c r="BA15" s="88"/>
    </row>
    <row r="16" spans="1:53" s="1" customFormat="1" ht="19.95" customHeight="1">
      <c r="A16" s="14"/>
      <c r="B16" s="15"/>
      <c r="C16" s="15"/>
      <c r="D16" s="18">
        <f t="shared" si="0"/>
        <v>0</v>
      </c>
      <c r="E16" s="17">
        <f t="shared" si="1"/>
        <v>0</v>
      </c>
      <c r="F16" s="18">
        <f t="shared" si="2"/>
        <v>0</v>
      </c>
      <c r="G16" s="21">
        <f t="shared" si="3"/>
        <v>0</v>
      </c>
      <c r="I16" s="117"/>
      <c r="J16" s="127"/>
      <c r="K16" s="101">
        <v>0</v>
      </c>
      <c r="L16" s="23">
        <f t="shared" si="4"/>
        <v>0</v>
      </c>
      <c r="N16" s="122"/>
      <c r="O16" s="129"/>
      <c r="P16" s="102"/>
      <c r="Q16" s="103">
        <f t="shared" si="5"/>
        <v>0</v>
      </c>
      <c r="S16" s="16"/>
      <c r="T16" s="17"/>
      <c r="U16" s="18"/>
      <c r="V16" s="21">
        <f t="shared" si="6"/>
        <v>0</v>
      </c>
      <c r="W16" s="18">
        <f t="shared" si="7"/>
        <v>0</v>
      </c>
      <c r="X16" s="16"/>
      <c r="Y16" s="88"/>
      <c r="Z16" s="16"/>
      <c r="AA16" s="17"/>
      <c r="AB16" s="18">
        <v>0</v>
      </c>
      <c r="AC16" s="21">
        <f t="shared" si="8"/>
        <v>0</v>
      </c>
      <c r="AD16" s="18">
        <f t="shared" si="9"/>
        <v>0</v>
      </c>
      <c r="AE16" s="16"/>
      <c r="AF16" s="88"/>
      <c r="AG16" s="16"/>
      <c r="AH16" s="17"/>
      <c r="AI16" s="18"/>
      <c r="AJ16" s="21">
        <f t="shared" si="10"/>
        <v>0</v>
      </c>
      <c r="AK16" s="18">
        <f t="shared" si="11"/>
        <v>0</v>
      </c>
      <c r="AL16" s="16"/>
      <c r="AM16" s="88"/>
      <c r="AN16" s="16"/>
      <c r="AO16" s="17"/>
      <c r="AP16" s="18">
        <v>0</v>
      </c>
      <c r="AQ16" s="21">
        <f t="shared" ref="AQ16:AQ28" si="16">AO16*AP16</f>
        <v>0</v>
      </c>
      <c r="AR16" s="18">
        <f t="shared" si="13"/>
        <v>0</v>
      </c>
      <c r="AS16" s="16"/>
      <c r="AT16" s="88"/>
      <c r="AU16" s="16"/>
      <c r="AV16" s="17"/>
      <c r="AW16" s="18"/>
      <c r="AX16" s="21">
        <f t="shared" si="14"/>
        <v>0</v>
      </c>
      <c r="AY16" s="18">
        <f t="shared" si="15"/>
        <v>0</v>
      </c>
      <c r="AZ16" s="16"/>
      <c r="BA16" s="88"/>
    </row>
    <row r="17" spans="1:59" s="1" customFormat="1" ht="19.95" customHeight="1">
      <c r="A17" s="14"/>
      <c r="B17" s="15"/>
      <c r="C17" s="15"/>
      <c r="D17" s="18">
        <f t="shared" si="0"/>
        <v>0</v>
      </c>
      <c r="E17" s="17">
        <f t="shared" si="1"/>
        <v>0</v>
      </c>
      <c r="F17" s="18">
        <f t="shared" si="2"/>
        <v>0</v>
      </c>
      <c r="G17" s="21">
        <f t="shared" si="3"/>
        <v>0</v>
      </c>
      <c r="I17" s="117"/>
      <c r="J17" s="127"/>
      <c r="K17" s="101">
        <v>0</v>
      </c>
      <c r="L17" s="23">
        <f t="shared" si="4"/>
        <v>0</v>
      </c>
      <c r="N17" s="122"/>
      <c r="O17" s="129"/>
      <c r="P17" s="102"/>
      <c r="Q17" s="103">
        <f t="shared" si="5"/>
        <v>0</v>
      </c>
      <c r="S17" s="16"/>
      <c r="T17" s="17"/>
      <c r="U17" s="18"/>
      <c r="V17" s="21">
        <f t="shared" si="6"/>
        <v>0</v>
      </c>
      <c r="W17" s="18">
        <f t="shared" si="7"/>
        <v>0</v>
      </c>
      <c r="X17" s="16"/>
      <c r="Y17" s="88"/>
      <c r="Z17" s="16"/>
      <c r="AA17" s="17"/>
      <c r="AB17" s="18">
        <v>0</v>
      </c>
      <c r="AC17" s="21">
        <f t="shared" si="8"/>
        <v>0</v>
      </c>
      <c r="AD17" s="18">
        <f t="shared" si="9"/>
        <v>0</v>
      </c>
      <c r="AE17" s="16"/>
      <c r="AF17" s="88"/>
      <c r="AG17" s="16"/>
      <c r="AH17" s="17"/>
      <c r="AI17" s="18"/>
      <c r="AJ17" s="21">
        <f t="shared" si="10"/>
        <v>0</v>
      </c>
      <c r="AK17" s="18">
        <f t="shared" si="11"/>
        <v>0</v>
      </c>
      <c r="AL17" s="16"/>
      <c r="AM17" s="88"/>
      <c r="AN17" s="16"/>
      <c r="AO17" s="17"/>
      <c r="AP17" s="18">
        <v>0</v>
      </c>
      <c r="AQ17" s="21">
        <f t="shared" si="16"/>
        <v>0</v>
      </c>
      <c r="AR17" s="18">
        <f t="shared" si="13"/>
        <v>0</v>
      </c>
      <c r="AS17" s="16"/>
      <c r="AT17" s="88"/>
      <c r="AU17" s="16"/>
      <c r="AV17" s="17"/>
      <c r="AW17" s="18"/>
      <c r="AX17" s="21">
        <f t="shared" si="14"/>
        <v>0</v>
      </c>
      <c r="AY17" s="18">
        <f t="shared" si="15"/>
        <v>0</v>
      </c>
      <c r="AZ17" s="16"/>
      <c r="BA17" s="88"/>
    </row>
    <row r="18" spans="1:59" s="1" customFormat="1" ht="19.95" customHeight="1">
      <c r="A18" s="14"/>
      <c r="B18" s="15"/>
      <c r="C18" s="15"/>
      <c r="D18" s="18">
        <f t="shared" si="0"/>
        <v>0</v>
      </c>
      <c r="E18" s="17">
        <f t="shared" si="1"/>
        <v>0</v>
      </c>
      <c r="F18" s="18">
        <f t="shared" si="2"/>
        <v>0</v>
      </c>
      <c r="G18" s="21">
        <f t="shared" si="3"/>
        <v>0</v>
      </c>
      <c r="I18" s="117"/>
      <c r="J18" s="127"/>
      <c r="K18" s="101">
        <v>0</v>
      </c>
      <c r="L18" s="23">
        <f t="shared" si="4"/>
        <v>0</v>
      </c>
      <c r="N18" s="122"/>
      <c r="O18" s="129"/>
      <c r="P18" s="102"/>
      <c r="Q18" s="103">
        <f t="shared" si="5"/>
        <v>0</v>
      </c>
      <c r="S18" s="16"/>
      <c r="T18" s="17"/>
      <c r="U18" s="18"/>
      <c r="V18" s="21">
        <f t="shared" si="6"/>
        <v>0</v>
      </c>
      <c r="W18" s="18">
        <f t="shared" si="7"/>
        <v>0</v>
      </c>
      <c r="X18" s="16"/>
      <c r="Y18" s="88"/>
      <c r="Z18" s="16"/>
      <c r="AA18" s="17"/>
      <c r="AB18" s="18">
        <v>0</v>
      </c>
      <c r="AC18" s="21">
        <f t="shared" si="8"/>
        <v>0</v>
      </c>
      <c r="AD18" s="18">
        <f t="shared" si="9"/>
        <v>0</v>
      </c>
      <c r="AE18" s="16"/>
      <c r="AF18" s="88"/>
      <c r="AG18" s="16"/>
      <c r="AH18" s="17"/>
      <c r="AI18" s="18"/>
      <c r="AJ18" s="21">
        <f t="shared" si="10"/>
        <v>0</v>
      </c>
      <c r="AK18" s="18">
        <f t="shared" si="11"/>
        <v>0</v>
      </c>
      <c r="AL18" s="16"/>
      <c r="AM18" s="88"/>
      <c r="AN18" s="16"/>
      <c r="AO18" s="17"/>
      <c r="AP18" s="18">
        <v>0</v>
      </c>
      <c r="AQ18" s="21">
        <f t="shared" si="16"/>
        <v>0</v>
      </c>
      <c r="AR18" s="18">
        <f t="shared" si="13"/>
        <v>0</v>
      </c>
      <c r="AS18" s="16"/>
      <c r="AT18" s="88"/>
      <c r="AU18" s="16"/>
      <c r="AV18" s="17"/>
      <c r="AW18" s="18"/>
      <c r="AX18" s="21">
        <f t="shared" si="14"/>
        <v>0</v>
      </c>
      <c r="AY18" s="18">
        <f t="shared" si="15"/>
        <v>0</v>
      </c>
      <c r="AZ18" s="16"/>
      <c r="BA18" s="88"/>
    </row>
    <row r="19" spans="1:59" s="1" customFormat="1" ht="19.95" customHeight="1">
      <c r="A19" s="14"/>
      <c r="B19" s="15"/>
      <c r="C19" s="15"/>
      <c r="D19" s="18">
        <f t="shared" si="0"/>
        <v>0</v>
      </c>
      <c r="E19" s="17">
        <f t="shared" si="1"/>
        <v>0</v>
      </c>
      <c r="F19" s="18">
        <f t="shared" si="2"/>
        <v>0</v>
      </c>
      <c r="G19" s="21">
        <f t="shared" si="3"/>
        <v>0</v>
      </c>
      <c r="I19" s="117"/>
      <c r="J19" s="127"/>
      <c r="K19" s="101">
        <v>0</v>
      </c>
      <c r="L19" s="23">
        <f t="shared" si="4"/>
        <v>0</v>
      </c>
      <c r="N19" s="122"/>
      <c r="O19" s="129"/>
      <c r="P19" s="102"/>
      <c r="Q19" s="103">
        <f t="shared" si="5"/>
        <v>0</v>
      </c>
      <c r="S19" s="16"/>
      <c r="T19" s="17"/>
      <c r="U19" s="18"/>
      <c r="V19" s="21">
        <f t="shared" si="6"/>
        <v>0</v>
      </c>
      <c r="W19" s="18">
        <f t="shared" si="7"/>
        <v>0</v>
      </c>
      <c r="X19" s="16"/>
      <c r="Y19" s="88"/>
      <c r="Z19" s="16"/>
      <c r="AA19" s="17"/>
      <c r="AB19" s="18">
        <v>0</v>
      </c>
      <c r="AC19" s="21">
        <f t="shared" si="8"/>
        <v>0</v>
      </c>
      <c r="AD19" s="18">
        <f t="shared" si="9"/>
        <v>0</v>
      </c>
      <c r="AE19" s="16"/>
      <c r="AF19" s="88"/>
      <c r="AG19" s="16"/>
      <c r="AH19" s="17"/>
      <c r="AI19" s="18"/>
      <c r="AJ19" s="21">
        <f t="shared" si="10"/>
        <v>0</v>
      </c>
      <c r="AK19" s="18">
        <f t="shared" si="11"/>
        <v>0</v>
      </c>
      <c r="AL19" s="16"/>
      <c r="AM19" s="88"/>
      <c r="AN19" s="16"/>
      <c r="AO19" s="17"/>
      <c r="AP19" s="18">
        <v>0</v>
      </c>
      <c r="AQ19" s="21">
        <f t="shared" si="16"/>
        <v>0</v>
      </c>
      <c r="AR19" s="18">
        <f t="shared" si="13"/>
        <v>0</v>
      </c>
      <c r="AS19" s="16"/>
      <c r="AT19" s="88"/>
      <c r="AU19" s="16"/>
      <c r="AV19" s="17"/>
      <c r="AW19" s="18"/>
      <c r="AX19" s="21">
        <f t="shared" si="14"/>
        <v>0</v>
      </c>
      <c r="AY19" s="18">
        <f t="shared" si="15"/>
        <v>0</v>
      </c>
      <c r="AZ19" s="16"/>
      <c r="BA19" s="88"/>
    </row>
    <row r="20" spans="1:59" s="1" customFormat="1" ht="19.95" customHeight="1">
      <c r="A20" s="14"/>
      <c r="B20" s="15"/>
      <c r="C20" s="15"/>
      <c r="D20" s="18">
        <f t="shared" si="0"/>
        <v>0</v>
      </c>
      <c r="E20" s="17">
        <f t="shared" si="1"/>
        <v>0</v>
      </c>
      <c r="F20" s="18">
        <f t="shared" si="2"/>
        <v>0</v>
      </c>
      <c r="G20" s="21">
        <f t="shared" si="3"/>
        <v>0</v>
      </c>
      <c r="I20" s="117"/>
      <c r="J20" s="127"/>
      <c r="K20" s="101"/>
      <c r="L20" s="23">
        <f t="shared" si="4"/>
        <v>0</v>
      </c>
      <c r="N20" s="122"/>
      <c r="O20" s="129"/>
      <c r="P20" s="102"/>
      <c r="Q20" s="103">
        <f t="shared" si="5"/>
        <v>0</v>
      </c>
      <c r="S20" s="16"/>
      <c r="T20" s="17"/>
      <c r="U20" s="18"/>
      <c r="V20" s="21">
        <f t="shared" si="6"/>
        <v>0</v>
      </c>
      <c r="W20" s="18">
        <f t="shared" si="7"/>
        <v>0</v>
      </c>
      <c r="X20" s="16"/>
      <c r="Y20" s="88"/>
      <c r="Z20" s="16"/>
      <c r="AA20" s="17"/>
      <c r="AB20" s="18"/>
      <c r="AC20" s="21">
        <f t="shared" si="8"/>
        <v>0</v>
      </c>
      <c r="AD20" s="18">
        <f t="shared" si="9"/>
        <v>0</v>
      </c>
      <c r="AE20" s="16"/>
      <c r="AF20" s="88"/>
      <c r="AG20" s="16"/>
      <c r="AH20" s="17"/>
      <c r="AI20" s="18"/>
      <c r="AJ20" s="21">
        <f t="shared" si="10"/>
        <v>0</v>
      </c>
      <c r="AK20" s="18">
        <f t="shared" si="11"/>
        <v>0</v>
      </c>
      <c r="AL20" s="16"/>
      <c r="AM20" s="88"/>
      <c r="AN20" s="16"/>
      <c r="AO20" s="17"/>
      <c r="AP20" s="18"/>
      <c r="AQ20" s="21">
        <f t="shared" si="16"/>
        <v>0</v>
      </c>
      <c r="AR20" s="18">
        <f t="shared" si="13"/>
        <v>0</v>
      </c>
      <c r="AS20" s="16"/>
      <c r="AT20" s="88"/>
      <c r="AU20" s="16"/>
      <c r="AV20" s="17"/>
      <c r="AW20" s="18"/>
      <c r="AX20" s="21">
        <f t="shared" si="14"/>
        <v>0</v>
      </c>
      <c r="AY20" s="18">
        <f t="shared" si="15"/>
        <v>0</v>
      </c>
      <c r="AZ20" s="16"/>
      <c r="BA20" s="88"/>
    </row>
    <row r="21" spans="1:59" s="1" customFormat="1" ht="19.95" customHeight="1">
      <c r="A21" s="14"/>
      <c r="B21" s="15"/>
      <c r="C21" s="15"/>
      <c r="D21" s="18">
        <f t="shared" si="0"/>
        <v>0</v>
      </c>
      <c r="E21" s="17">
        <f t="shared" si="1"/>
        <v>0</v>
      </c>
      <c r="F21" s="18">
        <f t="shared" si="2"/>
        <v>0</v>
      </c>
      <c r="G21" s="21">
        <f t="shared" si="3"/>
        <v>0</v>
      </c>
      <c r="I21" s="117"/>
      <c r="J21" s="127"/>
      <c r="K21" s="101"/>
      <c r="L21" s="23">
        <f t="shared" si="4"/>
        <v>0</v>
      </c>
      <c r="N21" s="122"/>
      <c r="O21" s="129"/>
      <c r="P21" s="102"/>
      <c r="Q21" s="103">
        <f t="shared" si="5"/>
        <v>0</v>
      </c>
      <c r="S21" s="16"/>
      <c r="T21" s="17"/>
      <c r="U21" s="18"/>
      <c r="V21" s="21">
        <f t="shared" si="6"/>
        <v>0</v>
      </c>
      <c r="W21" s="18">
        <f t="shared" si="7"/>
        <v>0</v>
      </c>
      <c r="X21" s="16"/>
      <c r="Y21" s="88"/>
      <c r="Z21" s="16"/>
      <c r="AA21" s="17"/>
      <c r="AB21" s="18">
        <v>0</v>
      </c>
      <c r="AC21" s="21">
        <f t="shared" si="8"/>
        <v>0</v>
      </c>
      <c r="AD21" s="18">
        <f t="shared" si="9"/>
        <v>0</v>
      </c>
      <c r="AE21" s="16"/>
      <c r="AF21" s="88"/>
      <c r="AG21" s="16"/>
      <c r="AH21" s="17"/>
      <c r="AI21" s="18"/>
      <c r="AJ21" s="21">
        <f t="shared" si="10"/>
        <v>0</v>
      </c>
      <c r="AK21" s="18">
        <f t="shared" si="11"/>
        <v>0</v>
      </c>
      <c r="AL21" s="16"/>
      <c r="AM21" s="88"/>
      <c r="AN21" s="16"/>
      <c r="AO21" s="17"/>
      <c r="AP21" s="18">
        <v>0</v>
      </c>
      <c r="AQ21" s="21">
        <f t="shared" si="16"/>
        <v>0</v>
      </c>
      <c r="AR21" s="18">
        <f t="shared" si="13"/>
        <v>0</v>
      </c>
      <c r="AS21" s="16"/>
      <c r="AT21" s="88"/>
      <c r="AU21" s="16"/>
      <c r="AV21" s="17"/>
      <c r="AW21" s="18"/>
      <c r="AX21" s="21">
        <f t="shared" si="14"/>
        <v>0</v>
      </c>
      <c r="AY21" s="18">
        <f t="shared" si="15"/>
        <v>0</v>
      </c>
      <c r="AZ21" s="16"/>
      <c r="BA21" s="88"/>
    </row>
    <row r="22" spans="1:59" s="1" customFormat="1" ht="19.95" customHeight="1">
      <c r="A22" s="14"/>
      <c r="B22" s="15"/>
      <c r="C22" s="15"/>
      <c r="D22" s="18">
        <f t="shared" si="0"/>
        <v>0</v>
      </c>
      <c r="E22" s="17">
        <f t="shared" si="1"/>
        <v>0</v>
      </c>
      <c r="F22" s="18">
        <f t="shared" si="2"/>
        <v>0</v>
      </c>
      <c r="G22" s="21">
        <f t="shared" si="3"/>
        <v>0</v>
      </c>
      <c r="I22" s="117"/>
      <c r="J22" s="127"/>
      <c r="K22" s="101">
        <v>0</v>
      </c>
      <c r="L22" s="23">
        <f t="shared" si="4"/>
        <v>0</v>
      </c>
      <c r="N22" s="122"/>
      <c r="O22" s="129"/>
      <c r="P22" s="102"/>
      <c r="Q22" s="103">
        <f t="shared" si="5"/>
        <v>0</v>
      </c>
      <c r="S22" s="16"/>
      <c r="T22" s="17"/>
      <c r="U22" s="18"/>
      <c r="V22" s="21">
        <f t="shared" si="6"/>
        <v>0</v>
      </c>
      <c r="W22" s="18">
        <f t="shared" si="7"/>
        <v>0</v>
      </c>
      <c r="X22" s="16"/>
      <c r="Y22" s="88"/>
      <c r="Z22" s="16"/>
      <c r="AA22" s="17"/>
      <c r="AB22" s="18">
        <v>0</v>
      </c>
      <c r="AC22" s="21">
        <f t="shared" si="8"/>
        <v>0</v>
      </c>
      <c r="AD22" s="18">
        <f t="shared" si="9"/>
        <v>0</v>
      </c>
      <c r="AE22" s="16"/>
      <c r="AF22" s="88"/>
      <c r="AG22" s="16"/>
      <c r="AH22" s="17"/>
      <c r="AI22" s="18"/>
      <c r="AJ22" s="21">
        <f t="shared" si="10"/>
        <v>0</v>
      </c>
      <c r="AK22" s="18">
        <f t="shared" si="11"/>
        <v>0</v>
      </c>
      <c r="AL22" s="16"/>
      <c r="AM22" s="88"/>
      <c r="AN22" s="16"/>
      <c r="AO22" s="17"/>
      <c r="AP22" s="18">
        <v>0</v>
      </c>
      <c r="AQ22" s="21">
        <f t="shared" si="16"/>
        <v>0</v>
      </c>
      <c r="AR22" s="18">
        <f t="shared" si="13"/>
        <v>0</v>
      </c>
      <c r="AS22" s="16"/>
      <c r="AT22" s="88"/>
      <c r="AU22" s="16"/>
      <c r="AV22" s="17"/>
      <c r="AW22" s="18"/>
      <c r="AX22" s="21">
        <f t="shared" si="14"/>
        <v>0</v>
      </c>
      <c r="AY22" s="18">
        <f t="shared" si="15"/>
        <v>0</v>
      </c>
      <c r="AZ22" s="16"/>
      <c r="BA22" s="88"/>
    </row>
    <row r="23" spans="1:59" s="1" customFormat="1" ht="19.95" customHeight="1">
      <c r="A23" s="14"/>
      <c r="B23" s="15"/>
      <c r="C23" s="15"/>
      <c r="D23" s="18">
        <f t="shared" si="0"/>
        <v>0</v>
      </c>
      <c r="E23" s="17">
        <f t="shared" si="1"/>
        <v>0</v>
      </c>
      <c r="F23" s="18">
        <f t="shared" si="2"/>
        <v>0</v>
      </c>
      <c r="G23" s="21">
        <f t="shared" si="3"/>
        <v>0</v>
      </c>
      <c r="I23" s="117"/>
      <c r="J23" s="127"/>
      <c r="K23" s="101">
        <v>0</v>
      </c>
      <c r="L23" s="23">
        <f t="shared" si="4"/>
        <v>0</v>
      </c>
      <c r="N23" s="122"/>
      <c r="O23" s="129"/>
      <c r="P23" s="102"/>
      <c r="Q23" s="103">
        <f t="shared" si="5"/>
        <v>0</v>
      </c>
      <c r="S23" s="16"/>
      <c r="T23" s="17"/>
      <c r="U23" s="18"/>
      <c r="V23" s="21">
        <f t="shared" si="6"/>
        <v>0</v>
      </c>
      <c r="W23" s="18">
        <f t="shared" si="7"/>
        <v>0</v>
      </c>
      <c r="X23" s="16"/>
      <c r="Y23" s="88"/>
      <c r="Z23" s="16"/>
      <c r="AA23" s="17"/>
      <c r="AB23" s="18">
        <v>0</v>
      </c>
      <c r="AC23" s="21">
        <f t="shared" si="8"/>
        <v>0</v>
      </c>
      <c r="AD23" s="18">
        <f t="shared" si="9"/>
        <v>0</v>
      </c>
      <c r="AE23" s="16"/>
      <c r="AF23" s="88"/>
      <c r="AG23" s="16"/>
      <c r="AH23" s="17"/>
      <c r="AI23" s="18"/>
      <c r="AJ23" s="21">
        <f t="shared" si="10"/>
        <v>0</v>
      </c>
      <c r="AK23" s="18">
        <f t="shared" si="11"/>
        <v>0</v>
      </c>
      <c r="AL23" s="16"/>
      <c r="AM23" s="88"/>
      <c r="AN23" s="16"/>
      <c r="AO23" s="17"/>
      <c r="AP23" s="18">
        <v>0</v>
      </c>
      <c r="AQ23" s="21">
        <f t="shared" si="16"/>
        <v>0</v>
      </c>
      <c r="AR23" s="18">
        <f t="shared" si="13"/>
        <v>0</v>
      </c>
      <c r="AS23" s="16"/>
      <c r="AT23" s="88"/>
      <c r="AU23" s="16"/>
      <c r="AV23" s="17"/>
      <c r="AW23" s="18"/>
      <c r="AX23" s="21">
        <f t="shared" si="14"/>
        <v>0</v>
      </c>
      <c r="AY23" s="18">
        <f t="shared" si="15"/>
        <v>0</v>
      </c>
      <c r="AZ23" s="16"/>
      <c r="BA23" s="88"/>
    </row>
    <row r="24" spans="1:59" s="1" customFormat="1" ht="19.95" customHeight="1">
      <c r="A24" s="14"/>
      <c r="B24" s="15"/>
      <c r="C24" s="15"/>
      <c r="D24" s="18">
        <f t="shared" si="0"/>
        <v>0</v>
      </c>
      <c r="E24" s="17">
        <f t="shared" si="1"/>
        <v>0</v>
      </c>
      <c r="F24" s="18">
        <f t="shared" si="2"/>
        <v>0</v>
      </c>
      <c r="G24" s="21">
        <f t="shared" si="3"/>
        <v>0</v>
      </c>
      <c r="I24" s="117"/>
      <c r="J24" s="127"/>
      <c r="K24" s="101">
        <v>0</v>
      </c>
      <c r="L24" s="23">
        <f t="shared" si="4"/>
        <v>0</v>
      </c>
      <c r="N24" s="122"/>
      <c r="O24" s="129"/>
      <c r="P24" s="102"/>
      <c r="Q24" s="103">
        <f t="shared" si="5"/>
        <v>0</v>
      </c>
      <c r="S24" s="16"/>
      <c r="T24" s="17"/>
      <c r="U24" s="18"/>
      <c r="V24" s="21">
        <f t="shared" si="6"/>
        <v>0</v>
      </c>
      <c r="W24" s="18">
        <f t="shared" si="7"/>
        <v>0</v>
      </c>
      <c r="X24" s="16"/>
      <c r="Y24" s="88"/>
      <c r="Z24" s="16"/>
      <c r="AA24" s="17"/>
      <c r="AB24" s="18">
        <v>0</v>
      </c>
      <c r="AC24" s="21">
        <f t="shared" si="8"/>
        <v>0</v>
      </c>
      <c r="AD24" s="18">
        <f t="shared" si="9"/>
        <v>0</v>
      </c>
      <c r="AE24" s="16"/>
      <c r="AF24" s="88"/>
      <c r="AG24" s="16"/>
      <c r="AH24" s="17"/>
      <c r="AI24" s="18"/>
      <c r="AJ24" s="21">
        <f t="shared" si="10"/>
        <v>0</v>
      </c>
      <c r="AK24" s="18">
        <f t="shared" si="11"/>
        <v>0</v>
      </c>
      <c r="AL24" s="16"/>
      <c r="AM24" s="88"/>
      <c r="AN24" s="16"/>
      <c r="AO24" s="17"/>
      <c r="AP24" s="18">
        <v>0</v>
      </c>
      <c r="AQ24" s="21">
        <f t="shared" si="16"/>
        <v>0</v>
      </c>
      <c r="AR24" s="18">
        <f t="shared" si="13"/>
        <v>0</v>
      </c>
      <c r="AS24" s="16"/>
      <c r="AT24" s="88"/>
      <c r="AU24" s="16"/>
      <c r="AV24" s="17"/>
      <c r="AW24" s="18"/>
      <c r="AX24" s="21">
        <f t="shared" si="14"/>
        <v>0</v>
      </c>
      <c r="AY24" s="18">
        <f t="shared" si="15"/>
        <v>0</v>
      </c>
      <c r="AZ24" s="16"/>
      <c r="BA24" s="88"/>
    </row>
    <row r="25" spans="1:59" s="1" customFormat="1" ht="19.95" customHeight="1">
      <c r="A25" s="14"/>
      <c r="B25" s="15"/>
      <c r="C25" s="15"/>
      <c r="D25" s="18">
        <f t="shared" si="0"/>
        <v>0</v>
      </c>
      <c r="E25" s="17">
        <f t="shared" si="1"/>
        <v>0</v>
      </c>
      <c r="F25" s="18">
        <f t="shared" si="2"/>
        <v>0</v>
      </c>
      <c r="G25" s="21">
        <f t="shared" si="3"/>
        <v>0</v>
      </c>
      <c r="I25" s="117"/>
      <c r="J25" s="127"/>
      <c r="K25" s="101">
        <v>0</v>
      </c>
      <c r="L25" s="23">
        <f t="shared" si="4"/>
        <v>0</v>
      </c>
      <c r="N25" s="122"/>
      <c r="O25" s="129"/>
      <c r="P25" s="102"/>
      <c r="Q25" s="103">
        <f t="shared" si="5"/>
        <v>0</v>
      </c>
      <c r="S25" s="16"/>
      <c r="T25" s="17"/>
      <c r="U25" s="18"/>
      <c r="V25" s="21">
        <f t="shared" si="6"/>
        <v>0</v>
      </c>
      <c r="W25" s="18">
        <f t="shared" si="7"/>
        <v>0</v>
      </c>
      <c r="X25" s="16"/>
      <c r="Y25" s="88"/>
      <c r="Z25" s="16"/>
      <c r="AA25" s="17"/>
      <c r="AB25" s="18">
        <v>0</v>
      </c>
      <c r="AC25" s="21">
        <f t="shared" si="8"/>
        <v>0</v>
      </c>
      <c r="AD25" s="18">
        <f t="shared" si="9"/>
        <v>0</v>
      </c>
      <c r="AE25" s="16"/>
      <c r="AF25" s="88"/>
      <c r="AG25" s="16"/>
      <c r="AH25" s="17"/>
      <c r="AI25" s="18"/>
      <c r="AJ25" s="21">
        <f t="shared" si="10"/>
        <v>0</v>
      </c>
      <c r="AK25" s="18">
        <f t="shared" si="11"/>
        <v>0</v>
      </c>
      <c r="AL25" s="16"/>
      <c r="AM25" s="88"/>
      <c r="AN25" s="16"/>
      <c r="AO25" s="17"/>
      <c r="AP25" s="18">
        <v>0</v>
      </c>
      <c r="AQ25" s="21">
        <f t="shared" si="16"/>
        <v>0</v>
      </c>
      <c r="AR25" s="18">
        <f t="shared" si="13"/>
        <v>0</v>
      </c>
      <c r="AS25" s="16"/>
      <c r="AT25" s="88"/>
      <c r="AU25" s="16"/>
      <c r="AV25" s="17"/>
      <c r="AW25" s="18"/>
      <c r="AX25" s="21">
        <f t="shared" si="14"/>
        <v>0</v>
      </c>
      <c r="AY25" s="18">
        <f t="shared" si="15"/>
        <v>0</v>
      </c>
      <c r="AZ25" s="16"/>
      <c r="BA25" s="88"/>
    </row>
    <row r="26" spans="1:59" s="1" customFormat="1" ht="19.95" customHeight="1">
      <c r="A26" s="14"/>
      <c r="B26" s="15"/>
      <c r="C26" s="15"/>
      <c r="D26" s="18">
        <f t="shared" si="0"/>
        <v>0</v>
      </c>
      <c r="E26" s="17">
        <f t="shared" si="1"/>
        <v>0</v>
      </c>
      <c r="F26" s="18">
        <f t="shared" si="2"/>
        <v>0</v>
      </c>
      <c r="G26" s="21">
        <f t="shared" si="3"/>
        <v>0</v>
      </c>
      <c r="I26" s="117"/>
      <c r="J26" s="127"/>
      <c r="K26" s="101">
        <v>0</v>
      </c>
      <c r="L26" s="23">
        <f t="shared" si="4"/>
        <v>0</v>
      </c>
      <c r="N26" s="122"/>
      <c r="O26" s="129"/>
      <c r="P26" s="102"/>
      <c r="Q26" s="103">
        <f t="shared" si="5"/>
        <v>0</v>
      </c>
      <c r="S26" s="16"/>
      <c r="T26" s="17"/>
      <c r="U26" s="18"/>
      <c r="V26" s="21">
        <f t="shared" si="6"/>
        <v>0</v>
      </c>
      <c r="W26" s="18">
        <f t="shared" si="7"/>
        <v>0</v>
      </c>
      <c r="X26" s="16"/>
      <c r="Y26" s="88"/>
      <c r="Z26" s="16"/>
      <c r="AA26" s="17"/>
      <c r="AB26" s="18">
        <v>0</v>
      </c>
      <c r="AC26" s="21">
        <f t="shared" si="8"/>
        <v>0</v>
      </c>
      <c r="AD26" s="18">
        <f t="shared" si="9"/>
        <v>0</v>
      </c>
      <c r="AE26" s="16"/>
      <c r="AF26" s="88"/>
      <c r="AG26" s="16"/>
      <c r="AH26" s="17"/>
      <c r="AI26" s="18"/>
      <c r="AJ26" s="21">
        <f t="shared" si="10"/>
        <v>0</v>
      </c>
      <c r="AK26" s="18">
        <f t="shared" si="11"/>
        <v>0</v>
      </c>
      <c r="AL26" s="16"/>
      <c r="AM26" s="88"/>
      <c r="AN26" s="16"/>
      <c r="AO26" s="17"/>
      <c r="AP26" s="18">
        <v>0</v>
      </c>
      <c r="AQ26" s="21">
        <f t="shared" si="16"/>
        <v>0</v>
      </c>
      <c r="AR26" s="18">
        <f t="shared" si="13"/>
        <v>0</v>
      </c>
      <c r="AS26" s="16"/>
      <c r="AT26" s="88"/>
      <c r="AU26" s="16"/>
      <c r="AV26" s="17"/>
      <c r="AW26" s="18"/>
      <c r="AX26" s="21">
        <f t="shared" si="14"/>
        <v>0</v>
      </c>
      <c r="AY26" s="18">
        <f t="shared" si="15"/>
        <v>0</v>
      </c>
      <c r="AZ26" s="16"/>
      <c r="BA26" s="88"/>
    </row>
    <row r="27" spans="1:59" s="1" customFormat="1" ht="19.95" customHeight="1">
      <c r="A27" s="14"/>
      <c r="B27" s="15"/>
      <c r="C27" s="15"/>
      <c r="D27" s="18">
        <f t="shared" si="0"/>
        <v>0</v>
      </c>
      <c r="E27" s="17">
        <f t="shared" si="1"/>
        <v>0</v>
      </c>
      <c r="F27" s="18">
        <f t="shared" si="2"/>
        <v>0</v>
      </c>
      <c r="G27" s="21">
        <f t="shared" si="3"/>
        <v>0</v>
      </c>
      <c r="I27" s="117"/>
      <c r="J27" s="127"/>
      <c r="K27" s="101">
        <v>0</v>
      </c>
      <c r="L27" s="23">
        <f t="shared" si="4"/>
        <v>0</v>
      </c>
      <c r="N27" s="122"/>
      <c r="O27" s="129"/>
      <c r="P27" s="102"/>
      <c r="Q27" s="103">
        <f t="shared" si="5"/>
        <v>0</v>
      </c>
      <c r="S27" s="16"/>
      <c r="T27" s="17"/>
      <c r="U27" s="18"/>
      <c r="V27" s="21">
        <f t="shared" si="6"/>
        <v>0</v>
      </c>
      <c r="W27" s="18">
        <f t="shared" si="7"/>
        <v>0</v>
      </c>
      <c r="X27" s="16"/>
      <c r="Y27" s="88"/>
      <c r="Z27" s="16"/>
      <c r="AA27" s="17"/>
      <c r="AB27" s="18">
        <v>0</v>
      </c>
      <c r="AC27" s="21">
        <f t="shared" si="8"/>
        <v>0</v>
      </c>
      <c r="AD27" s="18">
        <f t="shared" si="9"/>
        <v>0</v>
      </c>
      <c r="AE27" s="16"/>
      <c r="AF27" s="88"/>
      <c r="AG27" s="16"/>
      <c r="AH27" s="17"/>
      <c r="AI27" s="18"/>
      <c r="AJ27" s="21">
        <f t="shared" si="10"/>
        <v>0</v>
      </c>
      <c r="AK27" s="18">
        <f t="shared" si="11"/>
        <v>0</v>
      </c>
      <c r="AL27" s="16"/>
      <c r="AM27" s="88"/>
      <c r="AN27" s="16"/>
      <c r="AO27" s="17"/>
      <c r="AP27" s="18">
        <v>0</v>
      </c>
      <c r="AQ27" s="21">
        <f t="shared" si="16"/>
        <v>0</v>
      </c>
      <c r="AR27" s="18">
        <f t="shared" si="13"/>
        <v>0</v>
      </c>
      <c r="AS27" s="16"/>
      <c r="AT27" s="88"/>
      <c r="AU27" s="16"/>
      <c r="AV27" s="17"/>
      <c r="AW27" s="18"/>
      <c r="AX27" s="21">
        <f t="shared" si="14"/>
        <v>0</v>
      </c>
      <c r="AY27" s="18">
        <f t="shared" si="15"/>
        <v>0</v>
      </c>
      <c r="AZ27" s="16"/>
      <c r="BA27" s="88"/>
    </row>
    <row r="28" spans="1:59" s="1" customFormat="1" ht="19.95" customHeight="1">
      <c r="A28" s="14"/>
      <c r="B28" s="15"/>
      <c r="C28" s="15"/>
      <c r="D28" s="18">
        <f t="shared" si="0"/>
        <v>0</v>
      </c>
      <c r="E28" s="17">
        <f t="shared" si="1"/>
        <v>0</v>
      </c>
      <c r="F28" s="18">
        <f t="shared" si="2"/>
        <v>0</v>
      </c>
      <c r="G28" s="21">
        <f t="shared" si="3"/>
        <v>0</v>
      </c>
      <c r="I28" s="117"/>
      <c r="J28" s="127"/>
      <c r="K28" s="101">
        <v>0</v>
      </c>
      <c r="L28" s="23">
        <f t="shared" si="4"/>
        <v>0</v>
      </c>
      <c r="N28" s="122"/>
      <c r="O28" s="129"/>
      <c r="P28" s="102"/>
      <c r="Q28" s="103">
        <f t="shared" si="5"/>
        <v>0</v>
      </c>
      <c r="S28" s="16"/>
      <c r="T28" s="17"/>
      <c r="U28" s="18"/>
      <c r="V28" s="21">
        <f t="shared" si="6"/>
        <v>0</v>
      </c>
      <c r="W28" s="18">
        <f t="shared" si="7"/>
        <v>0</v>
      </c>
      <c r="X28" s="16"/>
      <c r="Y28" s="88"/>
      <c r="Z28" s="16"/>
      <c r="AA28" s="17"/>
      <c r="AB28" s="18">
        <v>0</v>
      </c>
      <c r="AC28" s="21">
        <f t="shared" si="8"/>
        <v>0</v>
      </c>
      <c r="AD28" s="18">
        <f t="shared" si="9"/>
        <v>0</v>
      </c>
      <c r="AE28" s="16"/>
      <c r="AF28" s="88"/>
      <c r="AG28" s="16"/>
      <c r="AH28" s="17"/>
      <c r="AI28" s="18"/>
      <c r="AJ28" s="21">
        <f t="shared" si="10"/>
        <v>0</v>
      </c>
      <c r="AK28" s="18">
        <f t="shared" si="11"/>
        <v>0</v>
      </c>
      <c r="AL28" s="16"/>
      <c r="AM28" s="88"/>
      <c r="AN28" s="16"/>
      <c r="AO28" s="17"/>
      <c r="AP28" s="18">
        <v>0</v>
      </c>
      <c r="AQ28" s="21">
        <f t="shared" si="16"/>
        <v>0</v>
      </c>
      <c r="AR28" s="18">
        <f t="shared" si="13"/>
        <v>0</v>
      </c>
      <c r="AS28" s="16"/>
      <c r="AT28" s="88"/>
      <c r="AU28" s="16"/>
      <c r="AV28" s="17"/>
      <c r="AW28" s="18"/>
      <c r="AX28" s="21">
        <f t="shared" si="14"/>
        <v>0</v>
      </c>
      <c r="AY28" s="18">
        <f t="shared" si="15"/>
        <v>0</v>
      </c>
      <c r="AZ28" s="16"/>
      <c r="BA28" s="88"/>
    </row>
    <row r="29" spans="1:59" s="1" customFormat="1" ht="10.050000000000001" customHeight="1">
      <c r="B29" s="6"/>
      <c r="C29" s="39"/>
      <c r="D29" s="7"/>
      <c r="E29" s="7"/>
      <c r="F29" s="7"/>
      <c r="G29" s="7"/>
      <c r="I29" s="27"/>
      <c r="J29" s="126"/>
      <c r="N29" s="94"/>
      <c r="O29" s="130"/>
      <c r="P29" s="93"/>
      <c r="Q29" s="93"/>
      <c r="S29" s="91"/>
      <c r="T29" s="91"/>
      <c r="U29" s="91"/>
      <c r="V29" s="91"/>
      <c r="W29" s="89"/>
      <c r="X29" s="89"/>
      <c r="Y29" s="88"/>
      <c r="Z29" s="91"/>
      <c r="AA29" s="91"/>
      <c r="AB29" s="91"/>
      <c r="AC29" s="91"/>
      <c r="AD29" s="90"/>
      <c r="AE29" s="89"/>
      <c r="AF29" s="88"/>
      <c r="AG29" s="91"/>
      <c r="AH29" s="91"/>
      <c r="AI29" s="91"/>
      <c r="AJ29" s="91"/>
      <c r="AK29" s="90"/>
      <c r="AL29" s="89"/>
      <c r="AM29" s="88"/>
      <c r="AN29" s="91"/>
      <c r="AO29" s="91"/>
      <c r="AP29" s="91"/>
      <c r="AQ29" s="91"/>
      <c r="AR29" s="90"/>
      <c r="AS29" s="89"/>
      <c r="AT29" s="88"/>
      <c r="AU29" s="91"/>
      <c r="AV29" s="91"/>
      <c r="AW29" s="91"/>
      <c r="AX29" s="91"/>
      <c r="AY29" s="90"/>
      <c r="AZ29" s="89"/>
      <c r="BA29" s="88"/>
    </row>
    <row r="30" spans="1:59" s="1" customFormat="1" ht="19.5" customHeight="1">
      <c r="A30" s="181" t="str">
        <f>"TOTAL € HT - "&amp;B10</f>
        <v>TOTAL € HT - Test</v>
      </c>
      <c r="B30" s="182"/>
      <c r="C30" s="182"/>
      <c r="D30" s="182"/>
      <c r="E30" s="182"/>
      <c r="F30" s="183"/>
      <c r="G30" s="8">
        <f>SUM(G12:G29)</f>
        <v>0</v>
      </c>
      <c r="I30" s="118"/>
      <c r="J30" s="110"/>
      <c r="K30" s="11"/>
      <c r="L30" s="37">
        <f>SUM(L12:L29)</f>
        <v>0</v>
      </c>
      <c r="N30" s="118"/>
      <c r="O30" s="110"/>
      <c r="P30" s="11"/>
      <c r="Q30" s="104">
        <f>SUM(Q12:Q29)</f>
        <v>0</v>
      </c>
      <c r="S30" s="88"/>
      <c r="T30" s="88"/>
      <c r="U30" s="88"/>
      <c r="V30" s="92">
        <f>SUM(V12:V29)</f>
        <v>0</v>
      </c>
      <c r="W30" s="18">
        <f>$L30-V30</f>
        <v>0</v>
      </c>
      <c r="X30" s="89"/>
      <c r="Y30" s="88"/>
      <c r="Z30" s="88"/>
      <c r="AA30" s="88"/>
      <c r="AB30" s="88"/>
      <c r="AC30" s="92">
        <f>SUM(AC12:AC29)</f>
        <v>0</v>
      </c>
      <c r="AD30" s="18">
        <f>$L30-AC30</f>
        <v>0</v>
      </c>
      <c r="AE30" s="89"/>
      <c r="AF30" s="88"/>
      <c r="AG30" s="88"/>
      <c r="AH30" s="88"/>
      <c r="AI30" s="88"/>
      <c r="AJ30" s="92">
        <f>SUM(AJ12:AJ29)</f>
        <v>0</v>
      </c>
      <c r="AK30" s="18">
        <f>$L30-AJ30</f>
        <v>0</v>
      </c>
      <c r="AL30" s="89"/>
      <c r="AM30" s="88"/>
      <c r="AN30" s="88"/>
      <c r="AO30" s="88"/>
      <c r="AP30" s="88"/>
      <c r="AQ30" s="92">
        <f>SUM(AQ12:AQ29)</f>
        <v>0</v>
      </c>
      <c r="AR30" s="18">
        <f>$L30-AQ30</f>
        <v>0</v>
      </c>
      <c r="AS30" s="89"/>
      <c r="AT30" s="88"/>
      <c r="AU30" s="88"/>
      <c r="AV30" s="88"/>
      <c r="AW30" s="88"/>
      <c r="AX30" s="92">
        <f>SUM(AX12:AX29)</f>
        <v>0</v>
      </c>
      <c r="AY30" s="18">
        <f>$L30-AX30</f>
        <v>0</v>
      </c>
      <c r="AZ30" s="89"/>
      <c r="BA30" s="88"/>
    </row>
    <row r="31" spans="1:59" s="42" customFormat="1" ht="10.199999999999999" customHeight="1">
      <c r="H31" s="1"/>
      <c r="I31" s="43"/>
      <c r="J31" s="128"/>
      <c r="N31" s="43"/>
      <c r="O31" s="128"/>
      <c r="S31" s="93"/>
      <c r="T31" s="93"/>
      <c r="U31" s="93"/>
      <c r="V31" s="93"/>
      <c r="W31" s="94"/>
      <c r="X31" s="94"/>
      <c r="Y31" s="93"/>
      <c r="Z31" s="93"/>
      <c r="AA31" s="93"/>
      <c r="AB31" s="93"/>
      <c r="AC31" s="93"/>
      <c r="AD31" s="95"/>
      <c r="AE31" s="96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5"/>
      <c r="AS31" s="96"/>
      <c r="AT31" s="93"/>
      <c r="AU31" s="93"/>
      <c r="AV31" s="93"/>
      <c r="AW31" s="93"/>
      <c r="AX31" s="93"/>
      <c r="AY31" s="93"/>
      <c r="AZ31" s="93"/>
      <c r="BA31" s="93"/>
    </row>
    <row r="32" spans="1:59" s="42" customFormat="1" ht="19.5" customHeight="1" outlineLevel="1">
      <c r="A32" s="46" t="str">
        <f>A10</f>
        <v>LOT</v>
      </c>
      <c r="B32" s="208" t="s">
        <v>47</v>
      </c>
      <c r="C32" s="209"/>
      <c r="D32" s="209"/>
      <c r="E32" s="209"/>
      <c r="F32" s="209"/>
      <c r="G32" s="210"/>
      <c r="H32" s="1"/>
      <c r="I32" s="211" t="s">
        <v>54</v>
      </c>
      <c r="J32" s="212"/>
      <c r="K32" s="212"/>
      <c r="L32" s="213"/>
      <c r="N32" s="197" t="s">
        <v>55</v>
      </c>
      <c r="O32" s="198"/>
      <c r="P32" s="198"/>
      <c r="Q32" s="198"/>
      <c r="S32" s="202" t="s">
        <v>47</v>
      </c>
      <c r="T32" s="203"/>
      <c r="U32" s="203"/>
      <c r="V32" s="203"/>
      <c r="W32" s="203"/>
      <c r="X32" s="204"/>
      <c r="Y32" s="93"/>
      <c r="Z32" s="202" t="s">
        <v>47</v>
      </c>
      <c r="AA32" s="203"/>
      <c r="AB32" s="203"/>
      <c r="AC32" s="203"/>
      <c r="AD32" s="203"/>
      <c r="AE32" s="204"/>
      <c r="AF32" s="93"/>
      <c r="AG32" s="202" t="s">
        <v>47</v>
      </c>
      <c r="AH32" s="203"/>
      <c r="AI32" s="203"/>
      <c r="AJ32" s="203"/>
      <c r="AK32" s="203"/>
      <c r="AL32" s="204"/>
      <c r="AM32" s="93"/>
      <c r="AN32" s="202" t="s">
        <v>47</v>
      </c>
      <c r="AO32" s="203"/>
      <c r="AP32" s="203"/>
      <c r="AQ32" s="203"/>
      <c r="AR32" s="203"/>
      <c r="AS32" s="204"/>
      <c r="AT32" s="93"/>
      <c r="AU32" s="202" t="s">
        <v>47</v>
      </c>
      <c r="AV32" s="203"/>
      <c r="AW32" s="203"/>
      <c r="AX32" s="203"/>
      <c r="AY32" s="203"/>
      <c r="AZ32" s="204"/>
      <c r="BA32" s="93"/>
      <c r="BB32" s="202" t="s">
        <v>47</v>
      </c>
      <c r="BC32" s="203"/>
      <c r="BD32" s="203"/>
      <c r="BE32" s="203"/>
      <c r="BF32" s="203"/>
      <c r="BG32" s="204"/>
    </row>
    <row r="33" spans="1:59" s="42" customFormat="1" ht="15" customHeight="1" outlineLevel="1">
      <c r="A33" s="47" t="s">
        <v>7</v>
      </c>
      <c r="B33" s="47" t="s">
        <v>8</v>
      </c>
      <c r="C33" s="48" t="s">
        <v>29</v>
      </c>
      <c r="D33" s="49" t="s">
        <v>1</v>
      </c>
      <c r="E33" s="49" t="s">
        <v>0</v>
      </c>
      <c r="F33" s="49" t="s">
        <v>6</v>
      </c>
      <c r="G33" s="50" t="s">
        <v>5</v>
      </c>
      <c r="H33" s="1"/>
      <c r="I33" s="116" t="s">
        <v>1</v>
      </c>
      <c r="J33" s="109" t="s">
        <v>0</v>
      </c>
      <c r="K33" s="22" t="s">
        <v>35</v>
      </c>
      <c r="L33" s="24" t="s">
        <v>34</v>
      </c>
      <c r="N33" s="121" t="s">
        <v>1</v>
      </c>
      <c r="O33" s="113" t="s">
        <v>0</v>
      </c>
      <c r="P33" s="99" t="s">
        <v>35</v>
      </c>
      <c r="Q33" s="100" t="s">
        <v>34</v>
      </c>
      <c r="S33" s="49" t="s">
        <v>1</v>
      </c>
      <c r="T33" s="49" t="s">
        <v>0</v>
      </c>
      <c r="U33" s="49" t="s">
        <v>6</v>
      </c>
      <c r="V33" s="50" t="s">
        <v>5</v>
      </c>
      <c r="W33" s="49" t="s">
        <v>44</v>
      </c>
      <c r="X33" s="51" t="s">
        <v>42</v>
      </c>
      <c r="Y33" s="93"/>
      <c r="Z33" s="49" t="s">
        <v>1</v>
      </c>
      <c r="AA33" s="49" t="s">
        <v>0</v>
      </c>
      <c r="AB33" s="49" t="s">
        <v>6</v>
      </c>
      <c r="AC33" s="50" t="s">
        <v>5</v>
      </c>
      <c r="AD33" s="49" t="s">
        <v>44</v>
      </c>
      <c r="AE33" s="52" t="s">
        <v>42</v>
      </c>
      <c r="AF33" s="93"/>
      <c r="AG33" s="49" t="s">
        <v>1</v>
      </c>
      <c r="AH33" s="49" t="s">
        <v>0</v>
      </c>
      <c r="AI33" s="49" t="s">
        <v>6</v>
      </c>
      <c r="AJ33" s="50" t="s">
        <v>5</v>
      </c>
      <c r="AK33" s="49" t="s">
        <v>44</v>
      </c>
      <c r="AL33" s="52" t="s">
        <v>42</v>
      </c>
      <c r="AM33" s="93"/>
      <c r="AN33" s="49" t="s">
        <v>1</v>
      </c>
      <c r="AO33" s="49" t="s">
        <v>0</v>
      </c>
      <c r="AP33" s="49" t="s">
        <v>6</v>
      </c>
      <c r="AQ33" s="50" t="s">
        <v>5</v>
      </c>
      <c r="AR33" s="49" t="s">
        <v>44</v>
      </c>
      <c r="AS33" s="52" t="s">
        <v>42</v>
      </c>
      <c r="AT33" s="93"/>
      <c r="AU33" s="49" t="s">
        <v>1</v>
      </c>
      <c r="AV33" s="49" t="s">
        <v>0</v>
      </c>
      <c r="AW33" s="49" t="s">
        <v>6</v>
      </c>
      <c r="AX33" s="50" t="s">
        <v>5</v>
      </c>
      <c r="AY33" s="49" t="s">
        <v>44</v>
      </c>
      <c r="AZ33" s="52" t="s">
        <v>42</v>
      </c>
      <c r="BA33" s="93"/>
      <c r="BB33" s="49" t="s">
        <v>1</v>
      </c>
      <c r="BC33" s="49" t="s">
        <v>0</v>
      </c>
      <c r="BD33" s="49" t="s">
        <v>6</v>
      </c>
      <c r="BE33" s="50" t="s">
        <v>5</v>
      </c>
      <c r="BF33" s="49" t="s">
        <v>44</v>
      </c>
      <c r="BG33" s="52" t="s">
        <v>42</v>
      </c>
    </row>
    <row r="34" spans="1:59" s="42" customFormat="1" ht="19.95" customHeight="1" outlineLevel="1">
      <c r="A34" s="53"/>
      <c r="B34" s="54"/>
      <c r="C34" s="55"/>
      <c r="D34" s="58">
        <f t="shared" ref="D34:F36" si="17">I34</f>
        <v>0</v>
      </c>
      <c r="E34" s="57">
        <f t="shared" si="17"/>
        <v>0</v>
      </c>
      <c r="F34" s="58">
        <f t="shared" si="17"/>
        <v>0</v>
      </c>
      <c r="G34" s="59">
        <f>E34*F34</f>
        <v>0</v>
      </c>
      <c r="H34" s="1"/>
      <c r="I34" s="119"/>
      <c r="J34" s="111"/>
      <c r="K34" s="108">
        <v>0</v>
      </c>
      <c r="L34" s="60">
        <f>K34*J34</f>
        <v>0</v>
      </c>
      <c r="N34" s="123"/>
      <c r="O34" s="114"/>
      <c r="P34" s="107"/>
      <c r="Q34" s="105">
        <f>P34*O34</f>
        <v>0</v>
      </c>
      <c r="S34" s="56"/>
      <c r="T34" s="57"/>
      <c r="U34" s="58"/>
      <c r="V34" s="59">
        <f>T34*U34</f>
        <v>0</v>
      </c>
      <c r="W34" s="58">
        <f>G34-V34</f>
        <v>0</v>
      </c>
      <c r="X34" s="58"/>
      <c r="Y34" s="58"/>
      <c r="Z34" s="56"/>
      <c r="AA34" s="57"/>
      <c r="AB34" s="58"/>
      <c r="AC34" s="59">
        <f>AA34*AB34</f>
        <v>0</v>
      </c>
      <c r="AD34" s="58">
        <f>G34-AC34</f>
        <v>0</v>
      </c>
      <c r="AE34" s="61"/>
      <c r="AF34" s="93"/>
      <c r="AG34" s="56"/>
      <c r="AH34" s="57"/>
      <c r="AI34" s="58"/>
      <c r="AJ34" s="59">
        <f>AH34*AI34</f>
        <v>0</v>
      </c>
      <c r="AK34" s="58">
        <f>G34-L34</f>
        <v>0</v>
      </c>
      <c r="AL34" s="61"/>
      <c r="AM34" s="58"/>
      <c r="AN34" s="56"/>
      <c r="AO34" s="57"/>
      <c r="AP34" s="58"/>
      <c r="AQ34" s="59">
        <f>AO34*AP34</f>
        <v>0</v>
      </c>
      <c r="AR34" s="58">
        <f>S34-AQ34</f>
        <v>0</v>
      </c>
      <c r="AS34" s="61"/>
      <c r="AT34" s="93"/>
      <c r="AU34" s="56"/>
      <c r="AV34" s="57"/>
      <c r="AW34" s="58"/>
      <c r="AX34" s="59">
        <f>AV34*AW34</f>
        <v>0</v>
      </c>
      <c r="AY34" s="58">
        <f>S34-Z34</f>
        <v>0</v>
      </c>
      <c r="AZ34" s="61"/>
      <c r="BA34" s="93"/>
      <c r="BB34" s="56"/>
      <c r="BC34" s="57"/>
      <c r="BD34" s="58"/>
      <c r="BE34" s="59">
        <f>BC34*BD34</f>
        <v>0</v>
      </c>
      <c r="BF34" s="58">
        <f>$K34*$E34-BE34</f>
        <v>0</v>
      </c>
      <c r="BG34" s="61"/>
    </row>
    <row r="35" spans="1:59" s="42" customFormat="1" ht="19.95" customHeight="1" outlineLevel="1">
      <c r="A35" s="53"/>
      <c r="B35" s="54"/>
      <c r="C35" s="55"/>
      <c r="D35" s="58">
        <f t="shared" si="17"/>
        <v>0</v>
      </c>
      <c r="E35" s="57">
        <f t="shared" si="17"/>
        <v>0</v>
      </c>
      <c r="F35" s="58">
        <f t="shared" si="17"/>
        <v>0</v>
      </c>
      <c r="G35" s="59">
        <f>E35*F35</f>
        <v>0</v>
      </c>
      <c r="H35" s="1"/>
      <c r="I35" s="119"/>
      <c r="J35" s="111"/>
      <c r="K35" s="108">
        <v>0</v>
      </c>
      <c r="L35" s="60">
        <f>K35*J35</f>
        <v>0</v>
      </c>
      <c r="N35" s="123"/>
      <c r="O35" s="114"/>
      <c r="P35" s="107"/>
      <c r="Q35" s="105">
        <f>P35*O35</f>
        <v>0</v>
      </c>
      <c r="S35" s="56"/>
      <c r="T35" s="57"/>
      <c r="U35" s="58"/>
      <c r="V35" s="59">
        <f>T35*U35</f>
        <v>0</v>
      </c>
      <c r="W35" s="58">
        <f>G35-V35</f>
        <v>0</v>
      </c>
      <c r="X35" s="58"/>
      <c r="Y35" s="58"/>
      <c r="Z35" s="56"/>
      <c r="AA35" s="57"/>
      <c r="AB35" s="58"/>
      <c r="AC35" s="59">
        <f>AA35*AB35</f>
        <v>0</v>
      </c>
      <c r="AD35" s="58">
        <f>G35-AC35</f>
        <v>0</v>
      </c>
      <c r="AE35" s="61"/>
      <c r="AF35" s="93"/>
      <c r="AG35" s="56"/>
      <c r="AH35" s="57"/>
      <c r="AI35" s="58"/>
      <c r="AJ35" s="59">
        <f>AH35*AI35</f>
        <v>0</v>
      </c>
      <c r="AK35" s="58">
        <f>G35-L35</f>
        <v>0</v>
      </c>
      <c r="AL35" s="61"/>
      <c r="AM35" s="58"/>
      <c r="AN35" s="56"/>
      <c r="AO35" s="57"/>
      <c r="AP35" s="58"/>
      <c r="AQ35" s="59">
        <f>AO35*AP35</f>
        <v>0</v>
      </c>
      <c r="AR35" s="58">
        <f>S35-AQ35</f>
        <v>0</v>
      </c>
      <c r="AS35" s="61"/>
      <c r="AT35" s="93"/>
      <c r="AU35" s="56"/>
      <c r="AV35" s="57"/>
      <c r="AW35" s="58"/>
      <c r="AX35" s="59">
        <f>AV35*AW35</f>
        <v>0</v>
      </c>
      <c r="AY35" s="58">
        <f>S35-Z35</f>
        <v>0</v>
      </c>
      <c r="AZ35" s="61"/>
      <c r="BA35" s="93"/>
      <c r="BB35" s="56"/>
      <c r="BC35" s="57"/>
      <c r="BD35" s="58"/>
      <c r="BE35" s="59">
        <f>BC35*BD35</f>
        <v>0</v>
      </c>
      <c r="BF35" s="58">
        <f>$K35*$E35-BE35</f>
        <v>0</v>
      </c>
      <c r="BG35" s="61"/>
    </row>
    <row r="36" spans="1:59" s="42" customFormat="1" ht="19.95" customHeight="1" outlineLevel="1">
      <c r="A36" s="53"/>
      <c r="B36" s="54"/>
      <c r="C36" s="55"/>
      <c r="D36" s="58">
        <f t="shared" si="17"/>
        <v>0</v>
      </c>
      <c r="E36" s="57">
        <f t="shared" si="17"/>
        <v>0</v>
      </c>
      <c r="F36" s="58">
        <f t="shared" si="17"/>
        <v>0</v>
      </c>
      <c r="G36" s="59">
        <f>E36*F36</f>
        <v>0</v>
      </c>
      <c r="H36" s="1"/>
      <c r="I36" s="119"/>
      <c r="J36" s="111"/>
      <c r="K36" s="108">
        <v>0</v>
      </c>
      <c r="L36" s="60">
        <f>K36*J36</f>
        <v>0</v>
      </c>
      <c r="N36" s="123"/>
      <c r="O36" s="114"/>
      <c r="P36" s="107"/>
      <c r="Q36" s="105">
        <f>P36*O36</f>
        <v>0</v>
      </c>
      <c r="S36" s="56"/>
      <c r="T36" s="57"/>
      <c r="U36" s="58"/>
      <c r="V36" s="59">
        <f>T36*U36</f>
        <v>0</v>
      </c>
      <c r="W36" s="58">
        <f>G36-V36</f>
        <v>0</v>
      </c>
      <c r="X36" s="58"/>
      <c r="Y36" s="58"/>
      <c r="Z36" s="56"/>
      <c r="AA36" s="57"/>
      <c r="AB36" s="58"/>
      <c r="AC36" s="59">
        <f>AA36*AB36</f>
        <v>0</v>
      </c>
      <c r="AD36" s="58">
        <f>G36-AC36</f>
        <v>0</v>
      </c>
      <c r="AE36" s="61"/>
      <c r="AF36" s="93"/>
      <c r="AG36" s="56"/>
      <c r="AH36" s="57"/>
      <c r="AI36" s="58"/>
      <c r="AJ36" s="59">
        <f>AH36*AI36</f>
        <v>0</v>
      </c>
      <c r="AK36" s="58">
        <f>G36-L36</f>
        <v>0</v>
      </c>
      <c r="AL36" s="61"/>
      <c r="AM36" s="58"/>
      <c r="AN36" s="56"/>
      <c r="AO36" s="57"/>
      <c r="AP36" s="58"/>
      <c r="AQ36" s="59">
        <f>AO36*AP36</f>
        <v>0</v>
      </c>
      <c r="AR36" s="58">
        <f>S36-AQ36</f>
        <v>0</v>
      </c>
      <c r="AS36" s="61"/>
      <c r="AT36" s="93"/>
      <c r="AU36" s="56"/>
      <c r="AV36" s="57"/>
      <c r="AW36" s="58"/>
      <c r="AX36" s="59">
        <f>AV36*AW36</f>
        <v>0</v>
      </c>
      <c r="AY36" s="58">
        <f>S36-Z36</f>
        <v>0</v>
      </c>
      <c r="AZ36" s="61"/>
      <c r="BA36" s="93"/>
      <c r="BB36" s="56"/>
      <c r="BC36" s="57"/>
      <c r="BD36" s="58"/>
      <c r="BE36" s="59">
        <f>BC36*BD36</f>
        <v>0</v>
      </c>
      <c r="BF36" s="58">
        <f>$K36*$E36-BE36</f>
        <v>0</v>
      </c>
      <c r="BG36" s="61"/>
    </row>
    <row r="37" spans="1:59" s="42" customFormat="1" ht="10.199999999999999" customHeight="1" outlineLevel="1">
      <c r="H37" s="1"/>
      <c r="I37" s="43"/>
      <c r="J37" s="128"/>
      <c r="N37" s="94"/>
      <c r="O37" s="130"/>
      <c r="P37" s="93"/>
      <c r="Q37" s="93"/>
      <c r="S37" s="93"/>
      <c r="T37" s="93"/>
      <c r="U37" s="93"/>
      <c r="V37" s="93"/>
      <c r="W37" s="94"/>
      <c r="X37" s="94"/>
      <c r="Y37" s="93"/>
      <c r="Z37" s="93"/>
      <c r="AA37" s="93"/>
      <c r="AB37" s="93"/>
      <c r="AC37" s="93"/>
      <c r="AD37" s="95"/>
      <c r="AE37" s="96"/>
      <c r="AF37" s="93"/>
      <c r="AG37" s="93"/>
      <c r="AH37" s="93"/>
      <c r="AI37" s="93"/>
      <c r="AJ37" s="93"/>
      <c r="AK37" s="95"/>
      <c r="AL37" s="96"/>
      <c r="AM37" s="93"/>
      <c r="AN37" s="93"/>
      <c r="AO37" s="93"/>
      <c r="AP37" s="93"/>
      <c r="AQ37" s="93"/>
      <c r="AR37" s="95"/>
      <c r="AS37" s="96"/>
      <c r="AT37" s="93"/>
      <c r="AU37" s="93"/>
      <c r="AV37" s="93"/>
      <c r="AW37" s="93"/>
      <c r="AX37" s="93"/>
      <c r="AY37" s="95"/>
      <c r="AZ37" s="96"/>
      <c r="BA37" s="93"/>
      <c r="BF37" s="44"/>
      <c r="BG37" s="45"/>
    </row>
    <row r="38" spans="1:59" s="42" customFormat="1" ht="19.5" customHeight="1" outlineLevel="1">
      <c r="A38" s="205" t="str">
        <f>"TOTAL € HT - "&amp;B32</f>
        <v>TOTAL € HT - COMPLEMENTS / OPTIONS</v>
      </c>
      <c r="B38" s="206"/>
      <c r="C38" s="206"/>
      <c r="D38" s="206"/>
      <c r="E38" s="206"/>
      <c r="F38" s="207"/>
      <c r="G38" s="62">
        <f>SUM(G34:G36)</f>
        <v>0</v>
      </c>
      <c r="H38" s="1"/>
      <c r="I38" s="120"/>
      <c r="J38" s="112"/>
      <c r="K38" s="63"/>
      <c r="L38" s="37">
        <f>SUM(L34:L36)</f>
        <v>0</v>
      </c>
      <c r="N38" s="124"/>
      <c r="O38" s="115"/>
      <c r="P38" s="106"/>
      <c r="Q38" s="104">
        <f>SUM(Q34:Q36)</f>
        <v>0</v>
      </c>
      <c r="S38" s="93"/>
      <c r="T38" s="93"/>
      <c r="U38" s="93"/>
      <c r="V38" s="64">
        <f>SUM(V34:V36)</f>
        <v>0</v>
      </c>
      <c r="W38" s="58">
        <f>$L38-V38</f>
        <v>0</v>
      </c>
      <c r="X38" s="94"/>
      <c r="Y38" s="93"/>
      <c r="Z38" s="93"/>
      <c r="AA38" s="93"/>
      <c r="AB38" s="93"/>
      <c r="AC38" s="64">
        <f>SUM(AC34:AC36)</f>
        <v>0</v>
      </c>
      <c r="AD38" s="58">
        <f>$L38-AC38</f>
        <v>0</v>
      </c>
      <c r="AE38" s="96"/>
      <c r="AF38" s="93"/>
      <c r="AG38" s="93"/>
      <c r="AH38" s="93"/>
      <c r="AI38" s="93"/>
      <c r="AJ38" s="64">
        <f>SUM(AJ34:AJ36)</f>
        <v>0</v>
      </c>
      <c r="AK38" s="58">
        <f>$L38-AJ38</f>
        <v>0</v>
      </c>
      <c r="AL38" s="96"/>
      <c r="AM38" s="93"/>
      <c r="AN38" s="93"/>
      <c r="AO38" s="93"/>
      <c r="AP38" s="93"/>
      <c r="AQ38" s="64">
        <f>SUM(AQ34:AQ36)</f>
        <v>0</v>
      </c>
      <c r="AR38" s="58">
        <f>$L38-AQ38</f>
        <v>0</v>
      </c>
      <c r="AS38" s="96"/>
      <c r="AT38" s="93"/>
      <c r="AU38" s="93"/>
      <c r="AV38" s="93"/>
      <c r="AW38" s="93"/>
      <c r="AX38" s="64">
        <f>SUM(AX34:AX36)</f>
        <v>0</v>
      </c>
      <c r="AY38" s="58">
        <f>$L38-AX38</f>
        <v>0</v>
      </c>
      <c r="AZ38" s="96"/>
      <c r="BA38" s="93"/>
      <c r="BE38" s="64">
        <f>SUM(BE34:BE36)</f>
        <v>0</v>
      </c>
      <c r="BF38" s="58">
        <f>$L38-BE38</f>
        <v>0</v>
      </c>
      <c r="BG38" s="45"/>
    </row>
    <row r="39" spans="1:59" s="42" customFormat="1" ht="20.100000000000001" customHeight="1" outlineLevel="1">
      <c r="C39" s="65"/>
      <c r="E39" s="66"/>
      <c r="H39" s="1"/>
      <c r="I39" s="43"/>
      <c r="J39" s="128"/>
      <c r="N39" s="43"/>
      <c r="O39" s="128"/>
      <c r="S39" s="93"/>
      <c r="T39" s="93"/>
      <c r="U39" s="93"/>
      <c r="V39" s="93"/>
      <c r="W39" s="94"/>
      <c r="X39" s="94"/>
      <c r="Y39" s="93"/>
      <c r="Z39" s="93"/>
      <c r="AA39" s="93"/>
      <c r="AB39" s="93"/>
      <c r="AC39" s="93"/>
      <c r="AD39" s="95"/>
      <c r="AE39" s="94"/>
      <c r="AF39" s="93"/>
      <c r="AG39" s="93"/>
      <c r="AH39" s="93"/>
      <c r="AI39" s="93"/>
      <c r="AJ39" s="93"/>
      <c r="AK39" s="95"/>
      <c r="AL39" s="94"/>
      <c r="AM39" s="93"/>
      <c r="AN39" s="93"/>
      <c r="AO39" s="93"/>
      <c r="AP39" s="93"/>
      <c r="AQ39" s="93"/>
      <c r="AR39" s="95"/>
      <c r="AS39" s="94"/>
      <c r="AT39" s="93"/>
      <c r="AU39" s="93"/>
      <c r="AV39" s="93"/>
      <c r="AW39" s="93"/>
      <c r="AX39" s="93"/>
      <c r="AY39" s="95"/>
      <c r="AZ39" s="94"/>
      <c r="BA39" s="93"/>
      <c r="BF39" s="44"/>
      <c r="BG39" s="43"/>
    </row>
    <row r="40" spans="1:59" s="42" customFormat="1" ht="20.100000000000001" customHeight="1" outlineLevel="1">
      <c r="C40" s="65"/>
      <c r="E40" s="66"/>
      <c r="G40" s="62">
        <f>G30+G38</f>
        <v>0</v>
      </c>
      <c r="H40" s="1"/>
      <c r="I40" s="43"/>
      <c r="J40" s="128"/>
      <c r="N40" s="43"/>
      <c r="O40" s="128"/>
      <c r="S40" s="93"/>
      <c r="T40" s="93"/>
      <c r="U40" s="93"/>
      <c r="V40" s="64">
        <f>V38+V30</f>
        <v>0</v>
      </c>
      <c r="W40" s="94"/>
      <c r="X40" s="94"/>
      <c r="Y40" s="93"/>
      <c r="Z40" s="93"/>
      <c r="AA40" s="93"/>
      <c r="AB40" s="93"/>
      <c r="AC40" s="64">
        <f>AC38+AC30</f>
        <v>0</v>
      </c>
      <c r="AD40" s="95"/>
      <c r="AE40" s="94"/>
      <c r="AF40" s="93"/>
      <c r="AG40" s="93"/>
      <c r="AH40" s="93"/>
      <c r="AI40" s="93"/>
      <c r="AJ40" s="64">
        <f>AJ38+AJ30</f>
        <v>0</v>
      </c>
      <c r="AK40" s="95"/>
      <c r="AL40" s="94"/>
      <c r="AM40" s="93"/>
      <c r="AN40" s="93"/>
      <c r="AO40" s="93"/>
      <c r="AP40" s="93"/>
      <c r="AQ40" s="64">
        <f>AQ38+AQ30</f>
        <v>0</v>
      </c>
      <c r="AR40" s="95"/>
      <c r="AS40" s="94"/>
      <c r="AT40" s="93"/>
      <c r="AU40" s="93"/>
      <c r="AV40" s="93"/>
      <c r="AW40" s="93"/>
      <c r="AX40" s="64">
        <f>AX38+AX30</f>
        <v>0</v>
      </c>
      <c r="AY40" s="95"/>
      <c r="AZ40" s="94"/>
      <c r="BA40" s="93"/>
      <c r="BE40" s="64">
        <f>BE38+BE30</f>
        <v>0</v>
      </c>
      <c r="BF40" s="44"/>
      <c r="BG40" s="43"/>
    </row>
    <row r="41" spans="1:59" s="1" customFormat="1" ht="20.100000000000001" customHeight="1">
      <c r="C41" s="40"/>
      <c r="I41" s="27"/>
      <c r="J41" s="126"/>
      <c r="N41" s="27"/>
      <c r="O41" s="126"/>
      <c r="S41" s="88"/>
      <c r="T41" s="88"/>
      <c r="U41" s="88"/>
      <c r="V41" s="88"/>
      <c r="W41" s="89"/>
      <c r="X41" s="89"/>
      <c r="Y41" s="88"/>
      <c r="Z41" s="88"/>
      <c r="AA41" s="88"/>
      <c r="AB41" s="88"/>
      <c r="AC41" s="88"/>
      <c r="AD41" s="90"/>
      <c r="AE41" s="89"/>
      <c r="AF41" s="88"/>
      <c r="AG41" s="88"/>
      <c r="AH41" s="88"/>
      <c r="AI41" s="88"/>
      <c r="AJ41" s="88"/>
      <c r="AK41" s="90"/>
      <c r="AL41" s="89"/>
      <c r="AM41" s="88"/>
      <c r="AN41" s="88"/>
      <c r="AO41" s="88"/>
      <c r="AP41" s="88"/>
      <c r="AQ41" s="88"/>
      <c r="AR41" s="90"/>
      <c r="AS41" s="89"/>
      <c r="AT41" s="88"/>
      <c r="AU41" s="88"/>
      <c r="AV41" s="88"/>
      <c r="AW41" s="88"/>
      <c r="AX41" s="88"/>
      <c r="AY41" s="90"/>
      <c r="AZ41" s="89"/>
      <c r="BA41" s="88"/>
    </row>
    <row r="42" spans="1:59" s="1" customFormat="1" ht="20.100000000000001" customHeight="1">
      <c r="C42" s="40"/>
      <c r="I42" s="27"/>
      <c r="J42" s="126"/>
      <c r="N42" s="27"/>
      <c r="O42" s="126"/>
      <c r="S42" s="88"/>
      <c r="T42" s="88"/>
      <c r="U42" s="88"/>
      <c r="V42" s="88"/>
      <c r="W42" s="89"/>
      <c r="X42" s="89"/>
      <c r="Y42" s="88"/>
      <c r="Z42" s="88"/>
      <c r="AA42" s="88"/>
      <c r="AB42" s="88"/>
      <c r="AC42" s="88"/>
      <c r="AD42" s="90"/>
      <c r="AE42" s="89"/>
      <c r="AF42" s="88"/>
      <c r="AG42" s="88"/>
      <c r="AH42" s="88"/>
      <c r="AI42" s="88"/>
      <c r="AJ42" s="88"/>
      <c r="AK42" s="90"/>
      <c r="AL42" s="89"/>
      <c r="AM42" s="88"/>
      <c r="AN42" s="88"/>
      <c r="AO42" s="88"/>
      <c r="AP42" s="88"/>
      <c r="AQ42" s="88"/>
      <c r="AR42" s="90"/>
      <c r="AS42" s="89"/>
      <c r="AT42" s="88"/>
      <c r="AU42" s="88"/>
      <c r="AV42" s="88"/>
      <c r="AW42" s="88"/>
      <c r="AX42" s="88"/>
      <c r="AY42" s="90"/>
      <c r="AZ42" s="89"/>
      <c r="BA42" s="88"/>
    </row>
    <row r="43" spans="1:59" s="1" customFormat="1" ht="20.100000000000001" customHeight="1">
      <c r="C43" s="40"/>
      <c r="I43" s="27"/>
      <c r="J43" s="126"/>
      <c r="N43" s="27"/>
      <c r="O43" s="126"/>
      <c r="S43" s="88"/>
      <c r="T43" s="88"/>
      <c r="U43" s="88"/>
      <c r="V43" s="88"/>
      <c r="W43" s="89"/>
      <c r="X43" s="89"/>
      <c r="Y43" s="88"/>
      <c r="Z43" s="88"/>
      <c r="AA43" s="88"/>
      <c r="AB43" s="88"/>
      <c r="AC43" s="88"/>
      <c r="AD43" s="90"/>
      <c r="AE43" s="89"/>
      <c r="AF43" s="88"/>
      <c r="AG43" s="88"/>
      <c r="AH43" s="88"/>
      <c r="AI43" s="88"/>
      <c r="AJ43" s="88"/>
      <c r="AK43" s="90"/>
      <c r="AL43" s="89"/>
      <c r="AM43" s="88"/>
      <c r="AN43" s="88"/>
      <c r="AO43" s="88"/>
      <c r="AP43" s="88"/>
      <c r="AQ43" s="88"/>
      <c r="AR43" s="90"/>
      <c r="AS43" s="89"/>
      <c r="AT43" s="88"/>
      <c r="AU43" s="88"/>
      <c r="AV43" s="88"/>
      <c r="AW43" s="88"/>
      <c r="AX43" s="88"/>
      <c r="AY43" s="90"/>
      <c r="AZ43" s="89"/>
      <c r="BA43" s="88"/>
    </row>
    <row r="44" spans="1:59" s="1" customFormat="1" ht="20.100000000000001" customHeight="1">
      <c r="C44" s="40"/>
      <c r="I44" s="27"/>
      <c r="J44" s="126"/>
      <c r="N44" s="27"/>
      <c r="O44" s="126"/>
      <c r="S44" s="88"/>
      <c r="T44" s="88"/>
      <c r="U44" s="88"/>
      <c r="V44" s="88"/>
      <c r="W44" s="89"/>
      <c r="X44" s="89"/>
      <c r="Y44" s="88"/>
      <c r="Z44" s="88"/>
      <c r="AA44" s="88"/>
      <c r="AB44" s="88"/>
      <c r="AC44" s="88"/>
      <c r="AD44" s="90"/>
      <c r="AE44" s="89"/>
      <c r="AF44" s="88"/>
      <c r="AG44" s="88"/>
      <c r="AH44" s="88"/>
      <c r="AI44" s="88"/>
      <c r="AJ44" s="88"/>
      <c r="AK44" s="90"/>
      <c r="AL44" s="89"/>
      <c r="AM44" s="88"/>
      <c r="AN44" s="88"/>
      <c r="AO44" s="88"/>
      <c r="AP44" s="88"/>
      <c r="AQ44" s="88"/>
      <c r="AR44" s="90"/>
      <c r="AS44" s="89"/>
      <c r="AT44" s="88"/>
      <c r="AU44" s="88"/>
      <c r="AV44" s="88"/>
      <c r="AW44" s="88"/>
      <c r="AX44" s="88"/>
      <c r="AY44" s="90"/>
      <c r="AZ44" s="89"/>
      <c r="BA44" s="88"/>
    </row>
    <row r="45" spans="1:59" s="1" customFormat="1" ht="20.100000000000001" customHeight="1">
      <c r="C45" s="40"/>
      <c r="I45" s="27"/>
      <c r="J45" s="126"/>
      <c r="N45" s="27"/>
      <c r="O45" s="126"/>
      <c r="S45" s="88"/>
      <c r="T45" s="88"/>
      <c r="U45" s="88"/>
      <c r="V45" s="88"/>
      <c r="W45" s="89"/>
      <c r="X45" s="89"/>
      <c r="Y45" s="88"/>
      <c r="Z45" s="88"/>
      <c r="AA45" s="88"/>
      <c r="AB45" s="88"/>
      <c r="AC45" s="88"/>
      <c r="AD45" s="90"/>
      <c r="AE45" s="89"/>
      <c r="AF45" s="88"/>
      <c r="AG45" s="88"/>
      <c r="AH45" s="88"/>
      <c r="AI45" s="88"/>
      <c r="AJ45" s="88"/>
      <c r="AK45" s="90"/>
      <c r="AL45" s="89"/>
      <c r="AM45" s="88"/>
      <c r="AN45" s="88"/>
      <c r="AO45" s="88"/>
      <c r="AP45" s="88"/>
      <c r="AQ45" s="88"/>
      <c r="AR45" s="90"/>
      <c r="AS45" s="89"/>
      <c r="AT45" s="88"/>
      <c r="AU45" s="88"/>
      <c r="AV45" s="88"/>
      <c r="AW45" s="88"/>
      <c r="AX45" s="88"/>
      <c r="AY45" s="90"/>
      <c r="AZ45" s="89"/>
      <c r="BA45" s="88"/>
    </row>
    <row r="46" spans="1:59" s="1" customFormat="1" ht="20.100000000000001" customHeight="1">
      <c r="C46" s="40"/>
      <c r="I46" s="27"/>
      <c r="J46" s="126"/>
      <c r="N46" s="27"/>
      <c r="O46" s="126"/>
      <c r="S46" s="88"/>
      <c r="T46" s="88"/>
      <c r="U46" s="88"/>
      <c r="V46" s="88"/>
      <c r="W46" s="89"/>
      <c r="X46" s="89"/>
      <c r="Y46" s="88"/>
      <c r="Z46" s="88"/>
      <c r="AA46" s="88"/>
      <c r="AB46" s="88"/>
      <c r="AC46" s="88"/>
      <c r="AD46" s="90"/>
      <c r="AE46" s="89"/>
      <c r="AF46" s="88"/>
      <c r="AG46" s="88"/>
      <c r="AH46" s="88"/>
      <c r="AI46" s="88"/>
      <c r="AJ46" s="88"/>
      <c r="AK46" s="90"/>
      <c r="AL46" s="89"/>
      <c r="AM46" s="88"/>
      <c r="AN46" s="88"/>
      <c r="AO46" s="88"/>
      <c r="AP46" s="88"/>
      <c r="AQ46" s="88"/>
      <c r="AR46" s="90"/>
      <c r="AS46" s="89"/>
      <c r="AT46" s="88"/>
      <c r="AU46" s="88"/>
      <c r="AV46" s="88"/>
      <c r="AW46" s="88"/>
      <c r="AX46" s="88"/>
      <c r="AY46" s="90"/>
      <c r="AZ46" s="89"/>
      <c r="BA46" s="88"/>
    </row>
    <row r="47" spans="1:59" s="1" customFormat="1" ht="20.100000000000001" customHeight="1">
      <c r="C47" s="40"/>
      <c r="I47" s="27"/>
      <c r="J47" s="126"/>
      <c r="N47" s="27"/>
      <c r="O47" s="126"/>
      <c r="S47" s="88"/>
      <c r="T47" s="88"/>
      <c r="U47" s="88"/>
      <c r="V47" s="88"/>
      <c r="W47" s="89"/>
      <c r="X47" s="89"/>
      <c r="Y47" s="88"/>
      <c r="Z47" s="88"/>
      <c r="AA47" s="88"/>
      <c r="AB47" s="88"/>
      <c r="AC47" s="88"/>
      <c r="AD47" s="90"/>
      <c r="AE47" s="89"/>
      <c r="AF47" s="88"/>
      <c r="AG47" s="88"/>
      <c r="AH47" s="88"/>
      <c r="AI47" s="88"/>
      <c r="AJ47" s="88"/>
      <c r="AK47" s="90"/>
      <c r="AL47" s="89"/>
      <c r="AM47" s="88"/>
      <c r="AN47" s="88"/>
      <c r="AO47" s="88"/>
      <c r="AP47" s="88"/>
      <c r="AQ47" s="88"/>
      <c r="AR47" s="90"/>
      <c r="AS47" s="89"/>
      <c r="AT47" s="88"/>
      <c r="AU47" s="88"/>
      <c r="AV47" s="88"/>
      <c r="AW47" s="88"/>
      <c r="AX47" s="88"/>
      <c r="AY47" s="90"/>
      <c r="AZ47" s="89"/>
      <c r="BA47" s="88"/>
    </row>
    <row r="48" spans="1:59" s="1" customFormat="1" ht="20.100000000000001" customHeight="1">
      <c r="C48" s="40"/>
      <c r="I48" s="27"/>
      <c r="J48" s="126"/>
      <c r="N48" s="27"/>
      <c r="O48" s="126"/>
      <c r="S48" s="88"/>
      <c r="T48" s="88"/>
      <c r="U48" s="88"/>
      <c r="V48" s="88"/>
      <c r="W48" s="89"/>
      <c r="X48" s="89"/>
      <c r="Y48" s="88"/>
      <c r="Z48" s="88"/>
      <c r="AA48" s="88"/>
      <c r="AB48" s="88"/>
      <c r="AC48" s="88"/>
      <c r="AD48" s="90"/>
      <c r="AE48" s="89"/>
      <c r="AF48" s="88"/>
      <c r="AG48" s="88"/>
      <c r="AH48" s="88"/>
      <c r="AI48" s="88"/>
      <c r="AJ48" s="88"/>
      <c r="AK48" s="90"/>
      <c r="AL48" s="89"/>
      <c r="AM48" s="88"/>
      <c r="AN48" s="88"/>
      <c r="AO48" s="88"/>
      <c r="AP48" s="88"/>
      <c r="AQ48" s="88"/>
      <c r="AR48" s="90"/>
      <c r="AS48" s="89"/>
      <c r="AT48" s="88"/>
      <c r="AU48" s="88"/>
      <c r="AV48" s="88"/>
      <c r="AW48" s="88"/>
      <c r="AX48" s="88"/>
      <c r="AY48" s="90"/>
      <c r="AZ48" s="89"/>
      <c r="BA48" s="88"/>
    </row>
    <row r="49" spans="3:53" s="1" customFormat="1" ht="20.100000000000001" customHeight="1">
      <c r="C49" s="40"/>
      <c r="I49" s="27"/>
      <c r="J49" s="126"/>
      <c r="N49" s="27"/>
      <c r="O49" s="126"/>
      <c r="S49" s="88"/>
      <c r="T49" s="88"/>
      <c r="U49" s="88"/>
      <c r="V49" s="88"/>
      <c r="W49" s="89"/>
      <c r="X49" s="89"/>
      <c r="Y49" s="88"/>
      <c r="Z49" s="88"/>
      <c r="AA49" s="88"/>
      <c r="AB49" s="88"/>
      <c r="AC49" s="88"/>
      <c r="AD49" s="90"/>
      <c r="AE49" s="89"/>
      <c r="AF49" s="88"/>
      <c r="AG49" s="88"/>
      <c r="AH49" s="88"/>
      <c r="AI49" s="88"/>
      <c r="AJ49" s="88"/>
      <c r="AK49" s="90"/>
      <c r="AL49" s="89"/>
      <c r="AM49" s="88"/>
      <c r="AN49" s="88"/>
      <c r="AO49" s="88"/>
      <c r="AP49" s="88"/>
      <c r="AQ49" s="88"/>
      <c r="AR49" s="90"/>
      <c r="AS49" s="89"/>
      <c r="AT49" s="88"/>
      <c r="AU49" s="88"/>
      <c r="AV49" s="88"/>
      <c r="AW49" s="88"/>
      <c r="AX49" s="88"/>
      <c r="AY49" s="90"/>
      <c r="AZ49" s="89"/>
      <c r="BA49" s="88"/>
    </row>
    <row r="50" spans="3:53" s="1" customFormat="1" ht="20.100000000000001" customHeight="1">
      <c r="C50" s="40"/>
      <c r="I50" s="27"/>
      <c r="J50" s="126"/>
      <c r="N50" s="27"/>
      <c r="O50" s="126"/>
      <c r="S50" s="88"/>
      <c r="T50" s="88"/>
      <c r="U50" s="88"/>
      <c r="V50" s="88"/>
      <c r="W50" s="89"/>
      <c r="X50" s="89"/>
      <c r="Y50" s="88"/>
      <c r="Z50" s="88"/>
      <c r="AA50" s="88"/>
      <c r="AB50" s="88"/>
      <c r="AC50" s="88"/>
      <c r="AD50" s="90"/>
      <c r="AE50" s="89"/>
      <c r="AF50" s="88"/>
      <c r="AG50" s="88"/>
      <c r="AH50" s="88"/>
      <c r="AI50" s="88"/>
      <c r="AJ50" s="88"/>
      <c r="AK50" s="90"/>
      <c r="AL50" s="89"/>
      <c r="AM50" s="88"/>
      <c r="AN50" s="88"/>
      <c r="AO50" s="88"/>
      <c r="AP50" s="88"/>
      <c r="AQ50" s="88"/>
      <c r="AR50" s="90"/>
      <c r="AS50" s="89"/>
      <c r="AT50" s="88"/>
      <c r="AU50" s="88"/>
      <c r="AV50" s="88"/>
      <c r="AW50" s="88"/>
      <c r="AX50" s="88"/>
      <c r="AY50" s="90"/>
      <c r="AZ50" s="89"/>
      <c r="BA50" s="88"/>
    </row>
    <row r="51" spans="3:53" s="1" customFormat="1" ht="20.100000000000001" customHeight="1">
      <c r="C51" s="40"/>
      <c r="I51" s="27"/>
      <c r="J51" s="126"/>
      <c r="N51" s="27"/>
      <c r="O51" s="126"/>
      <c r="S51" s="88"/>
      <c r="T51" s="88"/>
      <c r="U51" s="88"/>
      <c r="V51" s="88"/>
      <c r="W51" s="89"/>
      <c r="X51" s="89"/>
      <c r="Y51" s="88"/>
      <c r="Z51" s="88"/>
      <c r="AA51" s="88"/>
      <c r="AB51" s="88"/>
      <c r="AC51" s="88"/>
      <c r="AD51" s="90"/>
      <c r="AE51" s="89"/>
      <c r="AF51" s="88"/>
      <c r="AG51" s="88"/>
      <c r="AH51" s="88"/>
      <c r="AI51" s="88"/>
      <c r="AJ51" s="88"/>
      <c r="AK51" s="90"/>
      <c r="AL51" s="89"/>
      <c r="AM51" s="88"/>
      <c r="AN51" s="88"/>
      <c r="AO51" s="88"/>
      <c r="AP51" s="88"/>
      <c r="AQ51" s="88"/>
      <c r="AR51" s="90"/>
      <c r="AS51" s="89"/>
      <c r="AT51" s="88"/>
      <c r="AU51" s="88"/>
      <c r="AV51" s="88"/>
      <c r="AW51" s="88"/>
      <c r="AX51" s="88"/>
      <c r="AY51" s="90"/>
      <c r="AZ51" s="89"/>
      <c r="BA51" s="88"/>
    </row>
    <row r="52" spans="3:53" s="1" customFormat="1" ht="20.100000000000001" customHeight="1">
      <c r="C52" s="40"/>
      <c r="I52" s="27"/>
      <c r="J52" s="126"/>
      <c r="N52" s="27"/>
      <c r="O52" s="126"/>
      <c r="S52" s="88"/>
      <c r="T52" s="88"/>
      <c r="U52" s="88"/>
      <c r="V52" s="88"/>
      <c r="W52" s="89"/>
      <c r="X52" s="89"/>
      <c r="Y52" s="88"/>
      <c r="Z52" s="88"/>
      <c r="AA52" s="88"/>
      <c r="AB52" s="88"/>
      <c r="AC52" s="88"/>
      <c r="AD52" s="90"/>
      <c r="AE52" s="89"/>
      <c r="AF52" s="88"/>
      <c r="AG52" s="88"/>
      <c r="AH52" s="88"/>
      <c r="AI52" s="88"/>
      <c r="AJ52" s="88"/>
      <c r="AK52" s="90"/>
      <c r="AL52" s="89"/>
      <c r="AM52" s="88"/>
      <c r="AN52" s="88"/>
      <c r="AO52" s="88"/>
      <c r="AP52" s="88"/>
      <c r="AQ52" s="88"/>
      <c r="AR52" s="90"/>
      <c r="AS52" s="89"/>
      <c r="AT52" s="88"/>
      <c r="AU52" s="88"/>
      <c r="AV52" s="88"/>
      <c r="AW52" s="88"/>
      <c r="AX52" s="88"/>
      <c r="AY52" s="90"/>
      <c r="AZ52" s="89"/>
      <c r="BA52" s="88"/>
    </row>
    <row r="53" spans="3:53" s="1" customFormat="1" ht="20.100000000000001" customHeight="1">
      <c r="C53" s="40"/>
      <c r="I53" s="27"/>
      <c r="J53" s="126"/>
      <c r="N53" s="27"/>
      <c r="O53" s="126"/>
      <c r="S53" s="88"/>
      <c r="T53" s="88"/>
      <c r="U53" s="88"/>
      <c r="V53" s="88"/>
      <c r="W53" s="89"/>
      <c r="X53" s="89"/>
      <c r="Y53" s="88"/>
      <c r="Z53" s="88"/>
      <c r="AA53" s="88"/>
      <c r="AB53" s="88"/>
      <c r="AC53" s="88"/>
      <c r="AD53" s="90"/>
      <c r="AE53" s="89"/>
      <c r="AF53" s="88"/>
      <c r="AG53" s="88"/>
      <c r="AH53" s="88"/>
      <c r="AI53" s="88"/>
      <c r="AJ53" s="88"/>
      <c r="AK53" s="90"/>
      <c r="AL53" s="89"/>
      <c r="AM53" s="88"/>
      <c r="AN53" s="88"/>
      <c r="AO53" s="88"/>
      <c r="AP53" s="88"/>
      <c r="AQ53" s="88"/>
      <c r="AR53" s="90"/>
      <c r="AS53" s="89"/>
      <c r="AT53" s="88"/>
      <c r="AU53" s="88"/>
      <c r="AV53" s="88"/>
      <c r="AW53" s="88"/>
      <c r="AX53" s="88"/>
      <c r="AY53" s="90"/>
      <c r="AZ53" s="89"/>
      <c r="BA53" s="88"/>
    </row>
    <row r="54" spans="3:53" s="1" customFormat="1" ht="20.100000000000001" customHeight="1">
      <c r="C54" s="40"/>
      <c r="I54" s="27"/>
      <c r="J54" s="126"/>
      <c r="N54" s="27"/>
      <c r="O54" s="126"/>
      <c r="S54" s="88"/>
      <c r="T54" s="88"/>
      <c r="U54" s="88"/>
      <c r="V54" s="88"/>
      <c r="W54" s="89"/>
      <c r="X54" s="89"/>
      <c r="Y54" s="88"/>
      <c r="Z54" s="88"/>
      <c r="AA54" s="88"/>
      <c r="AB54" s="88"/>
      <c r="AC54" s="88"/>
      <c r="AD54" s="90"/>
      <c r="AE54" s="89"/>
      <c r="AF54" s="88"/>
      <c r="AG54" s="88"/>
      <c r="AH54" s="88"/>
      <c r="AI54" s="88"/>
      <c r="AJ54" s="88"/>
      <c r="AK54" s="90"/>
      <c r="AL54" s="89"/>
      <c r="AM54" s="88"/>
      <c r="AN54" s="88"/>
      <c r="AO54" s="88"/>
      <c r="AP54" s="88"/>
      <c r="AQ54" s="88"/>
      <c r="AR54" s="90"/>
      <c r="AS54" s="89"/>
      <c r="AT54" s="88"/>
      <c r="AU54" s="88"/>
      <c r="AV54" s="88"/>
      <c r="AW54" s="88"/>
      <c r="AX54" s="88"/>
      <c r="AY54" s="90"/>
      <c r="AZ54" s="89"/>
      <c r="BA54" s="88"/>
    </row>
    <row r="55" spans="3:53" s="1" customFormat="1" ht="20.100000000000001" customHeight="1">
      <c r="C55" s="40"/>
      <c r="I55" s="27"/>
      <c r="J55" s="126"/>
      <c r="N55" s="27"/>
      <c r="O55" s="126"/>
      <c r="S55" s="88"/>
      <c r="T55" s="88"/>
      <c r="U55" s="88"/>
      <c r="V55" s="88"/>
      <c r="W55" s="89"/>
      <c r="X55" s="89"/>
      <c r="Y55" s="88"/>
      <c r="Z55" s="88"/>
      <c r="AA55" s="88"/>
      <c r="AB55" s="88"/>
      <c r="AC55" s="88"/>
      <c r="AD55" s="90"/>
      <c r="AE55" s="89"/>
      <c r="AF55" s="88"/>
      <c r="AG55" s="88"/>
      <c r="AH55" s="88"/>
      <c r="AI55" s="88"/>
      <c r="AJ55" s="88"/>
      <c r="AK55" s="90"/>
      <c r="AL55" s="89"/>
      <c r="AM55" s="88"/>
      <c r="AN55" s="88"/>
      <c r="AO55" s="88"/>
      <c r="AP55" s="88"/>
      <c r="AQ55" s="88"/>
      <c r="AR55" s="90"/>
      <c r="AS55" s="89"/>
      <c r="AT55" s="88"/>
      <c r="AU55" s="88"/>
      <c r="AV55" s="88"/>
      <c r="AW55" s="88"/>
      <c r="AX55" s="88"/>
      <c r="AY55" s="90"/>
      <c r="AZ55" s="89"/>
      <c r="BA55" s="88"/>
    </row>
    <row r="56" spans="3:53" s="1" customFormat="1" ht="20.100000000000001" customHeight="1">
      <c r="C56" s="40"/>
      <c r="I56" s="27"/>
      <c r="J56" s="126"/>
      <c r="N56" s="27"/>
      <c r="O56" s="126"/>
      <c r="S56" s="88"/>
      <c r="T56" s="88"/>
      <c r="U56" s="88"/>
      <c r="V56" s="88"/>
      <c r="W56" s="89"/>
      <c r="X56" s="89"/>
      <c r="Y56" s="88"/>
      <c r="Z56" s="88"/>
      <c r="AA56" s="88"/>
      <c r="AB56" s="88"/>
      <c r="AC56" s="88"/>
      <c r="AD56" s="90"/>
      <c r="AE56" s="89"/>
      <c r="AF56" s="88"/>
      <c r="AG56" s="88"/>
      <c r="AH56" s="88"/>
      <c r="AI56" s="88"/>
      <c r="AJ56" s="88"/>
      <c r="AK56" s="90"/>
      <c r="AL56" s="89"/>
      <c r="AM56" s="88"/>
      <c r="AN56" s="88"/>
      <c r="AO56" s="88"/>
      <c r="AP56" s="88"/>
      <c r="AQ56" s="88"/>
      <c r="AR56" s="90"/>
      <c r="AS56" s="89"/>
      <c r="AT56" s="88"/>
      <c r="AU56" s="88"/>
      <c r="AV56" s="88"/>
      <c r="AW56" s="88"/>
      <c r="AX56" s="88"/>
      <c r="AY56" s="90"/>
      <c r="AZ56" s="89"/>
      <c r="BA56" s="88"/>
    </row>
    <row r="57" spans="3:53" s="1" customFormat="1" ht="20.100000000000001" customHeight="1">
      <c r="C57" s="40"/>
      <c r="I57" s="27"/>
      <c r="J57" s="126"/>
      <c r="N57" s="27"/>
      <c r="O57" s="126"/>
      <c r="S57" s="88"/>
      <c r="T57" s="88"/>
      <c r="U57" s="88"/>
      <c r="V57" s="88"/>
      <c r="W57" s="89"/>
      <c r="X57" s="89"/>
      <c r="Y57" s="88"/>
      <c r="Z57" s="88"/>
      <c r="AA57" s="88"/>
      <c r="AB57" s="88"/>
      <c r="AC57" s="88"/>
      <c r="AD57" s="90"/>
      <c r="AE57" s="89"/>
      <c r="AF57" s="88"/>
      <c r="AG57" s="88"/>
      <c r="AH57" s="88"/>
      <c r="AI57" s="88"/>
      <c r="AJ57" s="88"/>
      <c r="AK57" s="90"/>
      <c r="AL57" s="89"/>
      <c r="AM57" s="88"/>
      <c r="AN57" s="88"/>
      <c r="AO57" s="88"/>
      <c r="AP57" s="88"/>
      <c r="AQ57" s="88"/>
      <c r="AR57" s="90"/>
      <c r="AS57" s="89"/>
      <c r="AT57" s="88"/>
      <c r="AU57" s="88"/>
      <c r="AV57" s="88"/>
      <c r="AW57" s="88"/>
      <c r="AX57" s="88"/>
      <c r="AY57" s="90"/>
      <c r="AZ57" s="89"/>
      <c r="BA57" s="88"/>
    </row>
    <row r="58" spans="3:53" s="1" customFormat="1" ht="20.100000000000001" customHeight="1">
      <c r="C58" s="40"/>
      <c r="I58" s="27"/>
      <c r="J58" s="126"/>
      <c r="N58" s="27"/>
      <c r="O58" s="126"/>
      <c r="S58" s="88"/>
      <c r="T58" s="88"/>
      <c r="U58" s="88"/>
      <c r="V58" s="88"/>
      <c r="W58" s="89"/>
      <c r="X58" s="89"/>
      <c r="Y58" s="88"/>
      <c r="Z58" s="88"/>
      <c r="AA58" s="88"/>
      <c r="AB58" s="88"/>
      <c r="AC58" s="88"/>
      <c r="AD58" s="90"/>
      <c r="AE58" s="89"/>
      <c r="AF58" s="88"/>
      <c r="AG58" s="88"/>
      <c r="AH58" s="88"/>
      <c r="AI58" s="88"/>
      <c r="AJ58" s="88"/>
      <c r="AK58" s="90"/>
      <c r="AL58" s="89"/>
      <c r="AM58" s="88"/>
      <c r="AN58" s="88"/>
      <c r="AO58" s="88"/>
      <c r="AP58" s="88"/>
      <c r="AQ58" s="88"/>
      <c r="AR58" s="90"/>
      <c r="AS58" s="89"/>
      <c r="AT58" s="88"/>
      <c r="AU58" s="88"/>
      <c r="AV58" s="88"/>
      <c r="AW58" s="88"/>
      <c r="AX58" s="88"/>
      <c r="AY58" s="90"/>
      <c r="AZ58" s="89"/>
      <c r="BA58" s="88"/>
    </row>
    <row r="59" spans="3:53" s="1" customFormat="1" ht="20.100000000000001" customHeight="1">
      <c r="C59" s="40"/>
      <c r="I59" s="27"/>
      <c r="J59" s="126"/>
      <c r="N59" s="27"/>
      <c r="O59" s="126"/>
      <c r="S59" s="88"/>
      <c r="T59" s="88"/>
      <c r="U59" s="88"/>
      <c r="V59" s="88"/>
      <c r="W59" s="89"/>
      <c r="X59" s="89"/>
      <c r="Y59" s="88"/>
      <c r="Z59" s="88"/>
      <c r="AA59" s="88"/>
      <c r="AB59" s="88"/>
      <c r="AC59" s="88"/>
      <c r="AD59" s="90"/>
      <c r="AE59" s="89"/>
      <c r="AF59" s="88"/>
      <c r="AG59" s="88"/>
      <c r="AH59" s="88"/>
      <c r="AI59" s="88"/>
      <c r="AJ59" s="88"/>
      <c r="AK59" s="90"/>
      <c r="AL59" s="89"/>
      <c r="AM59" s="88"/>
      <c r="AN59" s="88"/>
      <c r="AO59" s="88"/>
      <c r="AP59" s="88"/>
      <c r="AQ59" s="88"/>
      <c r="AR59" s="90"/>
      <c r="AS59" s="89"/>
      <c r="AT59" s="88"/>
      <c r="AU59" s="88"/>
      <c r="AV59" s="88"/>
      <c r="AW59" s="88"/>
      <c r="AX59" s="88"/>
      <c r="AY59" s="90"/>
      <c r="AZ59" s="89"/>
      <c r="BA59" s="88"/>
    </row>
    <row r="60" spans="3:53" s="1" customFormat="1" ht="20.100000000000001" customHeight="1">
      <c r="C60" s="40"/>
      <c r="I60" s="27"/>
      <c r="J60" s="126"/>
      <c r="N60" s="27"/>
      <c r="O60" s="126"/>
      <c r="S60" s="88"/>
      <c r="T60" s="88"/>
      <c r="U60" s="88"/>
      <c r="V60" s="88"/>
      <c r="W60" s="89"/>
      <c r="X60" s="89"/>
      <c r="Y60" s="88"/>
      <c r="Z60" s="88"/>
      <c r="AA60" s="88"/>
      <c r="AB60" s="88"/>
      <c r="AC60" s="88"/>
      <c r="AD60" s="90"/>
      <c r="AE60" s="89"/>
      <c r="AF60" s="88"/>
      <c r="AG60" s="88"/>
      <c r="AH60" s="88"/>
      <c r="AI60" s="88"/>
      <c r="AJ60" s="88"/>
      <c r="AK60" s="90"/>
      <c r="AL60" s="89"/>
      <c r="AM60" s="88"/>
      <c r="AN60" s="88"/>
      <c r="AO60" s="88"/>
      <c r="AP60" s="88"/>
      <c r="AQ60" s="88"/>
      <c r="AR60" s="90"/>
      <c r="AS60" s="89"/>
      <c r="AT60" s="88"/>
      <c r="AU60" s="88"/>
      <c r="AV60" s="88"/>
      <c r="AW60" s="88"/>
      <c r="AX60" s="88"/>
      <c r="AY60" s="90"/>
      <c r="AZ60" s="89"/>
      <c r="BA60" s="88"/>
    </row>
    <row r="61" spans="3:53" s="1" customFormat="1" ht="20.100000000000001" customHeight="1">
      <c r="C61" s="40"/>
      <c r="I61" s="27"/>
      <c r="J61" s="126"/>
      <c r="N61" s="27"/>
      <c r="O61" s="126"/>
      <c r="S61" s="88"/>
      <c r="T61" s="88"/>
      <c r="U61" s="88"/>
      <c r="V61" s="88"/>
      <c r="W61" s="89"/>
      <c r="X61" s="89"/>
      <c r="Y61" s="88"/>
      <c r="Z61" s="88"/>
      <c r="AA61" s="88"/>
      <c r="AB61" s="88"/>
      <c r="AC61" s="88"/>
      <c r="AD61" s="90"/>
      <c r="AE61" s="89"/>
      <c r="AF61" s="88"/>
      <c r="AG61" s="88"/>
      <c r="AH61" s="88"/>
      <c r="AI61" s="88"/>
      <c r="AJ61" s="88"/>
      <c r="AK61" s="90"/>
      <c r="AL61" s="89"/>
      <c r="AM61" s="88"/>
      <c r="AN61" s="88"/>
      <c r="AO61" s="88"/>
      <c r="AP61" s="88"/>
      <c r="AQ61" s="88"/>
      <c r="AR61" s="90"/>
      <c r="AS61" s="89"/>
      <c r="AT61" s="88"/>
      <c r="AU61" s="88"/>
      <c r="AV61" s="88"/>
      <c r="AW61" s="88"/>
      <c r="AX61" s="88"/>
      <c r="AY61" s="90"/>
      <c r="AZ61" s="89"/>
      <c r="BA61" s="88"/>
    </row>
    <row r="62" spans="3:53" s="1" customFormat="1" ht="20.100000000000001" customHeight="1">
      <c r="C62" s="40"/>
      <c r="I62" s="27"/>
      <c r="J62" s="126"/>
      <c r="N62" s="27"/>
      <c r="O62" s="126"/>
      <c r="S62" s="88"/>
      <c r="T62" s="88"/>
      <c r="U62" s="88"/>
      <c r="V62" s="88"/>
      <c r="W62" s="89"/>
      <c r="X62" s="89"/>
      <c r="Y62" s="88"/>
      <c r="Z62" s="88"/>
      <c r="AA62" s="88"/>
      <c r="AB62" s="88"/>
      <c r="AC62" s="88"/>
      <c r="AD62" s="90"/>
      <c r="AE62" s="89"/>
      <c r="AF62" s="88"/>
      <c r="AG62" s="88"/>
      <c r="AH62" s="88"/>
      <c r="AI62" s="88"/>
      <c r="AJ62" s="88"/>
      <c r="AK62" s="90"/>
      <c r="AL62" s="89"/>
      <c r="AM62" s="88"/>
      <c r="AN62" s="88"/>
      <c r="AO62" s="88"/>
      <c r="AP62" s="88"/>
      <c r="AQ62" s="88"/>
      <c r="AR62" s="90"/>
      <c r="AS62" s="89"/>
      <c r="AT62" s="88"/>
      <c r="AU62" s="88"/>
      <c r="AV62" s="88"/>
      <c r="AW62" s="88"/>
      <c r="AX62" s="88"/>
      <c r="AY62" s="90"/>
      <c r="AZ62" s="89"/>
      <c r="BA62" s="88"/>
    </row>
    <row r="63" spans="3:53" s="1" customFormat="1" ht="20.100000000000001" customHeight="1">
      <c r="C63" s="40"/>
      <c r="I63" s="27"/>
      <c r="J63" s="126"/>
      <c r="N63" s="27"/>
      <c r="O63" s="126"/>
      <c r="S63" s="88"/>
      <c r="T63" s="88"/>
      <c r="U63" s="88"/>
      <c r="V63" s="88"/>
      <c r="W63" s="89"/>
      <c r="X63" s="89"/>
      <c r="Y63" s="88"/>
      <c r="Z63" s="88"/>
      <c r="AA63" s="88"/>
      <c r="AB63" s="88"/>
      <c r="AC63" s="88"/>
      <c r="AD63" s="90"/>
      <c r="AE63" s="89"/>
      <c r="AF63" s="88"/>
      <c r="AG63" s="88"/>
      <c r="AH63" s="88"/>
      <c r="AI63" s="88"/>
      <c r="AJ63" s="88"/>
      <c r="AK63" s="90"/>
      <c r="AL63" s="89"/>
      <c r="AM63" s="88"/>
      <c r="AN63" s="88"/>
      <c r="AO63" s="88"/>
      <c r="AP63" s="88"/>
      <c r="AQ63" s="88"/>
      <c r="AR63" s="90"/>
      <c r="AS63" s="89"/>
      <c r="AT63" s="88"/>
      <c r="AU63" s="88"/>
      <c r="AV63" s="88"/>
      <c r="AW63" s="88"/>
      <c r="AX63" s="88"/>
      <c r="AY63" s="90"/>
      <c r="AZ63" s="89"/>
      <c r="BA63" s="88"/>
    </row>
    <row r="64" spans="3:53" s="1" customFormat="1" ht="20.100000000000001" customHeight="1">
      <c r="C64" s="40"/>
      <c r="I64" s="27"/>
      <c r="J64" s="126"/>
      <c r="N64" s="27"/>
      <c r="O64" s="126"/>
      <c r="S64" s="88"/>
      <c r="T64" s="88"/>
      <c r="U64" s="88"/>
      <c r="V64" s="88"/>
      <c r="W64" s="89"/>
      <c r="X64" s="89"/>
      <c r="Y64" s="88"/>
      <c r="Z64" s="88"/>
      <c r="AA64" s="88"/>
      <c r="AB64" s="88"/>
      <c r="AC64" s="88"/>
      <c r="AD64" s="90"/>
      <c r="AE64" s="89"/>
      <c r="AF64" s="88"/>
      <c r="AG64" s="88"/>
      <c r="AH64" s="88"/>
      <c r="AI64" s="88"/>
      <c r="AJ64" s="88"/>
      <c r="AK64" s="90"/>
      <c r="AL64" s="89"/>
      <c r="AM64" s="88"/>
      <c r="AN64" s="88"/>
      <c r="AO64" s="88"/>
      <c r="AP64" s="88"/>
      <c r="AQ64" s="88"/>
      <c r="AR64" s="90"/>
      <c r="AS64" s="89"/>
      <c r="AT64" s="88"/>
      <c r="AU64" s="88"/>
      <c r="AV64" s="88"/>
      <c r="AW64" s="88"/>
      <c r="AX64" s="88"/>
      <c r="AY64" s="90"/>
      <c r="AZ64" s="89"/>
      <c r="BA64" s="88"/>
    </row>
    <row r="65" spans="3:53" s="1" customFormat="1" ht="20.100000000000001" customHeight="1">
      <c r="C65" s="40"/>
      <c r="I65" s="27"/>
      <c r="J65" s="126"/>
      <c r="N65" s="27"/>
      <c r="O65" s="126"/>
      <c r="S65" s="88"/>
      <c r="T65" s="88"/>
      <c r="U65" s="88"/>
      <c r="V65" s="88"/>
      <c r="W65" s="89"/>
      <c r="X65" s="89"/>
      <c r="Y65" s="88"/>
      <c r="Z65" s="88"/>
      <c r="AA65" s="88"/>
      <c r="AB65" s="88"/>
      <c r="AC65" s="88"/>
      <c r="AD65" s="90"/>
      <c r="AE65" s="89"/>
      <c r="AF65" s="88"/>
      <c r="AG65" s="88"/>
      <c r="AH65" s="88"/>
      <c r="AI65" s="88"/>
      <c r="AJ65" s="88"/>
      <c r="AK65" s="90"/>
      <c r="AL65" s="89"/>
      <c r="AM65" s="88"/>
      <c r="AN65" s="88"/>
      <c r="AO65" s="88"/>
      <c r="AP65" s="88"/>
      <c r="AQ65" s="88"/>
      <c r="AR65" s="90"/>
      <c r="AS65" s="89"/>
      <c r="AT65" s="88"/>
      <c r="AU65" s="88"/>
      <c r="AV65" s="88"/>
      <c r="AW65" s="88"/>
      <c r="AX65" s="88"/>
      <c r="AY65" s="90"/>
      <c r="AZ65" s="89"/>
      <c r="BA65" s="88"/>
    </row>
    <row r="66" spans="3:53" s="1" customFormat="1" ht="20.100000000000001" customHeight="1">
      <c r="C66" s="40"/>
      <c r="I66" s="27"/>
      <c r="J66" s="126"/>
      <c r="N66" s="27"/>
      <c r="O66" s="126"/>
      <c r="S66" s="88"/>
      <c r="T66" s="88"/>
      <c r="U66" s="88"/>
      <c r="V66" s="88"/>
      <c r="W66" s="89"/>
      <c r="X66" s="89"/>
      <c r="Y66" s="88"/>
      <c r="Z66" s="88"/>
      <c r="AA66" s="88"/>
      <c r="AB66" s="88"/>
      <c r="AC66" s="88"/>
      <c r="AD66" s="90"/>
      <c r="AE66" s="89"/>
      <c r="AF66" s="88"/>
      <c r="AG66" s="88"/>
      <c r="AH66" s="88"/>
      <c r="AI66" s="88"/>
      <c r="AJ66" s="88"/>
      <c r="AK66" s="90"/>
      <c r="AL66" s="89"/>
      <c r="AM66" s="88"/>
      <c r="AN66" s="88"/>
      <c r="AO66" s="88"/>
      <c r="AP66" s="88"/>
      <c r="AQ66" s="88"/>
      <c r="AR66" s="90"/>
      <c r="AS66" s="89"/>
      <c r="AT66" s="88"/>
      <c r="AU66" s="88"/>
      <c r="AV66" s="88"/>
      <c r="AW66" s="88"/>
      <c r="AX66" s="88"/>
      <c r="AY66" s="90"/>
      <c r="AZ66" s="89"/>
      <c r="BA66" s="88"/>
    </row>
    <row r="67" spans="3:53" s="1" customFormat="1" ht="20.100000000000001" customHeight="1">
      <c r="C67" s="40"/>
      <c r="I67" s="27"/>
      <c r="J67" s="126"/>
      <c r="N67" s="27"/>
      <c r="O67" s="126"/>
      <c r="S67" s="88"/>
      <c r="T67" s="88"/>
      <c r="U67" s="88"/>
      <c r="V67" s="88"/>
      <c r="W67" s="89"/>
      <c r="X67" s="89"/>
      <c r="Y67" s="88"/>
      <c r="Z67" s="88"/>
      <c r="AA67" s="88"/>
      <c r="AB67" s="88"/>
      <c r="AC67" s="88"/>
      <c r="AD67" s="90"/>
      <c r="AE67" s="89"/>
      <c r="AF67" s="88"/>
      <c r="AG67" s="88"/>
      <c r="AH67" s="88"/>
      <c r="AI67" s="88"/>
      <c r="AJ67" s="88"/>
      <c r="AK67" s="90"/>
      <c r="AL67" s="89"/>
      <c r="AM67" s="88"/>
      <c r="AN67" s="88"/>
      <c r="AO67" s="88"/>
      <c r="AP67" s="88"/>
      <c r="AQ67" s="88"/>
      <c r="AR67" s="90"/>
      <c r="AS67" s="89"/>
      <c r="AT67" s="88"/>
      <c r="AU67" s="88"/>
      <c r="AV67" s="88"/>
      <c r="AW67" s="88"/>
      <c r="AX67" s="88"/>
      <c r="AY67" s="90"/>
      <c r="AZ67" s="89"/>
      <c r="BA67" s="88"/>
    </row>
    <row r="68" spans="3:53" s="1" customFormat="1" ht="20.100000000000001" customHeight="1">
      <c r="C68" s="40"/>
      <c r="I68" s="27"/>
      <c r="J68" s="126"/>
      <c r="N68" s="27"/>
      <c r="O68" s="126"/>
      <c r="S68" s="88"/>
      <c r="T68" s="88"/>
      <c r="U68" s="88"/>
      <c r="V68" s="88"/>
      <c r="W68" s="89"/>
      <c r="X68" s="89"/>
      <c r="Y68" s="88"/>
      <c r="Z68" s="88"/>
      <c r="AA68" s="88"/>
      <c r="AB68" s="88"/>
      <c r="AC68" s="88"/>
      <c r="AD68" s="90"/>
      <c r="AE68" s="89"/>
      <c r="AF68" s="88"/>
      <c r="AG68" s="88"/>
      <c r="AH68" s="88"/>
      <c r="AI68" s="88"/>
      <c r="AJ68" s="88"/>
      <c r="AK68" s="90"/>
      <c r="AL68" s="89"/>
      <c r="AM68" s="88"/>
      <c r="AN68" s="88"/>
      <c r="AO68" s="88"/>
      <c r="AP68" s="88"/>
      <c r="AQ68" s="88"/>
      <c r="AR68" s="90"/>
      <c r="AS68" s="89"/>
      <c r="AT68" s="88"/>
      <c r="AU68" s="88"/>
      <c r="AV68" s="88"/>
      <c r="AW68" s="88"/>
      <c r="AX68" s="88"/>
      <c r="AY68" s="90"/>
      <c r="AZ68" s="89"/>
      <c r="BA68" s="88"/>
    </row>
    <row r="69" spans="3:53" s="1" customFormat="1" ht="20.100000000000001" customHeight="1">
      <c r="C69" s="40"/>
      <c r="I69" s="27"/>
      <c r="J69" s="126"/>
      <c r="N69" s="27"/>
      <c r="O69" s="126"/>
      <c r="S69" s="88"/>
      <c r="T69" s="88"/>
      <c r="U69" s="88"/>
      <c r="V69" s="88"/>
      <c r="W69" s="89"/>
      <c r="X69" s="89"/>
      <c r="Y69" s="88"/>
      <c r="Z69" s="88"/>
      <c r="AA69" s="88"/>
      <c r="AB69" s="88"/>
      <c r="AC69" s="88"/>
      <c r="AD69" s="90"/>
      <c r="AE69" s="89"/>
      <c r="AF69" s="88"/>
      <c r="AG69" s="88"/>
      <c r="AH69" s="88"/>
      <c r="AI69" s="88"/>
      <c r="AJ69" s="88"/>
      <c r="AK69" s="90"/>
      <c r="AL69" s="89"/>
      <c r="AM69" s="88"/>
      <c r="AN69" s="88"/>
      <c r="AO69" s="88"/>
      <c r="AP69" s="88"/>
      <c r="AQ69" s="88"/>
      <c r="AR69" s="90"/>
      <c r="AS69" s="89"/>
      <c r="AT69" s="88"/>
      <c r="AU69" s="88"/>
      <c r="AV69" s="88"/>
      <c r="AW69" s="88"/>
      <c r="AX69" s="88"/>
      <c r="AY69" s="90"/>
      <c r="AZ69" s="89"/>
      <c r="BA69" s="88"/>
    </row>
    <row r="70" spans="3:53" s="1" customFormat="1" ht="20.100000000000001" customHeight="1">
      <c r="C70" s="40"/>
      <c r="I70" s="27"/>
      <c r="J70" s="126"/>
      <c r="N70" s="27"/>
      <c r="O70" s="126"/>
      <c r="S70" s="88"/>
      <c r="T70" s="88"/>
      <c r="U70" s="88"/>
      <c r="V70" s="88"/>
      <c r="W70" s="89"/>
      <c r="X70" s="89"/>
      <c r="Y70" s="88"/>
      <c r="Z70" s="88"/>
      <c r="AA70" s="88"/>
      <c r="AB70" s="88"/>
      <c r="AC70" s="88"/>
      <c r="AD70" s="90"/>
      <c r="AE70" s="89"/>
      <c r="AF70" s="88"/>
      <c r="AG70" s="88"/>
      <c r="AH70" s="88"/>
      <c r="AI70" s="88"/>
      <c r="AJ70" s="88"/>
      <c r="AK70" s="90"/>
      <c r="AL70" s="89"/>
      <c r="AM70" s="88"/>
      <c r="AN70" s="88"/>
      <c r="AO70" s="88"/>
      <c r="AP70" s="88"/>
      <c r="AQ70" s="88"/>
      <c r="AR70" s="90"/>
      <c r="AS70" s="89"/>
      <c r="AT70" s="88"/>
      <c r="AU70" s="88"/>
      <c r="AV70" s="88"/>
      <c r="AW70" s="88"/>
      <c r="AX70" s="88"/>
      <c r="AY70" s="90"/>
      <c r="AZ70" s="89"/>
      <c r="BA70" s="88"/>
    </row>
    <row r="71" spans="3:53" s="1" customFormat="1" ht="20.100000000000001" customHeight="1">
      <c r="C71" s="40"/>
      <c r="I71" s="27"/>
      <c r="J71" s="126"/>
      <c r="N71" s="27"/>
      <c r="O71" s="126"/>
      <c r="S71" s="88"/>
      <c r="T71" s="88"/>
      <c r="U71" s="88"/>
      <c r="V71" s="88"/>
      <c r="W71" s="89"/>
      <c r="X71" s="89"/>
      <c r="Y71" s="88"/>
      <c r="Z71" s="88"/>
      <c r="AA71" s="88"/>
      <c r="AB71" s="88"/>
      <c r="AC71" s="88"/>
      <c r="AD71" s="90"/>
      <c r="AE71" s="89"/>
      <c r="AF71" s="88"/>
      <c r="AG71" s="88"/>
      <c r="AH71" s="88"/>
      <c r="AI71" s="88"/>
      <c r="AJ71" s="88"/>
      <c r="AK71" s="90"/>
      <c r="AL71" s="89"/>
      <c r="AM71" s="88"/>
      <c r="AN71" s="88"/>
      <c r="AO71" s="88"/>
      <c r="AP71" s="88"/>
      <c r="AQ71" s="88"/>
      <c r="AR71" s="90"/>
      <c r="AS71" s="89"/>
      <c r="AT71" s="88"/>
      <c r="AU71" s="88"/>
      <c r="AV71" s="88"/>
      <c r="AW71" s="88"/>
      <c r="AX71" s="88"/>
      <c r="AY71" s="90"/>
      <c r="AZ71" s="89"/>
      <c r="BA71" s="88"/>
    </row>
    <row r="72" spans="3:53" s="1" customFormat="1" ht="20.100000000000001" customHeight="1">
      <c r="C72" s="40"/>
      <c r="I72" s="27"/>
      <c r="J72" s="126"/>
      <c r="N72" s="27"/>
      <c r="O72" s="126"/>
      <c r="S72" s="88"/>
      <c r="T72" s="88"/>
      <c r="U72" s="88"/>
      <c r="V72" s="88"/>
      <c r="W72" s="89"/>
      <c r="X72" s="89"/>
      <c r="Y72" s="88"/>
      <c r="Z72" s="88"/>
      <c r="AA72" s="88"/>
      <c r="AB72" s="88"/>
      <c r="AC72" s="88"/>
      <c r="AD72" s="90"/>
      <c r="AE72" s="89"/>
      <c r="AF72" s="88"/>
      <c r="AG72" s="88"/>
      <c r="AH72" s="88"/>
      <c r="AI72" s="88"/>
      <c r="AJ72" s="88"/>
      <c r="AK72" s="90"/>
      <c r="AL72" s="89"/>
      <c r="AM72" s="88"/>
      <c r="AN72" s="88"/>
      <c r="AO72" s="88"/>
      <c r="AP72" s="88"/>
      <c r="AQ72" s="88"/>
      <c r="AR72" s="90"/>
      <c r="AS72" s="89"/>
      <c r="AT72" s="88"/>
      <c r="AU72" s="88"/>
      <c r="AV72" s="88"/>
      <c r="AW72" s="88"/>
      <c r="AX72" s="88"/>
      <c r="AY72" s="90"/>
      <c r="AZ72" s="89"/>
      <c r="BA72" s="88"/>
    </row>
    <row r="73" spans="3:53" s="1" customFormat="1" ht="20.100000000000001" customHeight="1">
      <c r="C73" s="40"/>
      <c r="I73" s="27"/>
      <c r="J73" s="126"/>
      <c r="N73" s="27"/>
      <c r="O73" s="126"/>
      <c r="S73" s="88"/>
      <c r="T73" s="88"/>
      <c r="U73" s="88"/>
      <c r="V73" s="88"/>
      <c r="W73" s="89"/>
      <c r="X73" s="89"/>
      <c r="Y73" s="88"/>
      <c r="Z73" s="88"/>
      <c r="AA73" s="88"/>
      <c r="AB73" s="88"/>
      <c r="AC73" s="88"/>
      <c r="AD73" s="90"/>
      <c r="AE73" s="89"/>
      <c r="AF73" s="88"/>
      <c r="AG73" s="88"/>
      <c r="AH73" s="88"/>
      <c r="AI73" s="88"/>
      <c r="AJ73" s="88"/>
      <c r="AK73" s="90"/>
      <c r="AL73" s="89"/>
      <c r="AM73" s="88"/>
      <c r="AN73" s="88"/>
      <c r="AO73" s="88"/>
      <c r="AP73" s="88"/>
      <c r="AQ73" s="88"/>
      <c r="AR73" s="90"/>
      <c r="AS73" s="89"/>
      <c r="AT73" s="88"/>
      <c r="AU73" s="88"/>
      <c r="AV73" s="88"/>
      <c r="AW73" s="88"/>
      <c r="AX73" s="88"/>
      <c r="AY73" s="90"/>
      <c r="AZ73" s="89"/>
      <c r="BA73" s="88"/>
    </row>
    <row r="74" spans="3:53" s="1" customFormat="1" ht="20.100000000000001" customHeight="1">
      <c r="C74" s="40"/>
      <c r="I74" s="27"/>
      <c r="J74" s="126"/>
      <c r="N74" s="27"/>
      <c r="O74" s="126"/>
      <c r="S74" s="88"/>
      <c r="T74" s="88"/>
      <c r="U74" s="88"/>
      <c r="V74" s="88"/>
      <c r="W74" s="89"/>
      <c r="X74" s="89"/>
      <c r="Y74" s="88"/>
      <c r="Z74" s="88"/>
      <c r="AA74" s="88"/>
      <c r="AB74" s="88"/>
      <c r="AC74" s="88"/>
      <c r="AD74" s="90"/>
      <c r="AE74" s="89"/>
      <c r="AF74" s="88"/>
      <c r="AG74" s="88"/>
      <c r="AH74" s="88"/>
      <c r="AI74" s="88"/>
      <c r="AJ74" s="88"/>
      <c r="AK74" s="90"/>
      <c r="AL74" s="89"/>
      <c r="AM74" s="88"/>
      <c r="AN74" s="88"/>
      <c r="AO74" s="88"/>
      <c r="AP74" s="88"/>
      <c r="AQ74" s="88"/>
      <c r="AR74" s="90"/>
      <c r="AS74" s="89"/>
      <c r="AT74" s="88"/>
      <c r="AU74" s="88"/>
      <c r="AV74" s="88"/>
      <c r="AW74" s="88"/>
      <c r="AX74" s="88"/>
      <c r="AY74" s="90"/>
      <c r="AZ74" s="89"/>
      <c r="BA74" s="88"/>
    </row>
    <row r="75" spans="3:53" s="1" customFormat="1" ht="20.100000000000001" customHeight="1">
      <c r="C75" s="40"/>
      <c r="I75" s="27"/>
      <c r="J75" s="126"/>
      <c r="N75" s="27"/>
      <c r="O75" s="126"/>
      <c r="S75" s="88"/>
      <c r="T75" s="88"/>
      <c r="U75" s="88"/>
      <c r="V75" s="88"/>
      <c r="W75" s="89"/>
      <c r="X75" s="89"/>
      <c r="Y75" s="88"/>
      <c r="Z75" s="88"/>
      <c r="AA75" s="88"/>
      <c r="AB75" s="88"/>
      <c r="AC75" s="88"/>
      <c r="AD75" s="90"/>
      <c r="AE75" s="89"/>
      <c r="AF75" s="88"/>
      <c r="AG75" s="88"/>
      <c r="AH75" s="88"/>
      <c r="AI75" s="88"/>
      <c r="AJ75" s="88"/>
      <c r="AK75" s="90"/>
      <c r="AL75" s="89"/>
      <c r="AM75" s="88"/>
      <c r="AN75" s="88"/>
      <c r="AO75" s="88"/>
      <c r="AP75" s="88"/>
      <c r="AQ75" s="88"/>
      <c r="AR75" s="90"/>
      <c r="AS75" s="89"/>
      <c r="AT75" s="88"/>
      <c r="AU75" s="88"/>
      <c r="AV75" s="88"/>
      <c r="AW75" s="88"/>
      <c r="AX75" s="88"/>
      <c r="AY75" s="90"/>
      <c r="AZ75" s="89"/>
      <c r="BA75" s="88"/>
    </row>
    <row r="76" spans="3:53" s="1" customFormat="1" ht="20.100000000000001" customHeight="1">
      <c r="C76" s="40"/>
      <c r="I76" s="27"/>
      <c r="J76" s="126"/>
      <c r="N76" s="27"/>
      <c r="O76" s="126"/>
      <c r="S76" s="88"/>
      <c r="T76" s="88"/>
      <c r="U76" s="88"/>
      <c r="V76" s="88"/>
      <c r="W76" s="89"/>
      <c r="X76" s="89"/>
      <c r="Y76" s="88"/>
      <c r="Z76" s="88"/>
      <c r="AA76" s="88"/>
      <c r="AB76" s="88"/>
      <c r="AC76" s="88"/>
      <c r="AD76" s="90"/>
      <c r="AE76" s="89"/>
      <c r="AF76" s="88"/>
      <c r="AG76" s="88"/>
      <c r="AH76" s="88"/>
      <c r="AI76" s="88"/>
      <c r="AJ76" s="88"/>
      <c r="AK76" s="90"/>
      <c r="AL76" s="89"/>
      <c r="AM76" s="88"/>
      <c r="AN76" s="88"/>
      <c r="AO76" s="88"/>
      <c r="AP76" s="88"/>
      <c r="AQ76" s="88"/>
      <c r="AR76" s="90"/>
      <c r="AS76" s="89"/>
      <c r="AT76" s="88"/>
      <c r="AU76" s="88"/>
      <c r="AV76" s="88"/>
      <c r="AW76" s="88"/>
      <c r="AX76" s="88"/>
      <c r="AY76" s="90"/>
      <c r="AZ76" s="89"/>
      <c r="BA76" s="88"/>
    </row>
    <row r="77" spans="3:53" s="1" customFormat="1" ht="20.100000000000001" customHeight="1">
      <c r="C77" s="40"/>
      <c r="I77" s="27"/>
      <c r="J77" s="126"/>
      <c r="N77" s="27"/>
      <c r="O77" s="126"/>
      <c r="S77" s="88"/>
      <c r="T77" s="88"/>
      <c r="U77" s="88"/>
      <c r="V77" s="88"/>
      <c r="W77" s="89"/>
      <c r="X77" s="89"/>
      <c r="Y77" s="88"/>
      <c r="Z77" s="88"/>
      <c r="AA77" s="88"/>
      <c r="AB77" s="88"/>
      <c r="AC77" s="88"/>
      <c r="AD77" s="90"/>
      <c r="AE77" s="89"/>
      <c r="AF77" s="88"/>
      <c r="AG77" s="88"/>
      <c r="AH77" s="88"/>
      <c r="AI77" s="88"/>
      <c r="AJ77" s="88"/>
      <c r="AK77" s="90"/>
      <c r="AL77" s="89"/>
      <c r="AM77" s="88"/>
      <c r="AN77" s="88"/>
      <c r="AO77" s="88"/>
      <c r="AP77" s="88"/>
      <c r="AQ77" s="88"/>
      <c r="AR77" s="90"/>
      <c r="AS77" s="89"/>
      <c r="AT77" s="88"/>
      <c r="AU77" s="88"/>
      <c r="AV77" s="88"/>
      <c r="AW77" s="88"/>
      <c r="AX77" s="88"/>
      <c r="AY77" s="90"/>
      <c r="AZ77" s="89"/>
      <c r="BA77" s="88"/>
    </row>
    <row r="78" spans="3:53" s="1" customFormat="1" ht="20.100000000000001" customHeight="1">
      <c r="C78" s="40"/>
      <c r="I78" s="27"/>
      <c r="J78" s="126"/>
      <c r="N78" s="27"/>
      <c r="O78" s="126"/>
      <c r="S78" s="88"/>
      <c r="T78" s="88"/>
      <c r="U78" s="88"/>
      <c r="V78" s="88"/>
      <c r="W78" s="89"/>
      <c r="X78" s="89"/>
      <c r="Y78" s="88"/>
      <c r="Z78" s="88"/>
      <c r="AA78" s="88"/>
      <c r="AB78" s="88"/>
      <c r="AC78" s="88"/>
      <c r="AD78" s="90"/>
      <c r="AE78" s="89"/>
      <c r="AF78" s="88"/>
      <c r="AG78" s="88"/>
      <c r="AH78" s="88"/>
      <c r="AI78" s="88"/>
      <c r="AJ78" s="88"/>
      <c r="AK78" s="90"/>
      <c r="AL78" s="89"/>
      <c r="AM78" s="88"/>
      <c r="AN78" s="88"/>
      <c r="AO78" s="88"/>
      <c r="AP78" s="88"/>
      <c r="AQ78" s="88"/>
      <c r="AR78" s="90"/>
      <c r="AS78" s="89"/>
      <c r="AT78" s="88"/>
      <c r="AU78" s="88"/>
      <c r="AV78" s="88"/>
      <c r="AW78" s="88"/>
      <c r="AX78" s="88"/>
      <c r="AY78" s="90"/>
      <c r="AZ78" s="89"/>
      <c r="BA78" s="88"/>
    </row>
    <row r="79" spans="3:53" s="1" customFormat="1" ht="20.100000000000001" customHeight="1">
      <c r="C79" s="40"/>
      <c r="I79" s="27"/>
      <c r="J79" s="126"/>
      <c r="N79" s="27"/>
      <c r="O79" s="126"/>
      <c r="S79" s="88"/>
      <c r="T79" s="88"/>
      <c r="U79" s="88"/>
      <c r="V79" s="88"/>
      <c r="W79" s="89"/>
      <c r="X79" s="89"/>
      <c r="Y79" s="88"/>
      <c r="Z79" s="88"/>
      <c r="AA79" s="88"/>
      <c r="AB79" s="88"/>
      <c r="AC79" s="88"/>
      <c r="AD79" s="90"/>
      <c r="AE79" s="89"/>
      <c r="AF79" s="88"/>
      <c r="AG79" s="88"/>
      <c r="AH79" s="88"/>
      <c r="AI79" s="88"/>
      <c r="AJ79" s="88"/>
      <c r="AK79" s="90"/>
      <c r="AL79" s="89"/>
      <c r="AM79" s="88"/>
      <c r="AN79" s="88"/>
      <c r="AO79" s="88"/>
      <c r="AP79" s="88"/>
      <c r="AQ79" s="88"/>
      <c r="AR79" s="90"/>
      <c r="AS79" s="89"/>
      <c r="AT79" s="88"/>
      <c r="AU79" s="88"/>
      <c r="AV79" s="88"/>
      <c r="AW79" s="88"/>
      <c r="AX79" s="88"/>
      <c r="AY79" s="90"/>
      <c r="AZ79" s="89"/>
      <c r="BA79" s="88"/>
    </row>
    <row r="80" spans="3:53" s="1" customFormat="1" ht="20.100000000000001" customHeight="1">
      <c r="C80" s="40"/>
      <c r="I80" s="27"/>
      <c r="J80" s="126"/>
      <c r="N80" s="27"/>
      <c r="O80" s="126"/>
      <c r="S80" s="88"/>
      <c r="T80" s="88"/>
      <c r="U80" s="88"/>
      <c r="V80" s="88"/>
      <c r="W80" s="89"/>
      <c r="X80" s="89"/>
      <c r="Y80" s="88"/>
      <c r="Z80" s="88"/>
      <c r="AA80" s="88"/>
      <c r="AB80" s="88"/>
      <c r="AC80" s="88"/>
      <c r="AD80" s="90"/>
      <c r="AE80" s="89"/>
      <c r="AF80" s="88"/>
      <c r="AG80" s="88"/>
      <c r="AH80" s="88"/>
      <c r="AI80" s="88"/>
      <c r="AJ80" s="88"/>
      <c r="AK80" s="90"/>
      <c r="AL80" s="89"/>
      <c r="AM80" s="88"/>
      <c r="AN80" s="88"/>
      <c r="AO80" s="88"/>
      <c r="AP80" s="88"/>
      <c r="AQ80" s="88"/>
      <c r="AR80" s="90"/>
      <c r="AS80" s="89"/>
      <c r="AT80" s="88"/>
      <c r="AU80" s="88"/>
      <c r="AV80" s="88"/>
      <c r="AW80" s="88"/>
      <c r="AX80" s="88"/>
      <c r="AY80" s="90"/>
      <c r="AZ80" s="89"/>
      <c r="BA80" s="88"/>
    </row>
    <row r="81" spans="3:53" s="1" customFormat="1" ht="20.100000000000001" customHeight="1">
      <c r="C81" s="40"/>
      <c r="I81" s="27"/>
      <c r="J81" s="126"/>
      <c r="N81" s="27"/>
      <c r="O81" s="126"/>
      <c r="S81" s="88"/>
      <c r="T81" s="88"/>
      <c r="U81" s="88"/>
      <c r="V81" s="88"/>
      <c r="W81" s="89"/>
      <c r="X81" s="89"/>
      <c r="Y81" s="88"/>
      <c r="Z81" s="88"/>
      <c r="AA81" s="88"/>
      <c r="AB81" s="88"/>
      <c r="AC81" s="88"/>
      <c r="AD81" s="90"/>
      <c r="AE81" s="89"/>
      <c r="AF81" s="88"/>
      <c r="AG81" s="88"/>
      <c r="AH81" s="88"/>
      <c r="AI81" s="88"/>
      <c r="AJ81" s="88"/>
      <c r="AK81" s="90"/>
      <c r="AL81" s="89"/>
      <c r="AM81" s="88"/>
      <c r="AN81" s="88"/>
      <c r="AO81" s="88"/>
      <c r="AP81" s="88"/>
      <c r="AQ81" s="88"/>
      <c r="AR81" s="90"/>
      <c r="AS81" s="89"/>
      <c r="AT81" s="88"/>
      <c r="AU81" s="88"/>
      <c r="AV81" s="88"/>
      <c r="AW81" s="88"/>
      <c r="AX81" s="88"/>
      <c r="AY81" s="90"/>
      <c r="AZ81" s="89"/>
      <c r="BA81" s="88"/>
    </row>
    <row r="82" spans="3:53" s="1" customFormat="1" ht="20.100000000000001" customHeight="1">
      <c r="C82" s="40"/>
      <c r="I82" s="27"/>
      <c r="J82" s="126"/>
      <c r="N82" s="27"/>
      <c r="O82" s="126"/>
      <c r="S82" s="88"/>
      <c r="T82" s="88"/>
      <c r="U82" s="88"/>
      <c r="V82" s="88"/>
      <c r="W82" s="89"/>
      <c r="X82" s="89"/>
      <c r="Y82" s="88"/>
      <c r="Z82" s="88"/>
      <c r="AA82" s="88"/>
      <c r="AB82" s="88"/>
      <c r="AC82" s="88"/>
      <c r="AD82" s="90"/>
      <c r="AE82" s="89"/>
      <c r="AF82" s="88"/>
      <c r="AG82" s="88"/>
      <c r="AH82" s="88"/>
      <c r="AI82" s="88"/>
      <c r="AJ82" s="88"/>
      <c r="AK82" s="90"/>
      <c r="AL82" s="89"/>
      <c r="AM82" s="88"/>
      <c r="AN82" s="88"/>
      <c r="AO82" s="88"/>
      <c r="AP82" s="88"/>
      <c r="AQ82" s="88"/>
      <c r="AR82" s="90"/>
      <c r="AS82" s="89"/>
      <c r="AT82" s="88"/>
      <c r="AU82" s="88"/>
      <c r="AV82" s="88"/>
      <c r="AW82" s="88"/>
      <c r="AX82" s="88"/>
      <c r="AY82" s="90"/>
      <c r="AZ82" s="89"/>
      <c r="BA82" s="88"/>
    </row>
    <row r="83" spans="3:53" s="1" customFormat="1" ht="20.100000000000001" customHeight="1">
      <c r="C83" s="40"/>
      <c r="I83" s="27"/>
      <c r="J83" s="126"/>
      <c r="N83" s="27"/>
      <c r="O83" s="126"/>
      <c r="S83" s="88"/>
      <c r="T83" s="88"/>
      <c r="U83" s="88"/>
      <c r="V83" s="88"/>
      <c r="W83" s="89"/>
      <c r="X83" s="89"/>
      <c r="Y83" s="88"/>
      <c r="Z83" s="88"/>
      <c r="AA83" s="88"/>
      <c r="AB83" s="88"/>
      <c r="AC83" s="88"/>
      <c r="AD83" s="90"/>
      <c r="AE83" s="89"/>
      <c r="AF83" s="88"/>
      <c r="AG83" s="88"/>
      <c r="AH83" s="88"/>
      <c r="AI83" s="88"/>
      <c r="AJ83" s="88"/>
      <c r="AK83" s="90"/>
      <c r="AL83" s="89"/>
      <c r="AM83" s="88"/>
      <c r="AN83" s="88"/>
      <c r="AO83" s="88"/>
      <c r="AP83" s="88"/>
      <c r="AQ83" s="88"/>
      <c r="AR83" s="90"/>
      <c r="AS83" s="89"/>
      <c r="AT83" s="88"/>
      <c r="AU83" s="88"/>
      <c r="AV83" s="88"/>
      <c r="AW83" s="88"/>
      <c r="AX83" s="88"/>
      <c r="AY83" s="90"/>
      <c r="AZ83" s="89"/>
      <c r="BA83" s="88"/>
    </row>
    <row r="84" spans="3:53" s="1" customFormat="1" ht="20.100000000000001" customHeight="1">
      <c r="C84" s="40"/>
      <c r="I84" s="27"/>
      <c r="J84" s="126"/>
      <c r="N84" s="27"/>
      <c r="O84" s="126"/>
      <c r="S84" s="88"/>
      <c r="T84" s="88"/>
      <c r="U84" s="88"/>
      <c r="V84" s="88"/>
      <c r="W84" s="89"/>
      <c r="X84" s="89"/>
      <c r="Y84" s="88"/>
      <c r="Z84" s="88"/>
      <c r="AA84" s="88"/>
      <c r="AB84" s="88"/>
      <c r="AC84" s="88"/>
      <c r="AD84" s="90"/>
      <c r="AE84" s="89"/>
      <c r="AF84" s="88"/>
      <c r="AG84" s="88"/>
      <c r="AH84" s="88"/>
      <c r="AI84" s="88"/>
      <c r="AJ84" s="88"/>
      <c r="AK84" s="90"/>
      <c r="AL84" s="89"/>
      <c r="AM84" s="88"/>
      <c r="AN84" s="88"/>
      <c r="AO84" s="88"/>
      <c r="AP84" s="88"/>
      <c r="AQ84" s="88"/>
      <c r="AR84" s="90"/>
      <c r="AS84" s="89"/>
      <c r="AT84" s="88"/>
      <c r="AU84" s="88"/>
      <c r="AV84" s="88"/>
      <c r="AW84" s="88"/>
      <c r="AX84" s="88"/>
      <c r="AY84" s="90"/>
      <c r="AZ84" s="89"/>
      <c r="BA84" s="88"/>
    </row>
    <row r="85" spans="3:53" s="1" customFormat="1" ht="20.100000000000001" customHeight="1">
      <c r="C85" s="40"/>
      <c r="I85" s="27"/>
      <c r="J85" s="126"/>
      <c r="N85" s="27"/>
      <c r="O85" s="126"/>
      <c r="S85" s="88"/>
      <c r="T85" s="88"/>
      <c r="U85" s="88"/>
      <c r="V85" s="88"/>
      <c r="W85" s="89"/>
      <c r="X85" s="89"/>
      <c r="Y85" s="88"/>
      <c r="Z85" s="88"/>
      <c r="AA85" s="88"/>
      <c r="AB85" s="88"/>
      <c r="AC85" s="88"/>
      <c r="AD85" s="90"/>
      <c r="AE85" s="89"/>
      <c r="AF85" s="88"/>
      <c r="AG85" s="88"/>
      <c r="AH85" s="88"/>
      <c r="AI85" s="88"/>
      <c r="AJ85" s="88"/>
      <c r="AK85" s="90"/>
      <c r="AL85" s="89"/>
      <c r="AM85" s="88"/>
      <c r="AN85" s="88"/>
      <c r="AO85" s="88"/>
      <c r="AP85" s="88"/>
      <c r="AQ85" s="88"/>
      <c r="AR85" s="90"/>
      <c r="AS85" s="89"/>
      <c r="AT85" s="88"/>
      <c r="AU85" s="88"/>
      <c r="AV85" s="88"/>
      <c r="AW85" s="88"/>
      <c r="AX85" s="88"/>
      <c r="AY85" s="90"/>
      <c r="AZ85" s="89"/>
      <c r="BA85" s="88"/>
    </row>
    <row r="86" spans="3:53" s="1" customFormat="1" ht="20.100000000000001" customHeight="1">
      <c r="C86" s="40"/>
      <c r="I86" s="27"/>
      <c r="J86" s="126"/>
      <c r="N86" s="27"/>
      <c r="O86" s="126"/>
      <c r="S86" s="88"/>
      <c r="T86" s="88"/>
      <c r="U86" s="88"/>
      <c r="V86" s="88"/>
      <c r="W86" s="89"/>
      <c r="X86" s="89"/>
      <c r="Y86" s="88"/>
      <c r="Z86" s="88"/>
      <c r="AA86" s="88"/>
      <c r="AB86" s="88"/>
      <c r="AC86" s="88"/>
      <c r="AD86" s="90"/>
      <c r="AE86" s="89"/>
      <c r="AF86" s="88"/>
      <c r="AG86" s="88"/>
      <c r="AH86" s="88"/>
      <c r="AI86" s="88"/>
      <c r="AJ86" s="88"/>
      <c r="AK86" s="90"/>
      <c r="AL86" s="89"/>
      <c r="AM86" s="88"/>
      <c r="AN86" s="88"/>
      <c r="AO86" s="88"/>
      <c r="AP86" s="88"/>
      <c r="AQ86" s="88"/>
      <c r="AR86" s="90"/>
      <c r="AS86" s="89"/>
      <c r="AT86" s="88"/>
      <c r="AU86" s="88"/>
      <c r="AV86" s="88"/>
      <c r="AW86" s="88"/>
      <c r="AX86" s="88"/>
      <c r="AY86" s="90"/>
      <c r="AZ86" s="89"/>
      <c r="BA86" s="88"/>
    </row>
    <row r="87" spans="3:53" s="1" customFormat="1" ht="20.100000000000001" customHeight="1">
      <c r="C87" s="40"/>
      <c r="I87" s="27"/>
      <c r="J87" s="126"/>
      <c r="N87" s="27"/>
      <c r="O87" s="126"/>
      <c r="S87" s="88"/>
      <c r="T87" s="88"/>
      <c r="U87" s="88"/>
      <c r="V87" s="88"/>
      <c r="W87" s="89"/>
      <c r="X87" s="89"/>
      <c r="Y87" s="88"/>
      <c r="Z87" s="88"/>
      <c r="AA87" s="88"/>
      <c r="AB87" s="88"/>
      <c r="AC87" s="88"/>
      <c r="AD87" s="90"/>
      <c r="AE87" s="89"/>
      <c r="AF87" s="88"/>
      <c r="AG87" s="88"/>
      <c r="AH87" s="88"/>
      <c r="AI87" s="88"/>
      <c r="AJ87" s="88"/>
      <c r="AK87" s="90"/>
      <c r="AL87" s="89"/>
      <c r="AM87" s="88"/>
      <c r="AN87" s="88"/>
      <c r="AO87" s="88"/>
      <c r="AP87" s="88"/>
      <c r="AQ87" s="88"/>
      <c r="AR87" s="90"/>
      <c r="AS87" s="89"/>
      <c r="AT87" s="88"/>
      <c r="AU87" s="88"/>
      <c r="AV87" s="88"/>
      <c r="AW87" s="88"/>
      <c r="AX87" s="88"/>
      <c r="AY87" s="90"/>
      <c r="AZ87" s="89"/>
      <c r="BA87" s="88"/>
    </row>
    <row r="88" spans="3:53" s="1" customFormat="1" ht="20.100000000000001" customHeight="1">
      <c r="C88" s="40"/>
      <c r="I88" s="27"/>
      <c r="J88" s="126"/>
      <c r="N88" s="27"/>
      <c r="O88" s="126"/>
      <c r="S88" s="88"/>
      <c r="T88" s="88"/>
      <c r="U88" s="88"/>
      <c r="V88" s="88"/>
      <c r="W88" s="89"/>
      <c r="X88" s="89"/>
      <c r="Y88" s="88"/>
      <c r="Z88" s="88"/>
      <c r="AA88" s="88"/>
      <c r="AB88" s="88"/>
      <c r="AC88" s="88"/>
      <c r="AD88" s="90"/>
      <c r="AE88" s="89"/>
      <c r="AF88" s="88"/>
      <c r="AG88" s="88"/>
      <c r="AH88" s="88"/>
      <c r="AI88" s="88"/>
      <c r="AJ88" s="88"/>
      <c r="AK88" s="90"/>
      <c r="AL88" s="89"/>
      <c r="AM88" s="88"/>
      <c r="AN88" s="88"/>
      <c r="AO88" s="88"/>
      <c r="AP88" s="88"/>
      <c r="AQ88" s="88"/>
      <c r="AR88" s="90"/>
      <c r="AS88" s="89"/>
      <c r="AT88" s="88"/>
      <c r="AU88" s="88"/>
      <c r="AV88" s="88"/>
      <c r="AW88" s="88"/>
      <c r="AX88" s="88"/>
      <c r="AY88" s="90"/>
      <c r="AZ88" s="89"/>
      <c r="BA88" s="88"/>
    </row>
    <row r="89" spans="3:53" s="1" customFormat="1" ht="20.100000000000001" customHeight="1">
      <c r="C89" s="40"/>
      <c r="I89" s="27"/>
      <c r="J89" s="126"/>
      <c r="N89" s="27"/>
      <c r="O89" s="126"/>
      <c r="S89" s="88"/>
      <c r="T89" s="88"/>
      <c r="U89" s="88"/>
      <c r="V89" s="88"/>
      <c r="W89" s="89"/>
      <c r="X89" s="89"/>
      <c r="Y89" s="88"/>
      <c r="Z89" s="88"/>
      <c r="AA89" s="88"/>
      <c r="AB89" s="88"/>
      <c r="AC89" s="88"/>
      <c r="AD89" s="90"/>
      <c r="AE89" s="89"/>
      <c r="AF89" s="88"/>
      <c r="AG89" s="88"/>
      <c r="AH89" s="88"/>
      <c r="AI89" s="88"/>
      <c r="AJ89" s="88"/>
      <c r="AK89" s="90"/>
      <c r="AL89" s="89"/>
      <c r="AM89" s="88"/>
      <c r="AN89" s="88"/>
      <c r="AO89" s="88"/>
      <c r="AP89" s="88"/>
      <c r="AQ89" s="88"/>
      <c r="AR89" s="90"/>
      <c r="AS89" s="89"/>
      <c r="AT89" s="88"/>
      <c r="AU89" s="88"/>
      <c r="AV89" s="88"/>
      <c r="AW89" s="88"/>
      <c r="AX89" s="88"/>
      <c r="AY89" s="90"/>
      <c r="AZ89" s="89"/>
      <c r="BA89" s="88"/>
    </row>
    <row r="90" spans="3:53" s="1" customFormat="1" ht="20.100000000000001" customHeight="1">
      <c r="C90" s="40"/>
      <c r="I90" s="27"/>
      <c r="J90" s="126"/>
      <c r="N90" s="27"/>
      <c r="O90" s="126"/>
      <c r="S90" s="88"/>
      <c r="T90" s="88"/>
      <c r="U90" s="88"/>
      <c r="V90" s="88"/>
      <c r="W90" s="89"/>
      <c r="X90" s="89"/>
      <c r="Y90" s="88"/>
      <c r="Z90" s="88"/>
      <c r="AA90" s="88"/>
      <c r="AB90" s="88"/>
      <c r="AC90" s="88"/>
      <c r="AD90" s="90"/>
      <c r="AE90" s="89"/>
      <c r="AF90" s="88"/>
      <c r="AG90" s="88"/>
      <c r="AH90" s="88"/>
      <c r="AI90" s="88"/>
      <c r="AJ90" s="88"/>
      <c r="AK90" s="90"/>
      <c r="AL90" s="89"/>
      <c r="AM90" s="88"/>
      <c r="AN90" s="88"/>
      <c r="AO90" s="88"/>
      <c r="AP90" s="88"/>
      <c r="AQ90" s="88"/>
      <c r="AR90" s="90"/>
      <c r="AS90" s="89"/>
      <c r="AT90" s="88"/>
      <c r="AU90" s="88"/>
      <c r="AV90" s="88"/>
      <c r="AW90" s="88"/>
      <c r="AX90" s="88"/>
      <c r="AY90" s="90"/>
      <c r="AZ90" s="89"/>
      <c r="BA90" s="88"/>
    </row>
    <row r="91" spans="3:53" s="1" customFormat="1" ht="20.100000000000001" customHeight="1">
      <c r="C91" s="40"/>
      <c r="I91" s="27"/>
      <c r="J91" s="126"/>
      <c r="N91" s="27"/>
      <c r="O91" s="126"/>
      <c r="S91" s="88"/>
      <c r="T91" s="88"/>
      <c r="U91" s="88"/>
      <c r="V91" s="88"/>
      <c r="W91" s="89"/>
      <c r="X91" s="89"/>
      <c r="Y91" s="88"/>
      <c r="Z91" s="88"/>
      <c r="AA91" s="88"/>
      <c r="AB91" s="88"/>
      <c r="AC91" s="88"/>
      <c r="AD91" s="90"/>
      <c r="AE91" s="89"/>
      <c r="AF91" s="88"/>
      <c r="AG91" s="88"/>
      <c r="AH91" s="88"/>
      <c r="AI91" s="88"/>
      <c r="AJ91" s="88"/>
      <c r="AK91" s="90"/>
      <c r="AL91" s="89"/>
      <c r="AM91" s="88"/>
      <c r="AN91" s="88"/>
      <c r="AO91" s="88"/>
      <c r="AP91" s="88"/>
      <c r="AQ91" s="88"/>
      <c r="AR91" s="90"/>
      <c r="AS91" s="89"/>
      <c r="AT91" s="88"/>
      <c r="AU91" s="88"/>
      <c r="AV91" s="88"/>
      <c r="AW91" s="88"/>
      <c r="AX91" s="88"/>
      <c r="AY91" s="90"/>
      <c r="AZ91" s="89"/>
      <c r="BA91" s="88"/>
    </row>
    <row r="92" spans="3:53" s="1" customFormat="1" ht="20.100000000000001" customHeight="1">
      <c r="C92" s="40"/>
      <c r="I92" s="27"/>
      <c r="J92" s="126"/>
      <c r="N92" s="27"/>
      <c r="O92" s="126"/>
      <c r="S92" s="88"/>
      <c r="T92" s="88"/>
      <c r="U92" s="88"/>
      <c r="V92" s="88"/>
      <c r="W92" s="89"/>
      <c r="X92" s="89"/>
      <c r="Y92" s="88"/>
      <c r="Z92" s="88"/>
      <c r="AA92" s="88"/>
      <c r="AB92" s="88"/>
      <c r="AC92" s="88"/>
      <c r="AD92" s="90"/>
      <c r="AE92" s="89"/>
      <c r="AF92" s="88"/>
      <c r="AG92" s="88"/>
      <c r="AH92" s="88"/>
      <c r="AI92" s="88"/>
      <c r="AJ92" s="88"/>
      <c r="AK92" s="90"/>
      <c r="AL92" s="89"/>
      <c r="AM92" s="88"/>
      <c r="AN92" s="88"/>
      <c r="AO92" s="88"/>
      <c r="AP92" s="88"/>
      <c r="AQ92" s="88"/>
      <c r="AR92" s="90"/>
      <c r="AS92" s="89"/>
      <c r="AT92" s="88"/>
      <c r="AU92" s="88"/>
      <c r="AV92" s="88"/>
      <c r="AW92" s="88"/>
      <c r="AX92" s="88"/>
      <c r="AY92" s="90"/>
      <c r="AZ92" s="89"/>
      <c r="BA92" s="88"/>
    </row>
    <row r="93" spans="3:53" s="1" customFormat="1" ht="20.100000000000001" customHeight="1">
      <c r="C93" s="40"/>
      <c r="I93" s="27"/>
      <c r="J93" s="126"/>
      <c r="N93" s="27"/>
      <c r="O93" s="126"/>
      <c r="S93" s="88"/>
      <c r="T93" s="88"/>
      <c r="U93" s="88"/>
      <c r="V93" s="88"/>
      <c r="W93" s="89"/>
      <c r="X93" s="89"/>
      <c r="Y93" s="88"/>
      <c r="Z93" s="88"/>
      <c r="AA93" s="88"/>
      <c r="AB93" s="88"/>
      <c r="AC93" s="88"/>
      <c r="AD93" s="90"/>
      <c r="AE93" s="89"/>
      <c r="AF93" s="88"/>
      <c r="AG93" s="88"/>
      <c r="AH93" s="88"/>
      <c r="AI93" s="88"/>
      <c r="AJ93" s="88"/>
      <c r="AK93" s="90"/>
      <c r="AL93" s="89"/>
      <c r="AM93" s="88"/>
      <c r="AN93" s="88"/>
      <c r="AO93" s="88"/>
      <c r="AP93" s="88"/>
      <c r="AQ93" s="88"/>
      <c r="AR93" s="90"/>
      <c r="AS93" s="89"/>
      <c r="AT93" s="88"/>
      <c r="AU93" s="88"/>
      <c r="AV93" s="88"/>
      <c r="AW93" s="88"/>
      <c r="AX93" s="88"/>
      <c r="AY93" s="90"/>
      <c r="AZ93" s="89"/>
      <c r="BA93" s="88"/>
    </row>
    <row r="94" spans="3:53" s="1" customFormat="1" ht="20.100000000000001" customHeight="1">
      <c r="C94" s="40"/>
      <c r="I94" s="27"/>
      <c r="J94" s="126"/>
      <c r="N94" s="27"/>
      <c r="O94" s="126"/>
      <c r="S94" s="88"/>
      <c r="T94" s="88"/>
      <c r="U94" s="88"/>
      <c r="V94" s="88"/>
      <c r="W94" s="89"/>
      <c r="X94" s="89"/>
      <c r="Y94" s="88"/>
      <c r="Z94" s="88"/>
      <c r="AA94" s="88"/>
      <c r="AB94" s="88"/>
      <c r="AC94" s="88"/>
      <c r="AD94" s="90"/>
      <c r="AE94" s="89"/>
      <c r="AF94" s="88"/>
      <c r="AG94" s="88"/>
      <c r="AH94" s="88"/>
      <c r="AI94" s="88"/>
      <c r="AJ94" s="88"/>
      <c r="AK94" s="90"/>
      <c r="AL94" s="89"/>
      <c r="AM94" s="88"/>
      <c r="AN94" s="88"/>
      <c r="AO94" s="88"/>
      <c r="AP94" s="88"/>
      <c r="AQ94" s="88"/>
      <c r="AR94" s="90"/>
      <c r="AS94" s="89"/>
      <c r="AT94" s="88"/>
      <c r="AU94" s="88"/>
      <c r="AV94" s="88"/>
      <c r="AW94" s="88"/>
      <c r="AX94" s="88"/>
      <c r="AY94" s="90"/>
      <c r="AZ94" s="89"/>
      <c r="BA94" s="88"/>
    </row>
    <row r="95" spans="3:53" s="1" customFormat="1" ht="20.100000000000001" customHeight="1">
      <c r="C95" s="40"/>
      <c r="I95" s="27"/>
      <c r="J95" s="126"/>
      <c r="N95" s="27"/>
      <c r="O95" s="126"/>
      <c r="S95" s="88"/>
      <c r="T95" s="88"/>
      <c r="U95" s="88"/>
      <c r="V95" s="88"/>
      <c r="W95" s="89"/>
      <c r="X95" s="89"/>
      <c r="Y95" s="88"/>
      <c r="Z95" s="88"/>
      <c r="AA95" s="88"/>
      <c r="AB95" s="88"/>
      <c r="AC95" s="88"/>
      <c r="AD95" s="90"/>
      <c r="AE95" s="89"/>
      <c r="AF95" s="88"/>
      <c r="AG95" s="88"/>
      <c r="AH95" s="88"/>
      <c r="AI95" s="88"/>
      <c r="AJ95" s="88"/>
      <c r="AK95" s="90"/>
      <c r="AL95" s="89"/>
      <c r="AM95" s="88"/>
      <c r="AN95" s="88"/>
      <c r="AO95" s="88"/>
      <c r="AP95" s="88"/>
      <c r="AQ95" s="88"/>
      <c r="AR95" s="90"/>
      <c r="AS95" s="89"/>
      <c r="AT95" s="88"/>
      <c r="AU95" s="88"/>
      <c r="AV95" s="88"/>
      <c r="AW95" s="88"/>
      <c r="AX95" s="88"/>
      <c r="AY95" s="90"/>
      <c r="AZ95" s="89"/>
      <c r="BA95" s="88"/>
    </row>
    <row r="96" spans="3:53" s="1" customFormat="1" ht="20.100000000000001" customHeight="1">
      <c r="C96" s="40"/>
      <c r="I96" s="27"/>
      <c r="J96" s="126"/>
      <c r="N96" s="27"/>
      <c r="O96" s="126"/>
      <c r="S96" s="88"/>
      <c r="T96" s="88"/>
      <c r="U96" s="88"/>
      <c r="V96" s="88"/>
      <c r="W96" s="89"/>
      <c r="X96" s="89"/>
      <c r="Y96" s="88"/>
      <c r="Z96" s="88"/>
      <c r="AA96" s="88"/>
      <c r="AB96" s="88"/>
      <c r="AC96" s="88"/>
      <c r="AD96" s="90"/>
      <c r="AE96" s="89"/>
      <c r="AF96" s="88"/>
      <c r="AG96" s="88"/>
      <c r="AH96" s="88"/>
      <c r="AI96" s="88"/>
      <c r="AJ96" s="88"/>
      <c r="AK96" s="90"/>
      <c r="AL96" s="89"/>
      <c r="AM96" s="88"/>
      <c r="AN96" s="88"/>
      <c r="AO96" s="88"/>
      <c r="AP96" s="88"/>
      <c r="AQ96" s="88"/>
      <c r="AR96" s="90"/>
      <c r="AS96" s="89"/>
      <c r="AT96" s="88"/>
      <c r="AU96" s="88"/>
      <c r="AV96" s="88"/>
      <c r="AW96" s="88"/>
      <c r="AX96" s="88"/>
      <c r="AY96" s="90"/>
      <c r="AZ96" s="89"/>
      <c r="BA96" s="88"/>
    </row>
    <row r="97" spans="3:53" s="1" customFormat="1" ht="20.100000000000001" customHeight="1">
      <c r="C97" s="40"/>
      <c r="I97" s="27"/>
      <c r="J97" s="126"/>
      <c r="N97" s="27"/>
      <c r="O97" s="126"/>
      <c r="S97" s="88"/>
      <c r="T97" s="88"/>
      <c r="U97" s="88"/>
      <c r="V97" s="88"/>
      <c r="W97" s="89"/>
      <c r="X97" s="89"/>
      <c r="Y97" s="88"/>
      <c r="Z97" s="88"/>
      <c r="AA97" s="88"/>
      <c r="AB97" s="88"/>
      <c r="AC97" s="88"/>
      <c r="AD97" s="90"/>
      <c r="AE97" s="89"/>
      <c r="AF97" s="88"/>
      <c r="AG97" s="88"/>
      <c r="AH97" s="88"/>
      <c r="AI97" s="88"/>
      <c r="AJ97" s="88"/>
      <c r="AK97" s="90"/>
      <c r="AL97" s="89"/>
      <c r="AM97" s="88"/>
      <c r="AN97" s="88"/>
      <c r="AO97" s="88"/>
      <c r="AP97" s="88"/>
      <c r="AQ97" s="88"/>
      <c r="AR97" s="90"/>
      <c r="AS97" s="89"/>
      <c r="AT97" s="88"/>
      <c r="AU97" s="88"/>
      <c r="AV97" s="88"/>
      <c r="AW97" s="88"/>
      <c r="AX97" s="88"/>
      <c r="AY97" s="90"/>
      <c r="AZ97" s="89"/>
      <c r="BA97" s="88"/>
    </row>
    <row r="98" spans="3:53" s="1" customFormat="1" ht="20.100000000000001" customHeight="1">
      <c r="C98" s="40"/>
      <c r="I98" s="27"/>
      <c r="J98" s="126"/>
      <c r="N98" s="27"/>
      <c r="O98" s="126"/>
      <c r="S98" s="88"/>
      <c r="T98" s="88"/>
      <c r="U98" s="88"/>
      <c r="V98" s="88"/>
      <c r="W98" s="89"/>
      <c r="X98" s="89"/>
      <c r="Y98" s="88"/>
      <c r="Z98" s="88"/>
      <c r="AA98" s="88"/>
      <c r="AB98" s="88"/>
      <c r="AC98" s="88"/>
      <c r="AD98" s="90"/>
      <c r="AE98" s="89"/>
      <c r="AF98" s="88"/>
      <c r="AG98" s="88"/>
      <c r="AH98" s="88"/>
      <c r="AI98" s="88"/>
      <c r="AJ98" s="88"/>
      <c r="AK98" s="90"/>
      <c r="AL98" s="89"/>
      <c r="AM98" s="88"/>
      <c r="AN98" s="88"/>
      <c r="AO98" s="88"/>
      <c r="AP98" s="88"/>
      <c r="AQ98" s="88"/>
      <c r="AR98" s="90"/>
      <c r="AS98" s="89"/>
      <c r="AT98" s="88"/>
      <c r="AU98" s="88"/>
      <c r="AV98" s="88"/>
      <c r="AW98" s="88"/>
      <c r="AX98" s="88"/>
      <c r="AY98" s="90"/>
      <c r="AZ98" s="89"/>
      <c r="BA98" s="88"/>
    </row>
    <row r="99" spans="3:53" s="1" customFormat="1">
      <c r="C99" s="40"/>
      <c r="I99" s="27"/>
      <c r="J99" s="126"/>
      <c r="N99" s="27"/>
      <c r="O99" s="126"/>
      <c r="S99" s="88"/>
      <c r="T99" s="88"/>
      <c r="U99" s="88"/>
      <c r="V99" s="88"/>
      <c r="W99" s="89"/>
      <c r="X99" s="89"/>
      <c r="Y99" s="88"/>
      <c r="Z99" s="88"/>
      <c r="AA99" s="88"/>
      <c r="AB99" s="88"/>
      <c r="AC99" s="88"/>
      <c r="AD99" s="90"/>
      <c r="AE99" s="89"/>
      <c r="AF99" s="88"/>
      <c r="AG99" s="88"/>
      <c r="AH99" s="88"/>
      <c r="AI99" s="88"/>
      <c r="AJ99" s="88"/>
      <c r="AK99" s="90"/>
      <c r="AL99" s="89"/>
      <c r="AM99" s="88"/>
      <c r="AN99" s="88"/>
      <c r="AO99" s="88"/>
      <c r="AP99" s="88"/>
      <c r="AQ99" s="88"/>
      <c r="AR99" s="90"/>
      <c r="AS99" s="89"/>
      <c r="AT99" s="88"/>
      <c r="AU99" s="88"/>
      <c r="AV99" s="88"/>
      <c r="AW99" s="88"/>
      <c r="AX99" s="88"/>
      <c r="AY99" s="90"/>
      <c r="AZ99" s="89"/>
      <c r="BA99" s="88"/>
    </row>
    <row r="100" spans="3:53" s="1" customFormat="1">
      <c r="C100" s="40"/>
      <c r="I100" s="27"/>
      <c r="J100" s="126"/>
      <c r="N100" s="27"/>
      <c r="O100" s="126"/>
      <c r="S100" s="88"/>
      <c r="T100" s="88"/>
      <c r="U100" s="88"/>
      <c r="V100" s="88"/>
      <c r="W100" s="89"/>
      <c r="X100" s="89"/>
      <c r="Y100" s="88"/>
      <c r="Z100" s="88"/>
      <c r="AA100" s="88"/>
      <c r="AB100" s="88"/>
      <c r="AC100" s="88"/>
      <c r="AD100" s="90"/>
      <c r="AE100" s="89"/>
      <c r="AF100" s="88"/>
      <c r="AG100" s="88"/>
      <c r="AH100" s="88"/>
      <c r="AI100" s="88"/>
      <c r="AJ100" s="88"/>
      <c r="AK100" s="90"/>
      <c r="AL100" s="89"/>
      <c r="AM100" s="88"/>
      <c r="AN100" s="88"/>
      <c r="AO100" s="88"/>
      <c r="AP100" s="88"/>
      <c r="AQ100" s="88"/>
      <c r="AR100" s="90"/>
      <c r="AS100" s="89"/>
      <c r="AT100" s="88"/>
      <c r="AU100" s="88"/>
      <c r="AV100" s="88"/>
      <c r="AW100" s="88"/>
      <c r="AX100" s="88"/>
      <c r="AY100" s="90"/>
      <c r="AZ100" s="89"/>
      <c r="BA100" s="88"/>
    </row>
    <row r="101" spans="3:53" s="1" customFormat="1">
      <c r="C101" s="40"/>
      <c r="I101" s="27"/>
      <c r="J101" s="126"/>
      <c r="N101" s="27"/>
      <c r="O101" s="126"/>
      <c r="S101" s="88"/>
      <c r="T101" s="88"/>
      <c r="U101" s="88"/>
      <c r="V101" s="88"/>
      <c r="W101" s="89"/>
      <c r="X101" s="89"/>
      <c r="Y101" s="88"/>
      <c r="Z101" s="88"/>
      <c r="AA101" s="88"/>
      <c r="AB101" s="88"/>
      <c r="AC101" s="88"/>
      <c r="AD101" s="90"/>
      <c r="AE101" s="89"/>
      <c r="AF101" s="88"/>
      <c r="AG101" s="88"/>
      <c r="AH101" s="88"/>
      <c r="AI101" s="88"/>
      <c r="AJ101" s="88"/>
      <c r="AK101" s="90"/>
      <c r="AL101" s="89"/>
      <c r="AM101" s="88"/>
      <c r="AN101" s="88"/>
      <c r="AO101" s="88"/>
      <c r="AP101" s="88"/>
      <c r="AQ101" s="88"/>
      <c r="AR101" s="90"/>
      <c r="AS101" s="89"/>
      <c r="AT101" s="88"/>
      <c r="AU101" s="88"/>
      <c r="AV101" s="88"/>
      <c r="AW101" s="88"/>
      <c r="AX101" s="88"/>
      <c r="AY101" s="90"/>
      <c r="AZ101" s="89"/>
      <c r="BA101" s="88"/>
    </row>
    <row r="102" spans="3:53" s="1" customFormat="1">
      <c r="C102" s="40"/>
      <c r="I102" s="27"/>
      <c r="J102" s="126"/>
      <c r="N102" s="27"/>
      <c r="O102" s="126"/>
      <c r="S102" s="88"/>
      <c r="T102" s="88"/>
      <c r="U102" s="88"/>
      <c r="V102" s="88"/>
      <c r="W102" s="89"/>
      <c r="X102" s="89"/>
      <c r="Y102" s="88"/>
      <c r="Z102" s="88"/>
      <c r="AA102" s="88"/>
      <c r="AB102" s="88"/>
      <c r="AC102" s="88"/>
      <c r="AD102" s="90"/>
      <c r="AE102" s="89"/>
      <c r="AF102" s="88"/>
      <c r="AG102" s="88"/>
      <c r="AH102" s="88"/>
      <c r="AI102" s="88"/>
      <c r="AJ102" s="88"/>
      <c r="AK102" s="90"/>
      <c r="AL102" s="89"/>
      <c r="AM102" s="88"/>
      <c r="AN102" s="88"/>
      <c r="AO102" s="88"/>
      <c r="AP102" s="88"/>
      <c r="AQ102" s="88"/>
      <c r="AR102" s="90"/>
      <c r="AS102" s="89"/>
      <c r="AT102" s="88"/>
      <c r="AU102" s="88"/>
      <c r="AV102" s="88"/>
      <c r="AW102" s="88"/>
      <c r="AX102" s="88"/>
      <c r="AY102" s="90"/>
      <c r="AZ102" s="89"/>
      <c r="BA102" s="88"/>
    </row>
    <row r="103" spans="3:53" s="1" customFormat="1">
      <c r="C103" s="40"/>
      <c r="I103" s="27"/>
      <c r="J103" s="126"/>
      <c r="N103" s="27"/>
      <c r="O103" s="126"/>
      <c r="S103" s="88"/>
      <c r="T103" s="88"/>
      <c r="U103" s="88"/>
      <c r="V103" s="88"/>
      <c r="W103" s="89"/>
      <c r="X103" s="89"/>
      <c r="Y103" s="88"/>
      <c r="Z103" s="88"/>
      <c r="AA103" s="88"/>
      <c r="AB103" s="88"/>
      <c r="AC103" s="88"/>
      <c r="AD103" s="90"/>
      <c r="AE103" s="89"/>
      <c r="AF103" s="88"/>
      <c r="AG103" s="88"/>
      <c r="AH103" s="88"/>
      <c r="AI103" s="88"/>
      <c r="AJ103" s="88"/>
      <c r="AK103" s="90"/>
      <c r="AL103" s="89"/>
      <c r="AM103" s="88"/>
      <c r="AN103" s="88"/>
      <c r="AO103" s="88"/>
      <c r="AP103" s="88"/>
      <c r="AQ103" s="88"/>
      <c r="AR103" s="90"/>
      <c r="AS103" s="89"/>
      <c r="AT103" s="88"/>
      <c r="AU103" s="88"/>
      <c r="AV103" s="88"/>
      <c r="AW103" s="88"/>
      <c r="AX103" s="88"/>
      <c r="AY103" s="90"/>
      <c r="AZ103" s="89"/>
      <c r="BA103" s="88"/>
    </row>
    <row r="104" spans="3:53" s="1" customFormat="1">
      <c r="C104" s="40"/>
      <c r="I104" s="27"/>
      <c r="J104" s="126"/>
      <c r="N104" s="27"/>
      <c r="O104" s="126"/>
      <c r="S104" s="88"/>
      <c r="T104" s="88"/>
      <c r="U104" s="88"/>
      <c r="V104" s="88"/>
      <c r="W104" s="89"/>
      <c r="X104" s="89"/>
      <c r="Y104" s="88"/>
      <c r="Z104" s="88"/>
      <c r="AA104" s="88"/>
      <c r="AB104" s="88"/>
      <c r="AC104" s="88"/>
      <c r="AD104" s="90"/>
      <c r="AE104" s="89"/>
      <c r="AF104" s="88"/>
      <c r="AG104" s="88"/>
      <c r="AH104" s="88"/>
      <c r="AI104" s="88"/>
      <c r="AJ104" s="88"/>
      <c r="AK104" s="90"/>
      <c r="AL104" s="89"/>
      <c r="AM104" s="88"/>
      <c r="AN104" s="88"/>
      <c r="AO104" s="88"/>
      <c r="AP104" s="88"/>
      <c r="AQ104" s="88"/>
      <c r="AR104" s="90"/>
      <c r="AS104" s="89"/>
      <c r="AT104" s="88"/>
      <c r="AU104" s="88"/>
      <c r="AV104" s="88"/>
      <c r="AW104" s="88"/>
      <c r="AX104" s="88"/>
      <c r="AY104" s="90"/>
      <c r="AZ104" s="89"/>
      <c r="BA104" s="88"/>
    </row>
    <row r="105" spans="3:53" s="1" customFormat="1">
      <c r="C105" s="40"/>
      <c r="I105" s="27"/>
      <c r="J105" s="126"/>
      <c r="N105" s="27"/>
      <c r="O105" s="126"/>
      <c r="S105" s="88"/>
      <c r="T105" s="88"/>
      <c r="U105" s="88"/>
      <c r="V105" s="88"/>
      <c r="W105" s="89"/>
      <c r="X105" s="89"/>
      <c r="Y105" s="88"/>
      <c r="Z105" s="88"/>
      <c r="AA105" s="88"/>
      <c r="AB105" s="88"/>
      <c r="AC105" s="88"/>
      <c r="AD105" s="90"/>
      <c r="AE105" s="89"/>
      <c r="AF105" s="88"/>
      <c r="AG105" s="88"/>
      <c r="AH105" s="88"/>
      <c r="AI105" s="88"/>
      <c r="AJ105" s="88"/>
      <c r="AK105" s="90"/>
      <c r="AL105" s="89"/>
      <c r="AM105" s="88"/>
      <c r="AN105" s="88"/>
      <c r="AO105" s="88"/>
      <c r="AP105" s="88"/>
      <c r="AQ105" s="88"/>
      <c r="AR105" s="90"/>
      <c r="AS105" s="89"/>
      <c r="AT105" s="88"/>
      <c r="AU105" s="88"/>
      <c r="AV105" s="88"/>
      <c r="AW105" s="88"/>
      <c r="AX105" s="88"/>
      <c r="AY105" s="90"/>
      <c r="AZ105" s="89"/>
      <c r="BA105" s="88"/>
    </row>
    <row r="106" spans="3:53" s="1" customFormat="1">
      <c r="C106" s="40"/>
      <c r="I106" s="27"/>
      <c r="J106" s="126"/>
      <c r="N106" s="27"/>
      <c r="O106" s="126"/>
      <c r="S106" s="88"/>
      <c r="T106" s="88"/>
      <c r="U106" s="88"/>
      <c r="V106" s="88"/>
      <c r="W106" s="89"/>
      <c r="X106" s="89"/>
      <c r="Y106" s="88"/>
      <c r="Z106" s="88"/>
      <c r="AA106" s="88"/>
      <c r="AB106" s="88"/>
      <c r="AC106" s="88"/>
      <c r="AD106" s="90"/>
      <c r="AE106" s="89"/>
      <c r="AF106" s="88"/>
      <c r="AG106" s="88"/>
      <c r="AH106" s="88"/>
      <c r="AI106" s="88"/>
      <c r="AJ106" s="88"/>
      <c r="AK106" s="90"/>
      <c r="AL106" s="89"/>
      <c r="AM106" s="88"/>
      <c r="AN106" s="88"/>
      <c r="AO106" s="88"/>
      <c r="AP106" s="88"/>
      <c r="AQ106" s="88"/>
      <c r="AR106" s="90"/>
      <c r="AS106" s="89"/>
      <c r="AT106" s="88"/>
      <c r="AU106" s="88"/>
      <c r="AV106" s="88"/>
      <c r="AW106" s="88"/>
      <c r="AX106" s="88"/>
      <c r="AY106" s="90"/>
      <c r="AZ106" s="89"/>
      <c r="BA106" s="88"/>
    </row>
    <row r="107" spans="3:53" s="1" customFormat="1">
      <c r="C107" s="40"/>
      <c r="I107" s="27"/>
      <c r="J107" s="126"/>
      <c r="N107" s="27"/>
      <c r="O107" s="126"/>
      <c r="S107" s="88"/>
      <c r="T107" s="88"/>
      <c r="U107" s="88"/>
      <c r="V107" s="88"/>
      <c r="W107" s="89"/>
      <c r="X107" s="89"/>
      <c r="Y107" s="88"/>
      <c r="Z107" s="88"/>
      <c r="AA107" s="88"/>
      <c r="AB107" s="88"/>
      <c r="AC107" s="88"/>
      <c r="AD107" s="90"/>
      <c r="AE107" s="89"/>
      <c r="AF107" s="88"/>
      <c r="AG107" s="88"/>
      <c r="AH107" s="88"/>
      <c r="AI107" s="88"/>
      <c r="AJ107" s="88"/>
      <c r="AK107" s="90"/>
      <c r="AL107" s="89"/>
      <c r="AM107" s="88"/>
      <c r="AN107" s="88"/>
      <c r="AO107" s="88"/>
      <c r="AP107" s="88"/>
      <c r="AQ107" s="88"/>
      <c r="AR107" s="90"/>
      <c r="AS107" s="89"/>
      <c r="AT107" s="88"/>
      <c r="AU107" s="88"/>
      <c r="AV107" s="88"/>
      <c r="AW107" s="88"/>
      <c r="AX107" s="88"/>
      <c r="AY107" s="90"/>
      <c r="AZ107" s="89"/>
      <c r="BA107" s="88"/>
    </row>
    <row r="108" spans="3:53" s="1" customFormat="1">
      <c r="C108" s="40"/>
      <c r="I108" s="27"/>
      <c r="J108" s="126"/>
      <c r="N108" s="27"/>
      <c r="O108" s="126"/>
      <c r="S108" s="88"/>
      <c r="T108" s="88"/>
      <c r="U108" s="88"/>
      <c r="V108" s="88"/>
      <c r="W108" s="89"/>
      <c r="X108" s="89"/>
      <c r="Y108" s="88"/>
      <c r="Z108" s="88"/>
      <c r="AA108" s="88"/>
      <c r="AB108" s="88"/>
      <c r="AC108" s="88"/>
      <c r="AD108" s="90"/>
      <c r="AE108" s="89"/>
      <c r="AF108" s="88"/>
      <c r="AG108" s="88"/>
      <c r="AH108" s="88"/>
      <c r="AI108" s="88"/>
      <c r="AJ108" s="88"/>
      <c r="AK108" s="90"/>
      <c r="AL108" s="89"/>
      <c r="AM108" s="88"/>
      <c r="AN108" s="88"/>
      <c r="AO108" s="88"/>
      <c r="AP108" s="88"/>
      <c r="AQ108" s="88"/>
      <c r="AR108" s="90"/>
      <c r="AS108" s="89"/>
      <c r="AT108" s="88"/>
      <c r="AU108" s="88"/>
      <c r="AV108" s="88"/>
      <c r="AW108" s="88"/>
      <c r="AX108" s="88"/>
      <c r="AY108" s="90"/>
      <c r="AZ108" s="89"/>
      <c r="BA108" s="88"/>
    </row>
    <row r="109" spans="3:53" s="1" customFormat="1">
      <c r="C109" s="40"/>
      <c r="I109" s="27"/>
      <c r="J109" s="126"/>
      <c r="N109" s="27"/>
      <c r="O109" s="126"/>
      <c r="S109" s="88"/>
      <c r="T109" s="88"/>
      <c r="U109" s="88"/>
      <c r="V109" s="88"/>
      <c r="W109" s="89"/>
      <c r="X109" s="89"/>
      <c r="Y109" s="88"/>
      <c r="Z109" s="88"/>
      <c r="AA109" s="88"/>
      <c r="AB109" s="88"/>
      <c r="AC109" s="88"/>
      <c r="AD109" s="90"/>
      <c r="AE109" s="89"/>
      <c r="AF109" s="88"/>
      <c r="AG109" s="88"/>
      <c r="AH109" s="88"/>
      <c r="AI109" s="88"/>
      <c r="AJ109" s="88"/>
      <c r="AK109" s="90"/>
      <c r="AL109" s="89"/>
      <c r="AM109" s="88"/>
      <c r="AN109" s="88"/>
      <c r="AO109" s="88"/>
      <c r="AP109" s="88"/>
      <c r="AQ109" s="88"/>
      <c r="AR109" s="90"/>
      <c r="AS109" s="89"/>
      <c r="AT109" s="88"/>
      <c r="AU109" s="88"/>
      <c r="AV109" s="88"/>
      <c r="AW109" s="88"/>
      <c r="AX109" s="88"/>
      <c r="AY109" s="90"/>
      <c r="AZ109" s="89"/>
      <c r="BA109" s="88"/>
    </row>
    <row r="110" spans="3:53" s="1" customFormat="1">
      <c r="C110" s="40"/>
      <c r="I110" s="27"/>
      <c r="J110" s="126"/>
      <c r="N110" s="27"/>
      <c r="O110" s="126"/>
      <c r="S110" s="88"/>
      <c r="T110" s="88"/>
      <c r="U110" s="88"/>
      <c r="V110" s="88"/>
      <c r="W110" s="89"/>
      <c r="X110" s="89"/>
      <c r="Y110" s="88"/>
      <c r="Z110" s="88"/>
      <c r="AA110" s="88"/>
      <c r="AB110" s="88"/>
      <c r="AC110" s="88"/>
      <c r="AD110" s="90"/>
      <c r="AE110" s="89"/>
      <c r="AF110" s="88"/>
      <c r="AG110" s="88"/>
      <c r="AH110" s="88"/>
      <c r="AI110" s="88"/>
      <c r="AJ110" s="88"/>
      <c r="AK110" s="90"/>
      <c r="AL110" s="89"/>
      <c r="AM110" s="88"/>
      <c r="AN110" s="88"/>
      <c r="AO110" s="88"/>
      <c r="AP110" s="88"/>
      <c r="AQ110" s="88"/>
      <c r="AR110" s="90"/>
      <c r="AS110" s="89"/>
      <c r="AT110" s="88"/>
      <c r="AU110" s="88"/>
      <c r="AV110" s="88"/>
      <c r="AW110" s="88"/>
      <c r="AX110" s="88"/>
      <c r="AY110" s="90"/>
      <c r="AZ110" s="89"/>
      <c r="BA110" s="88"/>
    </row>
    <row r="111" spans="3:53" s="1" customFormat="1">
      <c r="C111" s="40"/>
      <c r="I111" s="27"/>
      <c r="J111" s="126"/>
      <c r="N111" s="27"/>
      <c r="O111" s="126"/>
      <c r="S111" s="88"/>
      <c r="T111" s="88"/>
      <c r="U111" s="88"/>
      <c r="V111" s="88"/>
      <c r="W111" s="89"/>
      <c r="X111" s="89"/>
      <c r="Y111" s="88"/>
      <c r="Z111" s="88"/>
      <c r="AA111" s="88"/>
      <c r="AB111" s="88"/>
      <c r="AC111" s="88"/>
      <c r="AD111" s="90"/>
      <c r="AE111" s="89"/>
      <c r="AF111" s="88"/>
      <c r="AG111" s="88"/>
      <c r="AH111" s="88"/>
      <c r="AI111" s="88"/>
      <c r="AJ111" s="88"/>
      <c r="AK111" s="90"/>
      <c r="AL111" s="89"/>
      <c r="AM111" s="88"/>
      <c r="AN111" s="88"/>
      <c r="AO111" s="88"/>
      <c r="AP111" s="88"/>
      <c r="AQ111" s="88"/>
      <c r="AR111" s="90"/>
      <c r="AS111" s="89"/>
      <c r="AT111" s="88"/>
      <c r="AU111" s="88"/>
      <c r="AV111" s="88"/>
      <c r="AW111" s="88"/>
      <c r="AX111" s="88"/>
      <c r="AY111" s="90"/>
      <c r="AZ111" s="89"/>
      <c r="BA111" s="88"/>
    </row>
    <row r="112" spans="3:53" s="1" customFormat="1">
      <c r="C112" s="40"/>
      <c r="I112" s="27"/>
      <c r="J112" s="126"/>
      <c r="N112" s="27"/>
      <c r="O112" s="126"/>
      <c r="S112" s="88"/>
      <c r="T112" s="88"/>
      <c r="U112" s="88"/>
      <c r="V112" s="88"/>
      <c r="W112" s="89"/>
      <c r="X112" s="89"/>
      <c r="Y112" s="88"/>
      <c r="Z112" s="88"/>
      <c r="AA112" s="88"/>
      <c r="AB112" s="88"/>
      <c r="AC112" s="88"/>
      <c r="AD112" s="90"/>
      <c r="AE112" s="89"/>
      <c r="AF112" s="88"/>
      <c r="AG112" s="88"/>
      <c r="AH112" s="88"/>
      <c r="AI112" s="88"/>
      <c r="AJ112" s="88"/>
      <c r="AK112" s="90"/>
      <c r="AL112" s="89"/>
      <c r="AM112" s="88"/>
      <c r="AN112" s="88"/>
      <c r="AO112" s="88"/>
      <c r="AP112" s="88"/>
      <c r="AQ112" s="88"/>
      <c r="AR112" s="90"/>
      <c r="AS112" s="89"/>
      <c r="AT112" s="88"/>
      <c r="AU112" s="88"/>
      <c r="AV112" s="88"/>
      <c r="AW112" s="88"/>
      <c r="AX112" s="88"/>
      <c r="AY112" s="90"/>
      <c r="AZ112" s="89"/>
      <c r="BA112" s="88"/>
    </row>
    <row r="113" spans="3:53" s="1" customFormat="1">
      <c r="C113" s="40"/>
      <c r="I113" s="27"/>
      <c r="J113" s="126"/>
      <c r="N113" s="27"/>
      <c r="O113" s="126"/>
      <c r="S113" s="88"/>
      <c r="T113" s="88"/>
      <c r="U113" s="88"/>
      <c r="V113" s="88"/>
      <c r="W113" s="89"/>
      <c r="X113" s="89"/>
      <c r="Y113" s="88"/>
      <c r="Z113" s="88"/>
      <c r="AA113" s="88"/>
      <c r="AB113" s="88"/>
      <c r="AC113" s="88"/>
      <c r="AD113" s="90"/>
      <c r="AE113" s="89"/>
      <c r="AF113" s="88"/>
      <c r="AG113" s="88"/>
      <c r="AH113" s="88"/>
      <c r="AI113" s="88"/>
      <c r="AJ113" s="88"/>
      <c r="AK113" s="90"/>
      <c r="AL113" s="89"/>
      <c r="AM113" s="88"/>
      <c r="AN113" s="88"/>
      <c r="AO113" s="88"/>
      <c r="AP113" s="88"/>
      <c r="AQ113" s="88"/>
      <c r="AR113" s="90"/>
      <c r="AS113" s="89"/>
      <c r="AT113" s="88"/>
      <c r="AU113" s="88"/>
      <c r="AV113" s="88"/>
      <c r="AW113" s="88"/>
      <c r="AX113" s="88"/>
      <c r="AY113" s="90"/>
      <c r="AZ113" s="89"/>
      <c r="BA113" s="88"/>
    </row>
    <row r="114" spans="3:53" s="1" customFormat="1">
      <c r="C114" s="40"/>
      <c r="I114" s="27"/>
      <c r="J114" s="126"/>
      <c r="N114" s="27"/>
      <c r="O114" s="126"/>
      <c r="S114" s="88"/>
      <c r="T114" s="88"/>
      <c r="U114" s="88"/>
      <c r="V114" s="88"/>
      <c r="W114" s="89"/>
      <c r="X114" s="89"/>
      <c r="Y114" s="88"/>
      <c r="Z114" s="88"/>
      <c r="AA114" s="88"/>
      <c r="AB114" s="88"/>
      <c r="AC114" s="88"/>
      <c r="AD114" s="90"/>
      <c r="AE114" s="89"/>
      <c r="AF114" s="88"/>
      <c r="AG114" s="88"/>
      <c r="AH114" s="88"/>
      <c r="AI114" s="88"/>
      <c r="AJ114" s="88"/>
      <c r="AK114" s="90"/>
      <c r="AL114" s="89"/>
      <c r="AM114" s="88"/>
      <c r="AN114" s="88"/>
      <c r="AO114" s="88"/>
      <c r="AP114" s="88"/>
      <c r="AQ114" s="88"/>
      <c r="AR114" s="90"/>
      <c r="AS114" s="89"/>
      <c r="AT114" s="88"/>
      <c r="AU114" s="88"/>
      <c r="AV114" s="88"/>
      <c r="AW114" s="88"/>
      <c r="AX114" s="88"/>
      <c r="AY114" s="90"/>
      <c r="AZ114" s="89"/>
      <c r="BA114" s="88"/>
    </row>
    <row r="115" spans="3:53" s="1" customFormat="1">
      <c r="C115" s="40"/>
      <c r="I115" s="27"/>
      <c r="J115" s="126"/>
      <c r="N115" s="27"/>
      <c r="O115" s="126"/>
      <c r="S115" s="88"/>
      <c r="T115" s="88"/>
      <c r="U115" s="88"/>
      <c r="V115" s="88"/>
      <c r="W115" s="89"/>
      <c r="X115" s="89"/>
      <c r="Y115" s="88"/>
      <c r="Z115" s="88"/>
      <c r="AA115" s="88"/>
      <c r="AB115" s="88"/>
      <c r="AC115" s="88"/>
      <c r="AD115" s="90"/>
      <c r="AE115" s="89"/>
      <c r="AF115" s="88"/>
      <c r="AG115" s="88"/>
      <c r="AH115" s="88"/>
      <c r="AI115" s="88"/>
      <c r="AJ115" s="88"/>
      <c r="AK115" s="90"/>
      <c r="AL115" s="89"/>
      <c r="AM115" s="88"/>
      <c r="AN115" s="88"/>
      <c r="AO115" s="88"/>
      <c r="AP115" s="88"/>
      <c r="AQ115" s="88"/>
      <c r="AR115" s="90"/>
      <c r="AS115" s="89"/>
      <c r="AT115" s="88"/>
      <c r="AU115" s="88"/>
      <c r="AV115" s="88"/>
      <c r="AW115" s="88"/>
      <c r="AX115" s="88"/>
      <c r="AY115" s="90"/>
      <c r="AZ115" s="89"/>
      <c r="BA115" s="88"/>
    </row>
    <row r="116" spans="3:53" s="1" customFormat="1">
      <c r="C116" s="40"/>
      <c r="I116" s="27"/>
      <c r="J116" s="126"/>
      <c r="N116" s="27"/>
      <c r="O116" s="126"/>
      <c r="S116" s="88"/>
      <c r="T116" s="88"/>
      <c r="U116" s="88"/>
      <c r="V116" s="88"/>
      <c r="W116" s="89"/>
      <c r="X116" s="89"/>
      <c r="Y116" s="88"/>
      <c r="Z116" s="88"/>
      <c r="AA116" s="88"/>
      <c r="AB116" s="88"/>
      <c r="AC116" s="88"/>
      <c r="AD116" s="90"/>
      <c r="AE116" s="89"/>
      <c r="AF116" s="88"/>
      <c r="AG116" s="88"/>
      <c r="AH116" s="88"/>
      <c r="AI116" s="88"/>
      <c r="AJ116" s="88"/>
      <c r="AK116" s="90"/>
      <c r="AL116" s="89"/>
      <c r="AM116" s="88"/>
      <c r="AN116" s="88"/>
      <c r="AO116" s="88"/>
      <c r="AP116" s="88"/>
      <c r="AQ116" s="88"/>
      <c r="AR116" s="90"/>
      <c r="AS116" s="89"/>
      <c r="AT116" s="88"/>
      <c r="AU116" s="88"/>
      <c r="AV116" s="88"/>
      <c r="AW116" s="88"/>
      <c r="AX116" s="88"/>
      <c r="AY116" s="90"/>
      <c r="AZ116" s="89"/>
      <c r="BA116" s="88"/>
    </row>
    <row r="117" spans="3:53" s="1" customFormat="1">
      <c r="C117" s="40"/>
      <c r="I117" s="27"/>
      <c r="J117" s="126"/>
      <c r="N117" s="27"/>
      <c r="O117" s="126"/>
      <c r="S117" s="88"/>
      <c r="T117" s="88"/>
      <c r="U117" s="88"/>
      <c r="V117" s="88"/>
      <c r="W117" s="89"/>
      <c r="X117" s="89"/>
      <c r="Y117" s="88"/>
      <c r="Z117" s="88"/>
      <c r="AA117" s="88"/>
      <c r="AB117" s="88"/>
      <c r="AC117" s="88"/>
      <c r="AD117" s="90"/>
      <c r="AE117" s="89"/>
      <c r="AF117" s="88"/>
      <c r="AG117" s="88"/>
      <c r="AH117" s="88"/>
      <c r="AI117" s="88"/>
      <c r="AJ117" s="88"/>
      <c r="AK117" s="90"/>
      <c r="AL117" s="89"/>
      <c r="AM117" s="88"/>
      <c r="AN117" s="88"/>
      <c r="AO117" s="88"/>
      <c r="AP117" s="88"/>
      <c r="AQ117" s="88"/>
      <c r="AR117" s="90"/>
      <c r="AS117" s="89"/>
      <c r="AT117" s="88"/>
      <c r="AU117" s="88"/>
      <c r="AV117" s="88"/>
      <c r="AW117" s="88"/>
      <c r="AX117" s="88"/>
      <c r="AY117" s="90"/>
      <c r="AZ117" s="89"/>
      <c r="BA117" s="88"/>
    </row>
    <row r="118" spans="3:53" s="1" customFormat="1">
      <c r="C118" s="40"/>
      <c r="I118" s="27"/>
      <c r="J118" s="126"/>
      <c r="N118" s="27"/>
      <c r="O118" s="126"/>
      <c r="S118" s="88"/>
      <c r="T118" s="88"/>
      <c r="U118" s="88"/>
      <c r="V118" s="88"/>
      <c r="W118" s="89"/>
      <c r="X118" s="89"/>
      <c r="Y118" s="88"/>
      <c r="Z118" s="88"/>
      <c r="AA118" s="88"/>
      <c r="AB118" s="88"/>
      <c r="AC118" s="88"/>
      <c r="AD118" s="90"/>
      <c r="AE118" s="89"/>
      <c r="AF118" s="88"/>
      <c r="AG118" s="88"/>
      <c r="AH118" s="88"/>
      <c r="AI118" s="88"/>
      <c r="AJ118" s="88"/>
      <c r="AK118" s="90"/>
      <c r="AL118" s="89"/>
      <c r="AM118" s="88"/>
      <c r="AN118" s="88"/>
      <c r="AO118" s="88"/>
      <c r="AP118" s="88"/>
      <c r="AQ118" s="88"/>
      <c r="AR118" s="90"/>
      <c r="AS118" s="89"/>
      <c r="AT118" s="88"/>
      <c r="AU118" s="88"/>
      <c r="AV118" s="88"/>
      <c r="AW118" s="88"/>
      <c r="AX118" s="88"/>
      <c r="AY118" s="90"/>
      <c r="AZ118" s="89"/>
      <c r="BA118" s="88"/>
    </row>
    <row r="119" spans="3:53" s="1" customFormat="1">
      <c r="C119" s="40"/>
      <c r="I119" s="27"/>
      <c r="J119" s="126"/>
      <c r="N119" s="27"/>
      <c r="O119" s="126"/>
      <c r="S119" s="88"/>
      <c r="T119" s="88"/>
      <c r="U119" s="88"/>
      <c r="V119" s="88"/>
      <c r="W119" s="89"/>
      <c r="X119" s="89"/>
      <c r="Y119" s="88"/>
      <c r="Z119" s="88"/>
      <c r="AA119" s="88"/>
      <c r="AB119" s="88"/>
      <c r="AC119" s="88"/>
      <c r="AD119" s="90"/>
      <c r="AE119" s="89"/>
      <c r="AF119" s="88"/>
      <c r="AG119" s="88"/>
      <c r="AH119" s="88"/>
      <c r="AI119" s="88"/>
      <c r="AJ119" s="88"/>
      <c r="AK119" s="90"/>
      <c r="AL119" s="89"/>
      <c r="AM119" s="88"/>
      <c r="AN119" s="88"/>
      <c r="AO119" s="88"/>
      <c r="AP119" s="88"/>
      <c r="AQ119" s="88"/>
      <c r="AR119" s="90"/>
      <c r="AS119" s="89"/>
      <c r="AT119" s="88"/>
      <c r="AU119" s="88"/>
      <c r="AV119" s="88"/>
      <c r="AW119" s="88"/>
      <c r="AX119" s="88"/>
      <c r="AY119" s="90"/>
      <c r="AZ119" s="89"/>
      <c r="BA119" s="88"/>
    </row>
    <row r="120" spans="3:53" s="1" customFormat="1">
      <c r="C120" s="40"/>
      <c r="I120" s="27"/>
      <c r="J120" s="126"/>
      <c r="N120" s="27"/>
      <c r="O120" s="126"/>
      <c r="S120" s="88"/>
      <c r="T120" s="88"/>
      <c r="U120" s="88"/>
      <c r="V120" s="88"/>
      <c r="W120" s="89"/>
      <c r="X120" s="89"/>
      <c r="Y120" s="88"/>
      <c r="Z120" s="88"/>
      <c r="AA120" s="88"/>
      <c r="AB120" s="88"/>
      <c r="AC120" s="88"/>
      <c r="AD120" s="90"/>
      <c r="AE120" s="89"/>
      <c r="AF120" s="88"/>
      <c r="AG120" s="88"/>
      <c r="AH120" s="88"/>
      <c r="AI120" s="88"/>
      <c r="AJ120" s="88"/>
      <c r="AK120" s="90"/>
      <c r="AL120" s="89"/>
      <c r="AM120" s="88"/>
      <c r="AN120" s="88"/>
      <c r="AO120" s="88"/>
      <c r="AP120" s="88"/>
      <c r="AQ120" s="88"/>
      <c r="AR120" s="90"/>
      <c r="AS120" s="89"/>
      <c r="AT120" s="88"/>
      <c r="AU120" s="88"/>
      <c r="AV120" s="88"/>
      <c r="AW120" s="88"/>
      <c r="AX120" s="88"/>
      <c r="AY120" s="90"/>
      <c r="AZ120" s="89"/>
      <c r="BA120" s="88"/>
    </row>
    <row r="121" spans="3:53" s="1" customFormat="1">
      <c r="C121" s="40"/>
      <c r="I121" s="27"/>
      <c r="J121" s="126"/>
      <c r="N121" s="27"/>
      <c r="O121" s="126"/>
      <c r="S121" s="88"/>
      <c r="T121" s="88"/>
      <c r="U121" s="88"/>
      <c r="V121" s="88"/>
      <c r="W121" s="89"/>
      <c r="X121" s="89"/>
      <c r="Y121" s="88"/>
      <c r="Z121" s="88"/>
      <c r="AA121" s="88"/>
      <c r="AB121" s="88"/>
      <c r="AC121" s="88"/>
      <c r="AD121" s="90"/>
      <c r="AE121" s="89"/>
      <c r="AF121" s="88"/>
      <c r="AG121" s="88"/>
      <c r="AH121" s="88"/>
      <c r="AI121" s="88"/>
      <c r="AJ121" s="88"/>
      <c r="AK121" s="90"/>
      <c r="AL121" s="89"/>
      <c r="AM121" s="88"/>
      <c r="AN121" s="88"/>
      <c r="AO121" s="88"/>
      <c r="AP121" s="88"/>
      <c r="AQ121" s="88"/>
      <c r="AR121" s="90"/>
      <c r="AS121" s="89"/>
      <c r="AT121" s="88"/>
      <c r="AU121" s="88"/>
      <c r="AV121" s="88"/>
      <c r="AW121" s="88"/>
      <c r="AX121" s="88"/>
      <c r="AY121" s="90"/>
      <c r="AZ121" s="89"/>
      <c r="BA121" s="88"/>
    </row>
    <row r="122" spans="3:53" s="1" customFormat="1">
      <c r="C122" s="40"/>
      <c r="I122" s="27"/>
      <c r="J122" s="126"/>
      <c r="N122" s="27"/>
      <c r="O122" s="126"/>
      <c r="S122" s="88"/>
      <c r="T122" s="88"/>
      <c r="U122" s="88"/>
      <c r="V122" s="88"/>
      <c r="W122" s="89"/>
      <c r="X122" s="89"/>
      <c r="Y122" s="88"/>
      <c r="Z122" s="88"/>
      <c r="AA122" s="88"/>
      <c r="AB122" s="88"/>
      <c r="AC122" s="88"/>
      <c r="AD122" s="90"/>
      <c r="AE122" s="89"/>
      <c r="AF122" s="88"/>
      <c r="AG122" s="88"/>
      <c r="AH122" s="88"/>
      <c r="AI122" s="88"/>
      <c r="AJ122" s="88"/>
      <c r="AK122" s="90"/>
      <c r="AL122" s="89"/>
      <c r="AM122" s="88"/>
      <c r="AN122" s="88"/>
      <c r="AO122" s="88"/>
      <c r="AP122" s="88"/>
      <c r="AQ122" s="88"/>
      <c r="AR122" s="90"/>
      <c r="AS122" s="89"/>
      <c r="AT122" s="88"/>
      <c r="AU122" s="88"/>
      <c r="AV122" s="88"/>
      <c r="AW122" s="88"/>
      <c r="AX122" s="88"/>
      <c r="AY122" s="90"/>
      <c r="AZ122" s="89"/>
      <c r="BA122" s="88"/>
    </row>
    <row r="123" spans="3:53" s="1" customFormat="1">
      <c r="C123" s="40"/>
      <c r="I123" s="27"/>
      <c r="J123" s="126"/>
      <c r="N123" s="27"/>
      <c r="O123" s="126"/>
      <c r="S123" s="88"/>
      <c r="T123" s="88"/>
      <c r="U123" s="88"/>
      <c r="V123" s="88"/>
      <c r="W123" s="89"/>
      <c r="X123" s="89"/>
      <c r="Y123" s="88"/>
      <c r="Z123" s="88"/>
      <c r="AA123" s="88"/>
      <c r="AB123" s="88"/>
      <c r="AC123" s="88"/>
      <c r="AD123" s="90"/>
      <c r="AE123" s="89"/>
      <c r="AF123" s="88"/>
      <c r="AG123" s="88"/>
      <c r="AH123" s="88"/>
      <c r="AI123" s="88"/>
      <c r="AJ123" s="88"/>
      <c r="AK123" s="90"/>
      <c r="AL123" s="89"/>
      <c r="AM123" s="88"/>
      <c r="AN123" s="88"/>
      <c r="AO123" s="88"/>
      <c r="AP123" s="88"/>
      <c r="AQ123" s="88"/>
      <c r="AR123" s="90"/>
      <c r="AS123" s="89"/>
      <c r="AT123" s="88"/>
      <c r="AU123" s="88"/>
      <c r="AV123" s="88"/>
      <c r="AW123" s="88"/>
      <c r="AX123" s="88"/>
      <c r="AY123" s="90"/>
      <c r="AZ123" s="89"/>
      <c r="BA123" s="88"/>
    </row>
    <row r="124" spans="3:53" s="1" customFormat="1">
      <c r="C124" s="40"/>
      <c r="I124" s="27"/>
      <c r="J124" s="126"/>
      <c r="N124" s="27"/>
      <c r="O124" s="126"/>
      <c r="S124" s="88"/>
      <c r="T124" s="88"/>
      <c r="U124" s="88"/>
      <c r="V124" s="88"/>
      <c r="W124" s="89"/>
      <c r="X124" s="89"/>
      <c r="Y124" s="88"/>
      <c r="Z124" s="88"/>
      <c r="AA124" s="88"/>
      <c r="AB124" s="88"/>
      <c r="AC124" s="88"/>
      <c r="AD124" s="90"/>
      <c r="AE124" s="89"/>
      <c r="AF124" s="88"/>
      <c r="AG124" s="88"/>
      <c r="AH124" s="88"/>
      <c r="AI124" s="88"/>
      <c r="AJ124" s="88"/>
      <c r="AK124" s="90"/>
      <c r="AL124" s="89"/>
      <c r="AM124" s="88"/>
      <c r="AN124" s="88"/>
      <c r="AO124" s="88"/>
      <c r="AP124" s="88"/>
      <c r="AQ124" s="88"/>
      <c r="AR124" s="90"/>
      <c r="AS124" s="89"/>
      <c r="AT124" s="88"/>
      <c r="AU124" s="88"/>
      <c r="AV124" s="88"/>
      <c r="AW124" s="88"/>
      <c r="AX124" s="88"/>
      <c r="AY124" s="90"/>
      <c r="AZ124" s="89"/>
      <c r="BA124" s="88"/>
    </row>
    <row r="125" spans="3:53" s="1" customFormat="1">
      <c r="C125" s="40"/>
      <c r="I125" s="27"/>
      <c r="J125" s="126"/>
      <c r="N125" s="27"/>
      <c r="O125" s="126"/>
      <c r="S125" s="88"/>
      <c r="T125" s="88"/>
      <c r="U125" s="88"/>
      <c r="V125" s="88"/>
      <c r="W125" s="89"/>
      <c r="X125" s="89"/>
      <c r="Y125" s="88"/>
      <c r="Z125" s="88"/>
      <c r="AA125" s="88"/>
      <c r="AB125" s="88"/>
      <c r="AC125" s="88"/>
      <c r="AD125" s="90"/>
      <c r="AE125" s="89"/>
      <c r="AF125" s="88"/>
      <c r="AG125" s="88"/>
      <c r="AH125" s="88"/>
      <c r="AI125" s="88"/>
      <c r="AJ125" s="88"/>
      <c r="AK125" s="90"/>
      <c r="AL125" s="89"/>
      <c r="AM125" s="88"/>
      <c r="AN125" s="88"/>
      <c r="AO125" s="88"/>
      <c r="AP125" s="88"/>
      <c r="AQ125" s="88"/>
      <c r="AR125" s="90"/>
      <c r="AS125" s="89"/>
      <c r="AT125" s="88"/>
      <c r="AU125" s="88"/>
      <c r="AV125" s="88"/>
      <c r="AW125" s="88"/>
      <c r="AX125" s="88"/>
      <c r="AY125" s="90"/>
      <c r="AZ125" s="89"/>
      <c r="BA125" s="88"/>
    </row>
    <row r="126" spans="3:53" s="1" customFormat="1">
      <c r="C126" s="40"/>
      <c r="I126" s="27"/>
      <c r="J126" s="126"/>
      <c r="N126" s="27"/>
      <c r="O126" s="126"/>
      <c r="S126" s="88"/>
      <c r="T126" s="88"/>
      <c r="U126" s="88"/>
      <c r="V126" s="88"/>
      <c r="W126" s="89"/>
      <c r="X126" s="89"/>
      <c r="Y126" s="88"/>
      <c r="Z126" s="88"/>
      <c r="AA126" s="88"/>
      <c r="AB126" s="88"/>
      <c r="AC126" s="88"/>
      <c r="AD126" s="90"/>
      <c r="AE126" s="89"/>
      <c r="AF126" s="88"/>
      <c r="AG126" s="88"/>
      <c r="AH126" s="88"/>
      <c r="AI126" s="88"/>
      <c r="AJ126" s="88"/>
      <c r="AK126" s="90"/>
      <c r="AL126" s="89"/>
      <c r="AM126" s="88"/>
      <c r="AN126" s="88"/>
      <c r="AO126" s="88"/>
      <c r="AP126" s="88"/>
      <c r="AQ126" s="88"/>
      <c r="AR126" s="90"/>
      <c r="AS126" s="89"/>
      <c r="AT126" s="88"/>
      <c r="AU126" s="88"/>
      <c r="AV126" s="88"/>
      <c r="AW126" s="88"/>
      <c r="AX126" s="88"/>
      <c r="AY126" s="90"/>
      <c r="AZ126" s="89"/>
      <c r="BA126" s="88"/>
    </row>
    <row r="127" spans="3:53" s="1" customFormat="1">
      <c r="C127" s="40"/>
      <c r="I127" s="27"/>
      <c r="J127" s="126"/>
      <c r="N127" s="27"/>
      <c r="O127" s="126"/>
      <c r="S127" s="88"/>
      <c r="T127" s="88"/>
      <c r="U127" s="88"/>
      <c r="V127" s="88"/>
      <c r="W127" s="89"/>
      <c r="X127" s="89"/>
      <c r="Y127" s="88"/>
      <c r="Z127" s="88"/>
      <c r="AA127" s="88"/>
      <c r="AB127" s="88"/>
      <c r="AC127" s="88"/>
      <c r="AD127" s="90"/>
      <c r="AE127" s="89"/>
      <c r="AF127" s="88"/>
      <c r="AG127" s="88"/>
      <c r="AH127" s="88"/>
      <c r="AI127" s="88"/>
      <c r="AJ127" s="88"/>
      <c r="AK127" s="90"/>
      <c r="AL127" s="89"/>
      <c r="AM127" s="88"/>
      <c r="AN127" s="88"/>
      <c r="AO127" s="88"/>
      <c r="AP127" s="88"/>
      <c r="AQ127" s="88"/>
      <c r="AR127" s="90"/>
      <c r="AS127" s="89"/>
      <c r="AT127" s="88"/>
      <c r="AU127" s="88"/>
      <c r="AV127" s="88"/>
      <c r="AW127" s="88"/>
      <c r="AX127" s="88"/>
      <c r="AY127" s="90"/>
      <c r="AZ127" s="89"/>
      <c r="BA127" s="88"/>
    </row>
    <row r="128" spans="3:53" s="1" customFormat="1">
      <c r="C128" s="40"/>
      <c r="I128" s="27"/>
      <c r="J128" s="126"/>
      <c r="N128" s="27"/>
      <c r="O128" s="126"/>
      <c r="S128" s="88"/>
      <c r="T128" s="88"/>
      <c r="U128" s="88"/>
      <c r="V128" s="88"/>
      <c r="W128" s="89"/>
      <c r="X128" s="89"/>
      <c r="Y128" s="88"/>
      <c r="Z128" s="88"/>
      <c r="AA128" s="88"/>
      <c r="AB128" s="88"/>
      <c r="AC128" s="88"/>
      <c r="AD128" s="90"/>
      <c r="AE128" s="89"/>
      <c r="AF128" s="88"/>
      <c r="AG128" s="88"/>
      <c r="AH128" s="88"/>
      <c r="AI128" s="88"/>
      <c r="AJ128" s="88"/>
      <c r="AK128" s="90"/>
      <c r="AL128" s="89"/>
      <c r="AM128" s="88"/>
      <c r="AN128" s="88"/>
      <c r="AO128" s="88"/>
      <c r="AP128" s="88"/>
      <c r="AQ128" s="88"/>
      <c r="AR128" s="90"/>
      <c r="AS128" s="89"/>
      <c r="AT128" s="88"/>
      <c r="AU128" s="88"/>
      <c r="AV128" s="88"/>
      <c r="AW128" s="88"/>
      <c r="AX128" s="88"/>
      <c r="AY128" s="90"/>
      <c r="AZ128" s="89"/>
      <c r="BA128" s="88"/>
    </row>
    <row r="129" spans="3:53" s="1" customFormat="1">
      <c r="C129" s="40"/>
      <c r="I129" s="27"/>
      <c r="J129" s="126"/>
      <c r="N129" s="27"/>
      <c r="O129" s="126"/>
      <c r="S129" s="88"/>
      <c r="T129" s="88"/>
      <c r="U129" s="88"/>
      <c r="V129" s="88"/>
      <c r="W129" s="89"/>
      <c r="X129" s="89"/>
      <c r="Y129" s="88"/>
      <c r="Z129" s="88"/>
      <c r="AA129" s="88"/>
      <c r="AB129" s="88"/>
      <c r="AC129" s="88"/>
      <c r="AD129" s="90"/>
      <c r="AE129" s="89"/>
      <c r="AF129" s="88"/>
      <c r="AG129" s="88"/>
      <c r="AH129" s="88"/>
      <c r="AI129" s="88"/>
      <c r="AJ129" s="88"/>
      <c r="AK129" s="90"/>
      <c r="AL129" s="89"/>
      <c r="AM129" s="88"/>
      <c r="AN129" s="88"/>
      <c r="AO129" s="88"/>
      <c r="AP129" s="88"/>
      <c r="AQ129" s="88"/>
      <c r="AR129" s="90"/>
      <c r="AS129" s="89"/>
      <c r="AT129" s="88"/>
      <c r="AU129" s="88"/>
      <c r="AV129" s="88"/>
      <c r="AW129" s="88"/>
      <c r="AX129" s="88"/>
      <c r="AY129" s="90"/>
      <c r="AZ129" s="89"/>
      <c r="BA129" s="88"/>
    </row>
    <row r="130" spans="3:53" s="1" customFormat="1">
      <c r="C130" s="40"/>
      <c r="I130" s="27"/>
      <c r="J130" s="126"/>
      <c r="N130" s="27"/>
      <c r="O130" s="126"/>
      <c r="S130" s="88"/>
      <c r="T130" s="88"/>
      <c r="U130" s="88"/>
      <c r="V130" s="88"/>
      <c r="W130" s="89"/>
      <c r="X130" s="89"/>
      <c r="Y130" s="88"/>
      <c r="Z130" s="88"/>
      <c r="AA130" s="88"/>
      <c r="AB130" s="88"/>
      <c r="AC130" s="88"/>
      <c r="AD130" s="90"/>
      <c r="AE130" s="89"/>
      <c r="AF130" s="88"/>
      <c r="AG130" s="88"/>
      <c r="AH130" s="88"/>
      <c r="AI130" s="88"/>
      <c r="AJ130" s="88"/>
      <c r="AK130" s="90"/>
      <c r="AL130" s="89"/>
      <c r="AM130" s="88"/>
      <c r="AN130" s="88"/>
      <c r="AO130" s="88"/>
      <c r="AP130" s="88"/>
      <c r="AQ130" s="88"/>
      <c r="AR130" s="90"/>
      <c r="AS130" s="89"/>
      <c r="AT130" s="88"/>
      <c r="AU130" s="88"/>
      <c r="AV130" s="88"/>
      <c r="AW130" s="88"/>
      <c r="AX130" s="88"/>
      <c r="AY130" s="90"/>
      <c r="AZ130" s="89"/>
      <c r="BA130" s="88"/>
    </row>
    <row r="131" spans="3:53" s="1" customFormat="1">
      <c r="C131" s="40"/>
      <c r="I131" s="27"/>
      <c r="J131" s="126"/>
      <c r="N131" s="27"/>
      <c r="O131" s="126"/>
      <c r="S131" s="88"/>
      <c r="T131" s="88"/>
      <c r="U131" s="88"/>
      <c r="V131" s="88"/>
      <c r="W131" s="89"/>
      <c r="X131" s="89"/>
      <c r="Y131" s="88"/>
      <c r="Z131" s="88"/>
      <c r="AA131" s="88"/>
      <c r="AB131" s="88"/>
      <c r="AC131" s="88"/>
      <c r="AD131" s="90"/>
      <c r="AE131" s="89"/>
      <c r="AF131" s="88"/>
      <c r="AG131" s="88"/>
      <c r="AH131" s="88"/>
      <c r="AI131" s="88"/>
      <c r="AJ131" s="88"/>
      <c r="AK131" s="90"/>
      <c r="AL131" s="89"/>
      <c r="AM131" s="88"/>
      <c r="AN131" s="88"/>
      <c r="AO131" s="88"/>
      <c r="AP131" s="88"/>
      <c r="AQ131" s="88"/>
      <c r="AR131" s="90"/>
      <c r="AS131" s="89"/>
      <c r="AT131" s="88"/>
      <c r="AU131" s="88"/>
      <c r="AV131" s="88"/>
      <c r="AW131" s="88"/>
      <c r="AX131" s="88"/>
      <c r="AY131" s="90"/>
      <c r="AZ131" s="89"/>
      <c r="BA131" s="88"/>
    </row>
    <row r="132" spans="3:53" s="1" customFormat="1">
      <c r="C132" s="40"/>
      <c r="I132" s="27"/>
      <c r="J132" s="126"/>
      <c r="N132" s="27"/>
      <c r="O132" s="126"/>
      <c r="S132" s="88"/>
      <c r="T132" s="88"/>
      <c r="U132" s="88"/>
      <c r="V132" s="88"/>
      <c r="W132" s="89"/>
      <c r="X132" s="89"/>
      <c r="Y132" s="88"/>
      <c r="Z132" s="88"/>
      <c r="AA132" s="88"/>
      <c r="AB132" s="88"/>
      <c r="AC132" s="88"/>
      <c r="AD132" s="90"/>
      <c r="AE132" s="89"/>
      <c r="AF132" s="88"/>
      <c r="AG132" s="88"/>
      <c r="AH132" s="88"/>
      <c r="AI132" s="88"/>
      <c r="AJ132" s="88"/>
      <c r="AK132" s="90"/>
      <c r="AL132" s="89"/>
      <c r="AM132" s="88"/>
      <c r="AN132" s="88"/>
      <c r="AO132" s="88"/>
      <c r="AP132" s="88"/>
      <c r="AQ132" s="88"/>
      <c r="AR132" s="90"/>
      <c r="AS132" s="89"/>
      <c r="AT132" s="88"/>
      <c r="AU132" s="88"/>
      <c r="AV132" s="88"/>
      <c r="AW132" s="88"/>
      <c r="AX132" s="88"/>
      <c r="AY132" s="90"/>
      <c r="AZ132" s="89"/>
      <c r="BA132" s="88"/>
    </row>
    <row r="133" spans="3:53" s="1" customFormat="1">
      <c r="C133" s="40"/>
      <c r="I133" s="27"/>
      <c r="J133" s="126"/>
      <c r="N133" s="27"/>
      <c r="O133" s="126"/>
      <c r="S133" s="88"/>
      <c r="T133" s="88"/>
      <c r="U133" s="88"/>
      <c r="V133" s="88"/>
      <c r="W133" s="89"/>
      <c r="X133" s="89"/>
      <c r="Y133" s="88"/>
      <c r="Z133" s="88"/>
      <c r="AA133" s="88"/>
      <c r="AB133" s="88"/>
      <c r="AC133" s="88"/>
      <c r="AD133" s="90"/>
      <c r="AE133" s="89"/>
      <c r="AF133" s="88"/>
      <c r="AG133" s="88"/>
      <c r="AH133" s="88"/>
      <c r="AI133" s="88"/>
      <c r="AJ133" s="88"/>
      <c r="AK133" s="90"/>
      <c r="AL133" s="89"/>
      <c r="AM133" s="88"/>
      <c r="AN133" s="88"/>
      <c r="AO133" s="88"/>
      <c r="AP133" s="88"/>
      <c r="AQ133" s="88"/>
      <c r="AR133" s="90"/>
      <c r="AS133" s="89"/>
      <c r="AT133" s="88"/>
      <c r="AU133" s="88"/>
      <c r="AV133" s="88"/>
      <c r="AW133" s="88"/>
      <c r="AX133" s="88"/>
      <c r="AY133" s="90"/>
      <c r="AZ133" s="89"/>
      <c r="BA133" s="88"/>
    </row>
    <row r="134" spans="3:53" s="1" customFormat="1">
      <c r="C134" s="40"/>
      <c r="I134" s="27"/>
      <c r="J134" s="126"/>
      <c r="N134" s="27"/>
      <c r="O134" s="126"/>
      <c r="S134" s="88"/>
      <c r="T134" s="88"/>
      <c r="U134" s="88"/>
      <c r="V134" s="88"/>
      <c r="W134" s="89"/>
      <c r="X134" s="89"/>
      <c r="Y134" s="88"/>
      <c r="Z134" s="88"/>
      <c r="AA134" s="88"/>
      <c r="AB134" s="88"/>
      <c r="AC134" s="88"/>
      <c r="AD134" s="90"/>
      <c r="AE134" s="89"/>
      <c r="AF134" s="88"/>
      <c r="AG134" s="88"/>
      <c r="AH134" s="88"/>
      <c r="AI134" s="88"/>
      <c r="AJ134" s="88"/>
      <c r="AK134" s="90"/>
      <c r="AL134" s="89"/>
      <c r="AM134" s="88"/>
      <c r="AN134" s="88"/>
      <c r="AO134" s="88"/>
      <c r="AP134" s="88"/>
      <c r="AQ134" s="88"/>
      <c r="AR134" s="90"/>
      <c r="AS134" s="89"/>
      <c r="AT134" s="88"/>
      <c r="AU134" s="88"/>
      <c r="AV134" s="88"/>
      <c r="AW134" s="88"/>
      <c r="AX134" s="88"/>
      <c r="AY134" s="90"/>
      <c r="AZ134" s="89"/>
      <c r="BA134" s="88"/>
    </row>
    <row r="135" spans="3:53" s="1" customFormat="1">
      <c r="C135" s="40"/>
      <c r="I135" s="27"/>
      <c r="J135" s="126"/>
      <c r="N135" s="27"/>
      <c r="O135" s="126"/>
      <c r="S135" s="88"/>
      <c r="T135" s="88"/>
      <c r="U135" s="88"/>
      <c r="V135" s="88"/>
      <c r="W135" s="89"/>
      <c r="X135" s="89"/>
      <c r="Y135" s="88"/>
      <c r="Z135" s="88"/>
      <c r="AA135" s="88"/>
      <c r="AB135" s="88"/>
      <c r="AC135" s="88"/>
      <c r="AD135" s="90"/>
      <c r="AE135" s="89"/>
      <c r="AF135" s="88"/>
      <c r="AG135" s="88"/>
      <c r="AH135" s="88"/>
      <c r="AI135" s="88"/>
      <c r="AJ135" s="88"/>
      <c r="AK135" s="90"/>
      <c r="AL135" s="89"/>
      <c r="AM135" s="88"/>
      <c r="AN135" s="88"/>
      <c r="AO135" s="88"/>
      <c r="AP135" s="88"/>
      <c r="AQ135" s="88"/>
      <c r="AR135" s="90"/>
      <c r="AS135" s="89"/>
      <c r="AT135" s="88"/>
      <c r="AU135" s="88"/>
      <c r="AV135" s="88"/>
      <c r="AW135" s="88"/>
      <c r="AX135" s="88"/>
      <c r="AY135" s="90"/>
      <c r="AZ135" s="89"/>
      <c r="BA135" s="88"/>
    </row>
    <row r="136" spans="3:53" s="1" customFormat="1">
      <c r="C136" s="40"/>
      <c r="I136" s="27"/>
      <c r="J136" s="126"/>
      <c r="N136" s="27"/>
      <c r="O136" s="126"/>
      <c r="S136" s="88"/>
      <c r="T136" s="88"/>
      <c r="U136" s="88"/>
      <c r="V136" s="88"/>
      <c r="W136" s="89"/>
      <c r="X136" s="89"/>
      <c r="Y136" s="88"/>
      <c r="Z136" s="88"/>
      <c r="AA136" s="88"/>
      <c r="AB136" s="88"/>
      <c r="AC136" s="88"/>
      <c r="AD136" s="90"/>
      <c r="AE136" s="89"/>
      <c r="AF136" s="88"/>
      <c r="AG136" s="88"/>
      <c r="AH136" s="88"/>
      <c r="AI136" s="88"/>
      <c r="AJ136" s="88"/>
      <c r="AK136" s="90"/>
      <c r="AL136" s="89"/>
      <c r="AM136" s="88"/>
      <c r="AN136" s="88"/>
      <c r="AO136" s="88"/>
      <c r="AP136" s="88"/>
      <c r="AQ136" s="88"/>
      <c r="AR136" s="90"/>
      <c r="AS136" s="89"/>
      <c r="AT136" s="88"/>
      <c r="AU136" s="88"/>
      <c r="AV136" s="88"/>
      <c r="AW136" s="88"/>
      <c r="AX136" s="88"/>
      <c r="AY136" s="90"/>
      <c r="AZ136" s="89"/>
      <c r="BA136" s="88"/>
    </row>
    <row r="137" spans="3:53" s="1" customFormat="1">
      <c r="C137" s="40"/>
      <c r="I137" s="27"/>
      <c r="J137" s="126"/>
      <c r="N137" s="27"/>
      <c r="O137" s="126"/>
      <c r="S137" s="88"/>
      <c r="T137" s="88"/>
      <c r="U137" s="88"/>
      <c r="V137" s="88"/>
      <c r="W137" s="89"/>
      <c r="X137" s="89"/>
      <c r="Y137" s="88"/>
      <c r="Z137" s="88"/>
      <c r="AA137" s="88"/>
      <c r="AB137" s="88"/>
      <c r="AC137" s="88"/>
      <c r="AD137" s="90"/>
      <c r="AE137" s="89"/>
      <c r="AF137" s="88"/>
      <c r="AG137" s="88"/>
      <c r="AH137" s="88"/>
      <c r="AI137" s="88"/>
      <c r="AJ137" s="88"/>
      <c r="AK137" s="90"/>
      <c r="AL137" s="89"/>
      <c r="AM137" s="88"/>
      <c r="AN137" s="88"/>
      <c r="AO137" s="88"/>
      <c r="AP137" s="88"/>
      <c r="AQ137" s="88"/>
      <c r="AR137" s="90"/>
      <c r="AS137" s="89"/>
      <c r="AT137" s="88"/>
      <c r="AU137" s="88"/>
      <c r="AV137" s="88"/>
      <c r="AW137" s="88"/>
      <c r="AX137" s="88"/>
      <c r="AY137" s="90"/>
      <c r="AZ137" s="89"/>
      <c r="BA137" s="88"/>
    </row>
    <row r="138" spans="3:53" s="1" customFormat="1">
      <c r="C138" s="40"/>
      <c r="I138" s="27"/>
      <c r="J138" s="126"/>
      <c r="N138" s="27"/>
      <c r="O138" s="126"/>
      <c r="S138" s="88"/>
      <c r="T138" s="88"/>
      <c r="U138" s="88"/>
      <c r="V138" s="88"/>
      <c r="W138" s="89"/>
      <c r="X138" s="89"/>
      <c r="Y138" s="88"/>
      <c r="Z138" s="88"/>
      <c r="AA138" s="88"/>
      <c r="AB138" s="88"/>
      <c r="AC138" s="88"/>
      <c r="AD138" s="90"/>
      <c r="AE138" s="89"/>
      <c r="AF138" s="88"/>
      <c r="AG138" s="88"/>
      <c r="AH138" s="88"/>
      <c r="AI138" s="88"/>
      <c r="AJ138" s="88"/>
      <c r="AK138" s="90"/>
      <c r="AL138" s="89"/>
      <c r="AM138" s="88"/>
      <c r="AN138" s="88"/>
      <c r="AO138" s="88"/>
      <c r="AP138" s="88"/>
      <c r="AQ138" s="88"/>
      <c r="AR138" s="90"/>
      <c r="AS138" s="89"/>
      <c r="AT138" s="88"/>
      <c r="AU138" s="88"/>
      <c r="AV138" s="88"/>
      <c r="AW138" s="88"/>
      <c r="AX138" s="88"/>
      <c r="AY138" s="90"/>
      <c r="AZ138" s="89"/>
      <c r="BA138" s="88"/>
    </row>
    <row r="139" spans="3:53" s="1" customFormat="1">
      <c r="C139" s="40"/>
      <c r="I139" s="27"/>
      <c r="J139" s="126"/>
      <c r="N139" s="27"/>
      <c r="O139" s="126"/>
      <c r="S139" s="88"/>
      <c r="T139" s="88"/>
      <c r="U139" s="88"/>
      <c r="V139" s="88"/>
      <c r="W139" s="89"/>
      <c r="X139" s="89"/>
      <c r="Y139" s="88"/>
      <c r="Z139" s="88"/>
      <c r="AA139" s="88"/>
      <c r="AB139" s="88"/>
      <c r="AC139" s="88"/>
      <c r="AD139" s="90"/>
      <c r="AE139" s="89"/>
      <c r="AF139" s="88"/>
      <c r="AG139" s="88"/>
      <c r="AH139" s="88"/>
      <c r="AI139" s="88"/>
      <c r="AJ139" s="88"/>
      <c r="AK139" s="90"/>
      <c r="AL139" s="89"/>
      <c r="AM139" s="88"/>
      <c r="AN139" s="88"/>
      <c r="AO139" s="88"/>
      <c r="AP139" s="88"/>
      <c r="AQ139" s="88"/>
      <c r="AR139" s="90"/>
      <c r="AS139" s="89"/>
      <c r="AT139" s="88"/>
      <c r="AU139" s="88"/>
      <c r="AV139" s="88"/>
      <c r="AW139" s="88"/>
      <c r="AX139" s="88"/>
      <c r="AY139" s="90"/>
      <c r="AZ139" s="89"/>
      <c r="BA139" s="88"/>
    </row>
    <row r="140" spans="3:53" s="1" customFormat="1">
      <c r="C140" s="40"/>
      <c r="I140" s="27"/>
      <c r="J140" s="126"/>
      <c r="N140" s="27"/>
      <c r="O140" s="126"/>
      <c r="S140" s="88"/>
      <c r="T140" s="88"/>
      <c r="U140" s="88"/>
      <c r="V140" s="88"/>
      <c r="W140" s="89"/>
      <c r="X140" s="89"/>
      <c r="Y140" s="88"/>
      <c r="Z140" s="88"/>
      <c r="AA140" s="88"/>
      <c r="AB140" s="88"/>
      <c r="AC140" s="88"/>
      <c r="AD140" s="90"/>
      <c r="AE140" s="89"/>
      <c r="AF140" s="88"/>
      <c r="AG140" s="88"/>
      <c r="AH140" s="88"/>
      <c r="AI140" s="88"/>
      <c r="AJ140" s="88"/>
      <c r="AK140" s="90"/>
      <c r="AL140" s="89"/>
      <c r="AM140" s="88"/>
      <c r="AN140" s="88"/>
      <c r="AO140" s="88"/>
      <c r="AP140" s="88"/>
      <c r="AQ140" s="88"/>
      <c r="AR140" s="90"/>
      <c r="AS140" s="89"/>
      <c r="AT140" s="88"/>
      <c r="AU140" s="88"/>
      <c r="AV140" s="88"/>
      <c r="AW140" s="88"/>
      <c r="AX140" s="88"/>
      <c r="AY140" s="90"/>
      <c r="AZ140" s="89"/>
      <c r="BA140" s="88"/>
    </row>
    <row r="141" spans="3:53" s="1" customFormat="1">
      <c r="C141" s="40"/>
      <c r="I141" s="27"/>
      <c r="J141" s="126"/>
      <c r="N141" s="27"/>
      <c r="O141" s="126"/>
      <c r="S141" s="88"/>
      <c r="T141" s="88"/>
      <c r="U141" s="88"/>
      <c r="V141" s="88"/>
      <c r="W141" s="89"/>
      <c r="X141" s="89"/>
      <c r="Y141" s="88"/>
      <c r="Z141" s="88"/>
      <c r="AA141" s="88"/>
      <c r="AB141" s="88"/>
      <c r="AC141" s="88"/>
      <c r="AD141" s="90"/>
      <c r="AE141" s="89"/>
      <c r="AF141" s="88"/>
      <c r="AG141" s="88"/>
      <c r="AH141" s="88"/>
      <c r="AI141" s="88"/>
      <c r="AJ141" s="88"/>
      <c r="AK141" s="90"/>
      <c r="AL141" s="89"/>
      <c r="AM141" s="88"/>
      <c r="AN141" s="88"/>
      <c r="AO141" s="88"/>
      <c r="AP141" s="88"/>
      <c r="AQ141" s="88"/>
      <c r="AR141" s="90"/>
      <c r="AS141" s="89"/>
      <c r="AT141" s="88"/>
      <c r="AU141" s="88"/>
      <c r="AV141" s="88"/>
      <c r="AW141" s="88"/>
      <c r="AX141" s="88"/>
      <c r="AY141" s="90"/>
      <c r="AZ141" s="89"/>
      <c r="BA141" s="88"/>
    </row>
    <row r="142" spans="3:53" s="1" customFormat="1">
      <c r="C142" s="40"/>
      <c r="I142" s="27"/>
      <c r="J142" s="126"/>
      <c r="N142" s="27"/>
      <c r="O142" s="126"/>
      <c r="S142" s="88"/>
      <c r="T142" s="88"/>
      <c r="U142" s="88"/>
      <c r="V142" s="88"/>
      <c r="W142" s="89"/>
      <c r="X142" s="89"/>
      <c r="Y142" s="88"/>
      <c r="Z142" s="88"/>
      <c r="AA142" s="88"/>
      <c r="AB142" s="88"/>
      <c r="AC142" s="88"/>
      <c r="AD142" s="90"/>
      <c r="AE142" s="89"/>
      <c r="AF142" s="88"/>
      <c r="AG142" s="88"/>
      <c r="AH142" s="88"/>
      <c r="AI142" s="88"/>
      <c r="AJ142" s="88"/>
      <c r="AK142" s="90"/>
      <c r="AL142" s="89"/>
      <c r="AM142" s="88"/>
      <c r="AN142" s="88"/>
      <c r="AO142" s="88"/>
      <c r="AP142" s="88"/>
      <c r="AQ142" s="88"/>
      <c r="AR142" s="90"/>
      <c r="AS142" s="89"/>
      <c r="AT142" s="88"/>
      <c r="AU142" s="88"/>
      <c r="AV142" s="88"/>
      <c r="AW142" s="88"/>
      <c r="AX142" s="88"/>
      <c r="AY142" s="90"/>
      <c r="AZ142" s="89"/>
      <c r="BA142" s="88"/>
    </row>
    <row r="143" spans="3:53" s="1" customFormat="1">
      <c r="C143" s="40"/>
      <c r="I143" s="27"/>
      <c r="J143" s="126"/>
      <c r="N143" s="27"/>
      <c r="O143" s="126"/>
      <c r="S143" s="88"/>
      <c r="T143" s="88"/>
      <c r="U143" s="88"/>
      <c r="V143" s="88"/>
      <c r="W143" s="89"/>
      <c r="X143" s="89"/>
      <c r="Y143" s="88"/>
      <c r="Z143" s="88"/>
      <c r="AA143" s="88"/>
      <c r="AB143" s="88"/>
      <c r="AC143" s="88"/>
      <c r="AD143" s="90"/>
      <c r="AE143" s="89"/>
      <c r="AF143" s="88"/>
      <c r="AG143" s="88"/>
      <c r="AH143" s="88"/>
      <c r="AI143" s="88"/>
      <c r="AJ143" s="88"/>
      <c r="AK143" s="90"/>
      <c r="AL143" s="89"/>
      <c r="AM143" s="88"/>
      <c r="AN143" s="88"/>
      <c r="AO143" s="88"/>
      <c r="AP143" s="88"/>
      <c r="AQ143" s="88"/>
      <c r="AR143" s="90"/>
      <c r="AS143" s="89"/>
      <c r="AT143" s="88"/>
      <c r="AU143" s="88"/>
      <c r="AV143" s="88"/>
      <c r="AW143" s="88"/>
      <c r="AX143" s="88"/>
      <c r="AY143" s="90"/>
      <c r="AZ143" s="89"/>
      <c r="BA143" s="88"/>
    </row>
    <row r="144" spans="3:53" s="1" customFormat="1">
      <c r="C144" s="40"/>
      <c r="I144" s="27"/>
      <c r="J144" s="126"/>
      <c r="N144" s="27"/>
      <c r="O144" s="126"/>
      <c r="S144" s="88"/>
      <c r="T144" s="88"/>
      <c r="U144" s="88"/>
      <c r="V144" s="88"/>
      <c r="W144" s="89"/>
      <c r="X144" s="89"/>
      <c r="Y144" s="88"/>
      <c r="Z144" s="88"/>
      <c r="AA144" s="88"/>
      <c r="AB144" s="88"/>
      <c r="AC144" s="88"/>
      <c r="AD144" s="90"/>
      <c r="AE144" s="89"/>
      <c r="AF144" s="88"/>
      <c r="AG144" s="88"/>
      <c r="AH144" s="88"/>
      <c r="AI144" s="88"/>
      <c r="AJ144" s="88"/>
      <c r="AK144" s="90"/>
      <c r="AL144" s="89"/>
      <c r="AM144" s="88"/>
      <c r="AN144" s="88"/>
      <c r="AO144" s="88"/>
      <c r="AP144" s="88"/>
      <c r="AQ144" s="88"/>
      <c r="AR144" s="90"/>
      <c r="AS144" s="89"/>
      <c r="AT144" s="88"/>
      <c r="AU144" s="88"/>
      <c r="AV144" s="88"/>
      <c r="AW144" s="88"/>
      <c r="AX144" s="88"/>
      <c r="AY144" s="90"/>
      <c r="AZ144" s="89"/>
      <c r="BA144" s="88"/>
    </row>
    <row r="145" spans="3:53" s="1" customFormat="1">
      <c r="C145" s="40"/>
      <c r="I145" s="27"/>
      <c r="J145" s="126"/>
      <c r="N145" s="27"/>
      <c r="O145" s="126"/>
      <c r="S145" s="88"/>
      <c r="T145" s="88"/>
      <c r="U145" s="88"/>
      <c r="V145" s="88"/>
      <c r="W145" s="89"/>
      <c r="X145" s="89"/>
      <c r="Y145" s="88"/>
      <c r="Z145" s="88"/>
      <c r="AA145" s="88"/>
      <c r="AB145" s="88"/>
      <c r="AC145" s="88"/>
      <c r="AD145" s="90"/>
      <c r="AE145" s="89"/>
      <c r="AF145" s="88"/>
      <c r="AG145" s="88"/>
      <c r="AH145" s="88"/>
      <c r="AI145" s="88"/>
      <c r="AJ145" s="88"/>
      <c r="AK145" s="90"/>
      <c r="AL145" s="89"/>
      <c r="AM145" s="88"/>
      <c r="AN145" s="88"/>
      <c r="AO145" s="88"/>
      <c r="AP145" s="88"/>
      <c r="AQ145" s="88"/>
      <c r="AR145" s="90"/>
      <c r="AS145" s="89"/>
      <c r="AT145" s="88"/>
      <c r="AU145" s="88"/>
      <c r="AV145" s="88"/>
      <c r="AW145" s="88"/>
      <c r="AX145" s="88"/>
      <c r="AY145" s="90"/>
      <c r="AZ145" s="89"/>
      <c r="BA145" s="88"/>
    </row>
  </sheetData>
  <mergeCells count="28">
    <mergeCell ref="A6:G6"/>
    <mergeCell ref="A1:F2"/>
    <mergeCell ref="A3:G4"/>
    <mergeCell ref="I3:L4"/>
    <mergeCell ref="N3:Q4"/>
    <mergeCell ref="B5:G5"/>
    <mergeCell ref="A7:G7"/>
    <mergeCell ref="A8:G8"/>
    <mergeCell ref="B9:G9"/>
    <mergeCell ref="B10:G10"/>
    <mergeCell ref="I10:L10"/>
    <mergeCell ref="A38:F38"/>
    <mergeCell ref="A30:F30"/>
    <mergeCell ref="B32:G32"/>
    <mergeCell ref="I32:L32"/>
    <mergeCell ref="N32:Q32"/>
    <mergeCell ref="N10:Q10"/>
    <mergeCell ref="S10:X10"/>
    <mergeCell ref="Z10:AE10"/>
    <mergeCell ref="AG10:AL10"/>
    <mergeCell ref="BB32:BG32"/>
    <mergeCell ref="AN10:AS10"/>
    <mergeCell ref="AU10:AZ10"/>
    <mergeCell ref="S32:X32"/>
    <mergeCell ref="Z32:AE32"/>
    <mergeCell ref="AG32:AL32"/>
    <mergeCell ref="AN32:AS32"/>
    <mergeCell ref="AU32:AZ32"/>
  </mergeCells>
  <conditionalFormatting sqref="W12:W28 AD12:AD28 AK12:AK28">
    <cfRule type="cellIs" dxfId="57" priority="31" operator="lessThan">
      <formula>0</formula>
    </cfRule>
    <cfRule type="cellIs" dxfId="56" priority="32" operator="greaterThan">
      <formula>0</formula>
    </cfRule>
  </conditionalFormatting>
  <conditionalFormatting sqref="W30">
    <cfRule type="cellIs" dxfId="55" priority="15" operator="lessThan">
      <formula>0</formula>
    </cfRule>
    <cfRule type="cellIs" dxfId="54" priority="16" operator="greaterThan">
      <formula>0</formula>
    </cfRule>
  </conditionalFormatting>
  <conditionalFormatting sqref="W34:W36 AD34:AD36">
    <cfRule type="cellIs" dxfId="53" priority="29" operator="lessThan">
      <formula>0</formula>
    </cfRule>
    <cfRule type="cellIs" dxfId="52" priority="30" operator="greaterThan">
      <formula>0</formula>
    </cfRule>
  </conditionalFormatting>
  <conditionalFormatting sqref="W38">
    <cfRule type="cellIs" dxfId="51" priority="27" operator="lessThan">
      <formula>0</formula>
    </cfRule>
    <cfRule type="cellIs" dxfId="50" priority="28" operator="greaterThan">
      <formula>0</formula>
    </cfRule>
  </conditionalFormatting>
  <conditionalFormatting sqref="AD30">
    <cfRule type="cellIs" dxfId="49" priority="17" operator="lessThan">
      <formula>0</formula>
    </cfRule>
    <cfRule type="cellIs" dxfId="48" priority="18" operator="greaterThan">
      <formula>0</formula>
    </cfRule>
  </conditionalFormatting>
  <conditionalFormatting sqref="AD38">
    <cfRule type="cellIs" dxfId="47" priority="25" operator="lessThan">
      <formula>0</formula>
    </cfRule>
    <cfRule type="cellIs" dxfId="46" priority="26" operator="greaterThan">
      <formula>0</formula>
    </cfRule>
  </conditionalFormatting>
  <conditionalFormatting sqref="AK30">
    <cfRule type="cellIs" dxfId="45" priority="19" operator="lessThan">
      <formula>0</formula>
    </cfRule>
    <cfRule type="cellIs" dxfId="44" priority="20" operator="greaterThan">
      <formula>0</formula>
    </cfRule>
  </conditionalFormatting>
  <conditionalFormatting sqref="AK34:AK36">
    <cfRule type="cellIs" dxfId="43" priority="23" operator="lessThan">
      <formula>0</formula>
    </cfRule>
    <cfRule type="cellIs" dxfId="42" priority="24" operator="greaterThan">
      <formula>0</formula>
    </cfRule>
  </conditionalFormatting>
  <conditionalFormatting sqref="AK38">
    <cfRule type="cellIs" dxfId="41" priority="21" operator="lessThan">
      <formula>0</formula>
    </cfRule>
    <cfRule type="cellIs" dxfId="40" priority="22" operator="greaterThan">
      <formula>0</formula>
    </cfRule>
  </conditionalFormatting>
  <conditionalFormatting sqref="AR12:AR28 AY12:AY28">
    <cfRule type="cellIs" dxfId="39" priority="13" operator="lessThan">
      <formula>0</formula>
    </cfRule>
    <cfRule type="cellIs" dxfId="38" priority="14" operator="greaterThan">
      <formula>0</formula>
    </cfRule>
  </conditionalFormatting>
  <conditionalFormatting sqref="AR30">
    <cfRule type="cellIs" dxfId="37" priority="1" operator="lessThan">
      <formula>0</formula>
    </cfRule>
    <cfRule type="cellIs" dxfId="36" priority="2" operator="greaterThan">
      <formula>0</formula>
    </cfRule>
  </conditionalFormatting>
  <conditionalFormatting sqref="AR34:AR36">
    <cfRule type="cellIs" dxfId="35" priority="11" operator="lessThan">
      <formula>0</formula>
    </cfRule>
    <cfRule type="cellIs" dxfId="34" priority="12" operator="greaterThan">
      <formula>0</formula>
    </cfRule>
  </conditionalFormatting>
  <conditionalFormatting sqref="AR38">
    <cfRule type="cellIs" dxfId="33" priority="9" operator="lessThan">
      <formula>0</formula>
    </cfRule>
    <cfRule type="cellIs" dxfId="32" priority="10" operator="greaterThan">
      <formula>0</formula>
    </cfRule>
  </conditionalFormatting>
  <conditionalFormatting sqref="AY30">
    <cfRule type="cellIs" dxfId="31" priority="3" operator="lessThan">
      <formula>0</formula>
    </cfRule>
    <cfRule type="cellIs" dxfId="30" priority="4" operator="greaterThan">
      <formula>0</formula>
    </cfRule>
  </conditionalFormatting>
  <conditionalFormatting sqref="AY34:AY36">
    <cfRule type="cellIs" dxfId="29" priority="7" operator="lessThan">
      <formula>0</formula>
    </cfRule>
    <cfRule type="cellIs" dxfId="28" priority="8" operator="greaterThan">
      <formula>0</formula>
    </cfRule>
  </conditionalFormatting>
  <conditionalFormatting sqref="AY38">
    <cfRule type="cellIs" dxfId="27" priority="5" operator="lessThan">
      <formula>0</formula>
    </cfRule>
    <cfRule type="cellIs" dxfId="26" priority="6" operator="greaterThan">
      <formula>0</formula>
    </cfRule>
  </conditionalFormatting>
  <conditionalFormatting sqref="BF34:BF36">
    <cfRule type="cellIs" dxfId="25" priority="35" operator="lessThan">
      <formula>0</formula>
    </cfRule>
    <cfRule type="cellIs" dxfId="24" priority="36" operator="greaterThan">
      <formula>0</formula>
    </cfRule>
  </conditionalFormatting>
  <conditionalFormatting sqref="BF38">
    <cfRule type="cellIs" dxfId="23" priority="33" operator="lessThan">
      <formula>0</formula>
    </cfRule>
    <cfRule type="cellIs" dxfId="22" priority="34" operator="greaterThan">
      <formula>0</formula>
    </cfRule>
  </conditionalFormatting>
  <dataValidations count="1">
    <dataValidation allowBlank="1" sqref="A3" xr:uid="{A0750E2D-9454-4235-9678-32474A82A9F9}"/>
  </dataValidations>
  <hyperlinks>
    <hyperlink ref="A3:G4" location="SYNTHESE!A1" display="DPGF" xr:uid="{E2DBEE45-9F7B-45A9-8C06-79BCCF429D13}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&amp;RPage &amp;P /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23C70B-AA51-40A1-AA36-FB9A2BBEA363}">
  <sheetPr codeName="Feuil67">
    <tabColor theme="6"/>
    <pageSetUpPr fitToPage="1"/>
  </sheetPr>
  <dimension ref="A1:BA194"/>
  <sheetViews>
    <sheetView showZeros="0" tabSelected="1" view="pageBreakPreview" zoomScale="85" zoomScaleNormal="70" zoomScaleSheetLayoutView="85" workbookViewId="0">
      <pane xSplit="12" ySplit="12" topLeftCell="M13" activePane="bottomRight" state="frozen"/>
      <selection activeCell="BB1" sqref="BB1:BG1048576"/>
      <selection pane="topRight" activeCell="BB1" sqref="BB1:BG1048576"/>
      <selection pane="bottomLeft" activeCell="BB1" sqref="BB1:BG1048576"/>
      <selection pane="bottomRight" activeCell="B86" sqref="B86"/>
    </sheetView>
  </sheetViews>
  <sheetFormatPr baseColWidth="10" defaultColWidth="11" defaultRowHeight="16.2" outlineLevelRow="1" outlineLevelCol="1"/>
  <cols>
    <col min="1" max="1" width="7" style="2" customWidth="1" outlineLevel="1"/>
    <col min="2" max="2" width="43.37890625" style="2" customWidth="1" outlineLevel="1"/>
    <col min="3" max="3" width="15.47265625" style="41" bestFit="1" customWidth="1" outlineLevel="1"/>
    <col min="4" max="5" width="8.09375" style="2" customWidth="1" outlineLevel="1"/>
    <col min="6" max="7" width="15.47265625" style="2" bestFit="1" customWidth="1" outlineLevel="1"/>
    <col min="8" max="8" width="6.80859375" style="2" customWidth="1"/>
    <col min="9" max="9" width="6" style="26" customWidth="1" outlineLevel="1"/>
    <col min="10" max="10" width="7.6171875" style="125" bestFit="1" customWidth="1" outlineLevel="1"/>
    <col min="11" max="11" width="12.1875" style="2" customWidth="1" outlineLevel="1"/>
    <col min="12" max="12" width="15.47265625" style="2" customWidth="1" outlineLevel="1"/>
    <col min="13" max="13" width="7.7109375" style="2" customWidth="1"/>
    <col min="14" max="14" width="6.7109375" style="26" customWidth="1" outlineLevel="1"/>
    <col min="15" max="15" width="7.6171875" style="125" bestFit="1" customWidth="1" outlineLevel="1"/>
    <col min="16" max="16" width="12.1875" style="2" customWidth="1" outlineLevel="1"/>
    <col min="17" max="17" width="15.47265625" style="2" customWidth="1" outlineLevel="1"/>
    <col min="18" max="18" width="7.7109375" style="2" customWidth="1"/>
    <col min="19" max="20" width="8.09375" style="85" customWidth="1" outlineLevel="1"/>
    <col min="21" max="22" width="15.47265625" style="85" customWidth="1" outlineLevel="1"/>
    <col min="23" max="24" width="20.09375" style="86" customWidth="1" outlineLevel="1"/>
    <col min="25" max="25" width="7.7109375" style="85" customWidth="1" outlineLevel="1"/>
    <col min="26" max="27" width="8.09375" style="85" customWidth="1" outlineLevel="1"/>
    <col min="28" max="29" width="15.47265625" style="85" customWidth="1" outlineLevel="1"/>
    <col min="30" max="30" width="20.09375" style="87" customWidth="1" outlineLevel="1"/>
    <col min="31" max="31" width="20.09375" style="86" customWidth="1" outlineLevel="1"/>
    <col min="32" max="32" width="7.7109375" style="85" customWidth="1" outlineLevel="1"/>
    <col min="33" max="34" width="8.09375" style="85" customWidth="1" outlineLevel="1"/>
    <col min="35" max="36" width="15.47265625" style="85" customWidth="1" outlineLevel="1"/>
    <col min="37" max="37" width="20.09375" style="87" customWidth="1" outlineLevel="1"/>
    <col min="38" max="38" width="20.09375" style="86" customWidth="1" outlineLevel="1"/>
    <col min="39" max="39" width="7.7109375" style="85" customWidth="1" outlineLevel="1"/>
    <col min="40" max="41" width="8.09375" style="85" customWidth="1" outlineLevel="1"/>
    <col min="42" max="43" width="15.47265625" style="85" customWidth="1" outlineLevel="1"/>
    <col min="44" max="44" width="20.09375" style="87" customWidth="1" outlineLevel="1"/>
    <col min="45" max="45" width="20.09375" style="86" customWidth="1" outlineLevel="1"/>
    <col min="46" max="46" width="7.7109375" style="85" customWidth="1" outlineLevel="1"/>
    <col min="47" max="48" width="8.09375" style="85" customWidth="1" outlineLevel="1"/>
    <col min="49" max="50" width="15.47265625" style="85" customWidth="1" outlineLevel="1"/>
    <col min="51" max="51" width="20.09375" style="87" customWidth="1" outlineLevel="1"/>
    <col min="52" max="52" width="20.09375" style="86" customWidth="1" outlineLevel="1"/>
    <col min="53" max="53" width="11" style="85"/>
    <col min="54" max="16384" width="11" style="2"/>
  </cols>
  <sheetData>
    <row r="1" spans="1:53" ht="19.95" customHeight="1">
      <c r="A1" s="223"/>
      <c r="B1" s="224"/>
      <c r="C1" s="224"/>
      <c r="D1" s="224"/>
      <c r="E1" s="224"/>
      <c r="F1" s="225"/>
      <c r="G1" s="9" t="str">
        <f>SYNTHESE!I1</f>
        <v>Indice</v>
      </c>
    </row>
    <row r="2" spans="1:53" ht="19.95" customHeight="1">
      <c r="A2" s="226"/>
      <c r="B2" s="227"/>
      <c r="C2" s="227"/>
      <c r="D2" s="227"/>
      <c r="E2" s="227"/>
      <c r="F2" s="228"/>
      <c r="G2" s="10">
        <f ca="1">SYNTHESE!I2</f>
        <v>45604</v>
      </c>
    </row>
    <row r="3" spans="1:53" ht="15" customHeight="1">
      <c r="A3" s="229" t="s">
        <v>37</v>
      </c>
      <c r="B3" s="230"/>
      <c r="C3" s="230"/>
      <c r="D3" s="230"/>
      <c r="E3" s="230"/>
      <c r="F3" s="230"/>
      <c r="G3" s="231"/>
      <c r="H3" s="4"/>
      <c r="I3" s="235" t="s">
        <v>43</v>
      </c>
      <c r="J3" s="236"/>
      <c r="K3" s="236"/>
      <c r="L3" s="236"/>
      <c r="M3" s="4"/>
      <c r="N3" s="238" t="s">
        <v>53</v>
      </c>
      <c r="O3" s="239"/>
      <c r="P3" s="239"/>
      <c r="Q3" s="239"/>
    </row>
    <row r="4" spans="1:53" ht="15" customHeight="1">
      <c r="A4" s="232"/>
      <c r="B4" s="233"/>
      <c r="C4" s="233"/>
      <c r="D4" s="233"/>
      <c r="E4" s="233"/>
      <c r="F4" s="233"/>
      <c r="G4" s="234"/>
      <c r="H4" s="4"/>
      <c r="I4" s="237"/>
      <c r="J4" s="237"/>
      <c r="K4" s="237"/>
      <c r="L4" s="237"/>
      <c r="M4" s="4"/>
      <c r="N4" s="240"/>
      <c r="O4" s="241"/>
      <c r="P4" s="241"/>
      <c r="Q4" s="241"/>
    </row>
    <row r="5" spans="1:53" s="1" customFormat="1" ht="10.050000000000001" customHeight="1" outlineLevel="1">
      <c r="B5" s="177"/>
      <c r="C5" s="177"/>
      <c r="D5" s="177"/>
      <c r="E5" s="177"/>
      <c r="F5" s="177"/>
      <c r="G5" s="177"/>
      <c r="H5" s="4"/>
      <c r="I5" s="27"/>
      <c r="J5" s="126"/>
      <c r="K5" s="4"/>
      <c r="M5" s="4"/>
      <c r="N5" s="27"/>
      <c r="O5" s="126"/>
      <c r="P5" s="4"/>
      <c r="S5" s="88"/>
      <c r="T5" s="88"/>
      <c r="U5" s="88"/>
      <c r="V5" s="88"/>
      <c r="W5" s="89"/>
      <c r="X5" s="89"/>
      <c r="Y5" s="88"/>
      <c r="Z5" s="88"/>
      <c r="AA5" s="88"/>
      <c r="AB5" s="88"/>
      <c r="AC5" s="88"/>
      <c r="AD5" s="90"/>
      <c r="AE5" s="89"/>
      <c r="AF5" s="88"/>
      <c r="AG5" s="88"/>
      <c r="AH5" s="88"/>
      <c r="AI5" s="88"/>
      <c r="AJ5" s="88"/>
      <c r="AK5" s="90"/>
      <c r="AL5" s="89"/>
      <c r="AM5" s="88"/>
      <c r="AN5" s="88"/>
      <c r="AO5" s="88"/>
      <c r="AP5" s="88"/>
      <c r="AQ5" s="88"/>
      <c r="AR5" s="90"/>
      <c r="AS5" s="89"/>
      <c r="AT5" s="88"/>
      <c r="AU5" s="88"/>
      <c r="AV5" s="88"/>
      <c r="AW5" s="88"/>
      <c r="AX5" s="88"/>
      <c r="AY5" s="90"/>
      <c r="AZ5" s="89"/>
      <c r="BA5" s="88"/>
    </row>
    <row r="6" spans="1:53" s="1" customFormat="1" ht="22.8" outlineLevel="1">
      <c r="A6" s="214" t="str">
        <f>SYNTHESE!B6</f>
        <v>CLIENT : SGAMI</v>
      </c>
      <c r="B6" s="215"/>
      <c r="C6" s="215"/>
      <c r="D6" s="215"/>
      <c r="E6" s="215"/>
      <c r="F6" s="215"/>
      <c r="G6" s="216"/>
      <c r="H6" s="4"/>
      <c r="I6" s="27"/>
      <c r="J6" s="126"/>
      <c r="K6" s="4"/>
      <c r="M6" s="4"/>
      <c r="N6" s="27"/>
      <c r="O6" s="126"/>
      <c r="P6" s="4"/>
      <c r="S6" s="88"/>
      <c r="T6" s="88"/>
      <c r="U6" s="88"/>
      <c r="V6" s="88"/>
      <c r="W6" s="89"/>
      <c r="X6" s="89"/>
      <c r="Y6" s="88"/>
      <c r="Z6" s="88"/>
      <c r="AA6" s="88"/>
      <c r="AB6" s="88"/>
      <c r="AC6" s="88"/>
      <c r="AD6" s="90"/>
      <c r="AE6" s="89"/>
      <c r="AF6" s="88"/>
      <c r="AG6" s="88"/>
      <c r="AH6" s="88"/>
      <c r="AI6" s="88"/>
      <c r="AJ6" s="88"/>
      <c r="AK6" s="90"/>
      <c r="AL6" s="89"/>
      <c r="AM6" s="88"/>
      <c r="AN6" s="88"/>
      <c r="AO6" s="88"/>
      <c r="AP6" s="88"/>
      <c r="AQ6" s="88"/>
      <c r="AR6" s="90"/>
      <c r="AS6" s="89"/>
      <c r="AT6" s="88"/>
      <c r="AU6" s="88"/>
      <c r="AV6" s="88"/>
      <c r="AW6" s="88"/>
      <c r="AX6" s="88"/>
      <c r="AY6" s="90"/>
      <c r="AZ6" s="89"/>
      <c r="BA6" s="88"/>
    </row>
    <row r="7" spans="1:53" s="1" customFormat="1" ht="22.8" outlineLevel="1">
      <c r="A7" s="214" t="str">
        <f>SYNTHESE!B7</f>
        <v>PROJET : IGGN - Réaménagement Niveau 3 bât Carmes</v>
      </c>
      <c r="B7" s="215"/>
      <c r="C7" s="215"/>
      <c r="D7" s="215"/>
      <c r="E7" s="215"/>
      <c r="F7" s="215"/>
      <c r="G7" s="216"/>
      <c r="H7" s="4"/>
      <c r="I7" s="27"/>
      <c r="J7" s="126"/>
      <c r="K7" s="4"/>
      <c r="M7" s="4"/>
      <c r="N7" s="27"/>
      <c r="O7" s="126"/>
      <c r="P7" s="4"/>
      <c r="S7" s="88"/>
      <c r="T7" s="88"/>
      <c r="U7" s="88"/>
      <c r="V7" s="88"/>
      <c r="W7" s="89"/>
      <c r="X7" s="89"/>
      <c r="Y7" s="88"/>
      <c r="Z7" s="88"/>
      <c r="AA7" s="88"/>
      <c r="AB7" s="88"/>
      <c r="AC7" s="88"/>
      <c r="AD7" s="90"/>
      <c r="AE7" s="89"/>
      <c r="AF7" s="88"/>
      <c r="AG7" s="88"/>
      <c r="AH7" s="88"/>
      <c r="AI7" s="88"/>
      <c r="AJ7" s="88"/>
      <c r="AK7" s="90"/>
      <c r="AL7" s="89"/>
      <c r="AM7" s="88"/>
      <c r="AN7" s="88"/>
      <c r="AO7" s="88"/>
      <c r="AP7" s="88"/>
      <c r="AQ7" s="88"/>
      <c r="AR7" s="90"/>
      <c r="AS7" s="89"/>
      <c r="AT7" s="88"/>
      <c r="AU7" s="88"/>
      <c r="AV7" s="88"/>
      <c r="AW7" s="88"/>
      <c r="AX7" s="88"/>
      <c r="AY7" s="90"/>
      <c r="AZ7" s="89"/>
      <c r="BA7" s="88"/>
    </row>
    <row r="8" spans="1:53" s="1" customFormat="1" ht="19.2" customHeight="1" outlineLevel="1">
      <c r="A8" s="217" t="str">
        <f>SYNTHESE!B7</f>
        <v>PROJET : IGGN - Réaménagement Niveau 3 bât Carmes</v>
      </c>
      <c r="B8" s="218"/>
      <c r="C8" s="218"/>
      <c r="D8" s="218"/>
      <c r="E8" s="218"/>
      <c r="F8" s="218"/>
      <c r="G8" s="219"/>
      <c r="H8" s="4"/>
      <c r="I8" s="27"/>
      <c r="J8" s="126"/>
      <c r="K8" s="4"/>
      <c r="M8" s="4"/>
      <c r="N8" s="27"/>
      <c r="O8" s="126"/>
      <c r="P8" s="4"/>
      <c r="S8" s="88"/>
      <c r="T8" s="88"/>
      <c r="U8" s="88"/>
      <c r="V8" s="88"/>
      <c r="W8" s="89"/>
      <c r="X8" s="89"/>
      <c r="Y8" s="88"/>
      <c r="Z8" s="88"/>
      <c r="AA8" s="88"/>
      <c r="AB8" s="88"/>
      <c r="AC8" s="88"/>
      <c r="AD8" s="90"/>
      <c r="AE8" s="89"/>
      <c r="AF8" s="88"/>
      <c r="AG8" s="88"/>
      <c r="AH8" s="88"/>
      <c r="AI8" s="88"/>
      <c r="AJ8" s="88"/>
      <c r="AK8" s="90"/>
      <c r="AL8" s="89"/>
      <c r="AM8" s="88"/>
      <c r="AN8" s="88"/>
      <c r="AO8" s="88"/>
      <c r="AP8" s="88"/>
      <c r="AQ8" s="88"/>
      <c r="AR8" s="90"/>
      <c r="AS8" s="89"/>
      <c r="AT8" s="88"/>
      <c r="AU8" s="88"/>
      <c r="AV8" s="88"/>
      <c r="AW8" s="88"/>
      <c r="AX8" s="88"/>
      <c r="AY8" s="90"/>
      <c r="AZ8" s="89"/>
      <c r="BA8" s="88"/>
    </row>
    <row r="9" spans="1:53" s="1" customFormat="1" ht="19.2" customHeight="1" outlineLevel="1">
      <c r="A9" s="217" t="str">
        <f>SYNTHESE!B8</f>
        <v>Adresse de réalisation : Cahors</v>
      </c>
      <c r="B9" s="218"/>
      <c r="C9" s="218"/>
      <c r="D9" s="218"/>
      <c r="E9" s="218"/>
      <c r="F9" s="218"/>
      <c r="G9" s="219"/>
      <c r="H9" s="4"/>
      <c r="I9" s="27"/>
      <c r="J9" s="126"/>
      <c r="K9" s="4"/>
      <c r="M9" s="4"/>
      <c r="N9" s="27"/>
      <c r="O9" s="126"/>
      <c r="P9" s="4"/>
      <c r="S9" s="88"/>
      <c r="T9" s="88"/>
      <c r="U9" s="88"/>
      <c r="V9" s="88"/>
      <c r="W9" s="89"/>
      <c r="X9" s="89"/>
      <c r="Y9" s="88"/>
      <c r="Z9" s="88"/>
      <c r="AA9" s="88"/>
      <c r="AB9" s="88"/>
      <c r="AC9" s="88"/>
      <c r="AD9" s="90"/>
      <c r="AE9" s="89"/>
      <c r="AF9" s="88"/>
      <c r="AG9" s="88"/>
      <c r="AH9" s="88"/>
      <c r="AI9" s="88"/>
      <c r="AJ9" s="88"/>
      <c r="AK9" s="90"/>
      <c r="AL9" s="89"/>
      <c r="AM9" s="88"/>
      <c r="AN9" s="88"/>
      <c r="AO9" s="88"/>
      <c r="AP9" s="88"/>
      <c r="AQ9" s="88"/>
      <c r="AR9" s="90"/>
      <c r="AS9" s="89"/>
      <c r="AT9" s="88"/>
      <c r="AU9" s="88"/>
      <c r="AV9" s="88"/>
      <c r="AW9" s="88"/>
      <c r="AX9" s="88"/>
      <c r="AY9" s="90"/>
      <c r="AZ9" s="89"/>
      <c r="BA9" s="88"/>
    </row>
    <row r="10" spans="1:53" ht="10.050000000000001" customHeight="1">
      <c r="B10" s="172"/>
      <c r="C10" s="172"/>
      <c r="D10" s="172"/>
      <c r="E10" s="172"/>
      <c r="F10" s="172"/>
      <c r="G10" s="172"/>
      <c r="H10" s="3"/>
      <c r="K10" s="3"/>
      <c r="M10" s="3"/>
      <c r="P10" s="3"/>
    </row>
    <row r="11" spans="1:53" s="1" customFormat="1" ht="19.5" customHeight="1">
      <c r="A11" s="36" t="s">
        <v>25</v>
      </c>
      <c r="B11" s="220" t="s">
        <v>100</v>
      </c>
      <c r="C11" s="221"/>
      <c r="D11" s="221"/>
      <c r="E11" s="221"/>
      <c r="F11" s="221"/>
      <c r="G11" s="222"/>
      <c r="I11" s="211" t="s">
        <v>54</v>
      </c>
      <c r="J11" s="212"/>
      <c r="K11" s="212"/>
      <c r="L11" s="213"/>
      <c r="N11" s="197" t="s">
        <v>55</v>
      </c>
      <c r="O11" s="198"/>
      <c r="P11" s="198"/>
      <c r="Q11" s="198"/>
      <c r="S11" s="197" t="s">
        <v>39</v>
      </c>
      <c r="T11" s="198"/>
      <c r="U11" s="198"/>
      <c r="V11" s="198"/>
      <c r="W11" s="198"/>
      <c r="X11" s="199"/>
      <c r="Y11" s="88"/>
      <c r="Z11" s="200" t="s">
        <v>40</v>
      </c>
      <c r="AA11" s="201"/>
      <c r="AB11" s="201"/>
      <c r="AC11" s="201"/>
      <c r="AD11" s="201"/>
      <c r="AE11" s="201"/>
      <c r="AF11" s="88"/>
      <c r="AG11" s="200" t="s">
        <v>41</v>
      </c>
      <c r="AH11" s="201"/>
      <c r="AI11" s="201"/>
      <c r="AJ11" s="201"/>
      <c r="AK11" s="201"/>
      <c r="AL11" s="201"/>
      <c r="AM11" s="88"/>
      <c r="AN11" s="200" t="s">
        <v>62</v>
      </c>
      <c r="AO11" s="201"/>
      <c r="AP11" s="201"/>
      <c r="AQ11" s="201"/>
      <c r="AR11" s="201"/>
      <c r="AS11" s="201"/>
      <c r="AT11" s="88"/>
      <c r="AU11" s="200" t="s">
        <v>63</v>
      </c>
      <c r="AV11" s="201"/>
      <c r="AW11" s="201"/>
      <c r="AX11" s="201"/>
      <c r="AY11" s="201"/>
      <c r="AZ11" s="201"/>
      <c r="BA11" s="88"/>
    </row>
    <row r="12" spans="1:53" s="1" customFormat="1">
      <c r="A12" s="19" t="s">
        <v>7</v>
      </c>
      <c r="B12" s="19" t="s">
        <v>8</v>
      </c>
      <c r="C12" s="38" t="s">
        <v>29</v>
      </c>
      <c r="D12" s="20" t="s">
        <v>1</v>
      </c>
      <c r="E12" s="20" t="s">
        <v>0</v>
      </c>
      <c r="F12" s="20" t="s">
        <v>6</v>
      </c>
      <c r="G12" s="21" t="s">
        <v>5</v>
      </c>
      <c r="I12" s="116" t="s">
        <v>1</v>
      </c>
      <c r="J12" s="109" t="s">
        <v>0</v>
      </c>
      <c r="K12" s="22" t="s">
        <v>35</v>
      </c>
      <c r="L12" s="24" t="s">
        <v>34</v>
      </c>
      <c r="N12" s="121" t="s">
        <v>1</v>
      </c>
      <c r="O12" s="113" t="s">
        <v>0</v>
      </c>
      <c r="P12" s="99" t="s">
        <v>35</v>
      </c>
      <c r="Q12" s="100" t="s">
        <v>34</v>
      </c>
      <c r="S12" s="20" t="s">
        <v>1</v>
      </c>
      <c r="T12" s="20" t="s">
        <v>0</v>
      </c>
      <c r="U12" s="20" t="s">
        <v>6</v>
      </c>
      <c r="V12" s="21" t="s">
        <v>5</v>
      </c>
      <c r="W12" s="20" t="s">
        <v>44</v>
      </c>
      <c r="X12" s="28" t="s">
        <v>42</v>
      </c>
      <c r="Y12" s="88"/>
      <c r="Z12" s="20" t="s">
        <v>1</v>
      </c>
      <c r="AA12" s="20" t="s">
        <v>0</v>
      </c>
      <c r="AB12" s="20" t="s">
        <v>6</v>
      </c>
      <c r="AC12" s="21" t="s">
        <v>5</v>
      </c>
      <c r="AD12" s="20" t="s">
        <v>44</v>
      </c>
      <c r="AE12" s="28" t="s">
        <v>42</v>
      </c>
      <c r="AF12" s="88"/>
      <c r="AG12" s="20" t="s">
        <v>1</v>
      </c>
      <c r="AH12" s="20" t="s">
        <v>0</v>
      </c>
      <c r="AI12" s="20" t="s">
        <v>6</v>
      </c>
      <c r="AJ12" s="21" t="s">
        <v>5</v>
      </c>
      <c r="AK12" s="20" t="s">
        <v>44</v>
      </c>
      <c r="AL12" s="28" t="s">
        <v>42</v>
      </c>
      <c r="AM12" s="88"/>
      <c r="AN12" s="20" t="s">
        <v>1</v>
      </c>
      <c r="AO12" s="20" t="s">
        <v>0</v>
      </c>
      <c r="AP12" s="20" t="s">
        <v>6</v>
      </c>
      <c r="AQ12" s="21" t="s">
        <v>5</v>
      </c>
      <c r="AR12" s="20" t="s">
        <v>44</v>
      </c>
      <c r="AS12" s="28" t="s">
        <v>42</v>
      </c>
      <c r="AT12" s="88"/>
      <c r="AU12" s="20" t="s">
        <v>1</v>
      </c>
      <c r="AV12" s="20" t="s">
        <v>0</v>
      </c>
      <c r="AW12" s="20" t="s">
        <v>6</v>
      </c>
      <c r="AX12" s="21" t="s">
        <v>5</v>
      </c>
      <c r="AY12" s="20" t="s">
        <v>44</v>
      </c>
      <c r="AZ12" s="28" t="s">
        <v>42</v>
      </c>
      <c r="BA12" s="88"/>
    </row>
    <row r="13" spans="1:53" s="1" customFormat="1">
      <c r="A13" s="14"/>
      <c r="B13" s="15"/>
      <c r="C13" s="15"/>
      <c r="D13" s="18">
        <f t="shared" ref="D13:E16" si="0">I13</f>
        <v>0</v>
      </c>
      <c r="E13" s="17">
        <f t="shared" si="0"/>
        <v>0</v>
      </c>
      <c r="F13" s="18">
        <f>K13</f>
        <v>0</v>
      </c>
      <c r="G13" s="21">
        <f>E13*F13</f>
        <v>0</v>
      </c>
      <c r="I13" s="138"/>
      <c r="J13" s="137"/>
      <c r="K13" s="134">
        <v>0</v>
      </c>
      <c r="L13" s="23">
        <f>J13*K13</f>
        <v>0</v>
      </c>
      <c r="N13" s="141"/>
      <c r="O13" s="146"/>
      <c r="P13" s="132"/>
      <c r="Q13" s="103">
        <f>P13*O13</f>
        <v>0</v>
      </c>
      <c r="S13" s="16"/>
      <c r="T13" s="17"/>
      <c r="U13" s="18"/>
      <c r="V13" s="21">
        <f>U13*T13</f>
        <v>0</v>
      </c>
      <c r="W13" s="18">
        <f>$L13-V13</f>
        <v>0</v>
      </c>
      <c r="X13" s="16"/>
      <c r="Y13" s="88"/>
      <c r="Z13" s="16"/>
      <c r="AA13" s="17"/>
      <c r="AB13" s="18">
        <v>0</v>
      </c>
      <c r="AC13" s="21">
        <f>AA13*AB13</f>
        <v>0</v>
      </c>
      <c r="AD13" s="18">
        <f>$L13-AC13</f>
        <v>0</v>
      </c>
      <c r="AE13" s="16"/>
      <c r="AF13" s="88"/>
      <c r="AG13" s="16"/>
      <c r="AH13" s="17"/>
      <c r="AI13" s="18"/>
      <c r="AJ13" s="21">
        <f>AH13*AI13</f>
        <v>0</v>
      </c>
      <c r="AK13" s="18">
        <f>$L13-AJ13</f>
        <v>0</v>
      </c>
      <c r="AL13" s="16"/>
      <c r="AM13" s="88"/>
      <c r="AN13" s="16"/>
      <c r="AO13" s="17"/>
      <c r="AP13" s="18">
        <v>0</v>
      </c>
      <c r="AQ13" s="21">
        <f>AO13*AP13</f>
        <v>0</v>
      </c>
      <c r="AR13" s="18">
        <f>$L13-AQ13</f>
        <v>0</v>
      </c>
      <c r="AS13" s="16"/>
      <c r="AT13" s="88"/>
      <c r="AU13" s="16"/>
      <c r="AV13" s="17"/>
      <c r="AW13" s="18"/>
      <c r="AX13" s="21">
        <f>AV13*AW13</f>
        <v>0</v>
      </c>
      <c r="AY13" s="18">
        <f>$L13-AX13</f>
        <v>0</v>
      </c>
      <c r="AZ13" s="16"/>
      <c r="BA13" s="88"/>
    </row>
    <row r="14" spans="1:53" s="1" customFormat="1">
      <c r="A14" s="156">
        <v>6</v>
      </c>
      <c r="B14" s="157" t="s">
        <v>101</v>
      </c>
      <c r="C14" s="15"/>
      <c r="D14" s="18">
        <f t="shared" si="0"/>
        <v>0</v>
      </c>
      <c r="E14" s="17">
        <f t="shared" si="0"/>
        <v>0</v>
      </c>
      <c r="F14" s="18">
        <f t="shared" ref="F14:F16" si="1">K14</f>
        <v>0</v>
      </c>
      <c r="G14" s="21">
        <f t="shared" ref="G14:G15" si="2">E14*F14</f>
        <v>0</v>
      </c>
      <c r="I14" s="138"/>
      <c r="J14" s="137"/>
      <c r="K14" s="134">
        <v>0</v>
      </c>
      <c r="L14" s="23">
        <f t="shared" ref="L14:L73" si="3">J14*K14</f>
        <v>0</v>
      </c>
      <c r="N14" s="141"/>
      <c r="O14" s="146"/>
      <c r="P14" s="132"/>
      <c r="Q14" s="103">
        <f t="shared" ref="Q14:Q20" si="4">P14*O14</f>
        <v>0</v>
      </c>
      <c r="S14" s="16"/>
      <c r="T14" s="17"/>
      <c r="U14" s="18"/>
      <c r="V14" s="21">
        <f t="shared" ref="V14:V20" si="5">U14*T14</f>
        <v>0</v>
      </c>
      <c r="W14" s="18">
        <f t="shared" ref="W14:W20" si="6">$L14-V14</f>
        <v>0</v>
      </c>
      <c r="X14" s="16"/>
      <c r="Y14" s="88"/>
      <c r="Z14" s="16"/>
      <c r="AA14" s="17"/>
      <c r="AB14" s="18">
        <v>0</v>
      </c>
      <c r="AC14" s="21">
        <f t="shared" ref="AC14:AC20" si="7">AA14*AB14</f>
        <v>0</v>
      </c>
      <c r="AD14" s="18">
        <f t="shared" ref="AD14:AD20" si="8">$L14-AC14</f>
        <v>0</v>
      </c>
      <c r="AE14" s="16"/>
      <c r="AF14" s="88"/>
      <c r="AG14" s="16"/>
      <c r="AH14" s="17"/>
      <c r="AI14" s="18"/>
      <c r="AJ14" s="21">
        <f t="shared" ref="AJ14:AJ20" si="9">AH14*AI14</f>
        <v>0</v>
      </c>
      <c r="AK14" s="18">
        <f t="shared" ref="AK14:AK20" si="10">$L14-AJ14</f>
        <v>0</v>
      </c>
      <c r="AL14" s="16"/>
      <c r="AM14" s="88"/>
      <c r="AN14" s="16"/>
      <c r="AO14" s="17"/>
      <c r="AP14" s="18">
        <v>0</v>
      </c>
      <c r="AQ14" s="21">
        <f t="shared" ref="AQ14:AQ15" si="11">AO14*AP14</f>
        <v>0</v>
      </c>
      <c r="AR14" s="18">
        <f t="shared" ref="AR14:AR20" si="12">$L14-AQ14</f>
        <v>0</v>
      </c>
      <c r="AS14" s="16"/>
      <c r="AT14" s="88"/>
      <c r="AU14" s="16"/>
      <c r="AV14" s="17"/>
      <c r="AW14" s="18"/>
      <c r="AX14" s="21">
        <f t="shared" ref="AX14:AX20" si="13">AV14*AW14</f>
        <v>0</v>
      </c>
      <c r="AY14" s="18">
        <f t="shared" ref="AY14:AY20" si="14">$L14-AX14</f>
        <v>0</v>
      </c>
      <c r="AZ14" s="16"/>
      <c r="BA14" s="88"/>
    </row>
    <row r="15" spans="1:53" s="1" customFormat="1">
      <c r="A15" s="14"/>
      <c r="B15" s="15"/>
      <c r="C15" s="15"/>
      <c r="D15" s="18">
        <f t="shared" si="0"/>
        <v>0</v>
      </c>
      <c r="E15" s="17">
        <f t="shared" si="0"/>
        <v>0</v>
      </c>
      <c r="F15" s="18">
        <f t="shared" si="1"/>
        <v>0</v>
      </c>
      <c r="G15" s="21">
        <f t="shared" si="2"/>
        <v>0</v>
      </c>
      <c r="I15" s="138"/>
      <c r="J15" s="137"/>
      <c r="K15" s="134">
        <v>0</v>
      </c>
      <c r="L15" s="23">
        <f t="shared" si="3"/>
        <v>0</v>
      </c>
      <c r="N15" s="141"/>
      <c r="O15" s="146"/>
      <c r="P15" s="132"/>
      <c r="Q15" s="103">
        <f t="shared" si="4"/>
        <v>0</v>
      </c>
      <c r="S15" s="16"/>
      <c r="T15" s="17"/>
      <c r="U15" s="18"/>
      <c r="V15" s="21">
        <f t="shared" si="5"/>
        <v>0</v>
      </c>
      <c r="W15" s="18">
        <f t="shared" si="6"/>
        <v>0</v>
      </c>
      <c r="X15" s="16"/>
      <c r="Y15" s="88"/>
      <c r="Z15" s="16"/>
      <c r="AA15" s="17"/>
      <c r="AB15" s="18">
        <v>0</v>
      </c>
      <c r="AC15" s="21">
        <f t="shared" si="7"/>
        <v>0</v>
      </c>
      <c r="AD15" s="18">
        <f t="shared" si="8"/>
        <v>0</v>
      </c>
      <c r="AE15" s="16"/>
      <c r="AF15" s="88"/>
      <c r="AG15" s="16"/>
      <c r="AH15" s="17"/>
      <c r="AI15" s="18"/>
      <c r="AJ15" s="21">
        <f t="shared" si="9"/>
        <v>0</v>
      </c>
      <c r="AK15" s="18">
        <f t="shared" si="10"/>
        <v>0</v>
      </c>
      <c r="AL15" s="16"/>
      <c r="AM15" s="88"/>
      <c r="AN15" s="16"/>
      <c r="AO15" s="17"/>
      <c r="AP15" s="18">
        <v>0</v>
      </c>
      <c r="AQ15" s="21">
        <f t="shared" si="11"/>
        <v>0</v>
      </c>
      <c r="AR15" s="18">
        <f t="shared" si="12"/>
        <v>0</v>
      </c>
      <c r="AS15" s="16"/>
      <c r="AT15" s="88"/>
      <c r="AU15" s="16"/>
      <c r="AV15" s="17"/>
      <c r="AW15" s="18"/>
      <c r="AX15" s="21">
        <f t="shared" si="13"/>
        <v>0</v>
      </c>
      <c r="AY15" s="18">
        <f t="shared" si="14"/>
        <v>0</v>
      </c>
      <c r="AZ15" s="16"/>
      <c r="BA15" s="88"/>
    </row>
    <row r="16" spans="1:53" s="1" customFormat="1">
      <c r="A16" s="156" t="s">
        <v>132</v>
      </c>
      <c r="B16" s="157" t="s">
        <v>83</v>
      </c>
      <c r="C16" s="15"/>
      <c r="D16" s="18">
        <f t="shared" si="0"/>
        <v>0</v>
      </c>
      <c r="E16" s="17">
        <f t="shared" si="0"/>
        <v>0</v>
      </c>
      <c r="F16" s="18">
        <f t="shared" si="1"/>
        <v>0</v>
      </c>
      <c r="G16" s="21">
        <f>SUBTOTAL(9,G17:G19)</f>
        <v>0</v>
      </c>
      <c r="I16" s="138"/>
      <c r="J16" s="137"/>
      <c r="K16" s="134">
        <v>0</v>
      </c>
      <c r="L16" s="23">
        <f t="shared" si="3"/>
        <v>0</v>
      </c>
      <c r="N16" s="141"/>
      <c r="O16" s="146"/>
      <c r="P16" s="132"/>
      <c r="Q16" s="103">
        <f t="shared" si="4"/>
        <v>0</v>
      </c>
      <c r="S16" s="16"/>
      <c r="T16" s="17"/>
      <c r="U16" s="18"/>
      <c r="V16" s="21">
        <f t="shared" si="5"/>
        <v>0</v>
      </c>
      <c r="W16" s="18">
        <f t="shared" si="6"/>
        <v>0</v>
      </c>
      <c r="X16" s="16"/>
      <c r="Y16" s="88"/>
      <c r="Z16" s="16"/>
      <c r="AA16" s="17"/>
      <c r="AB16" s="18">
        <v>0</v>
      </c>
      <c r="AC16" s="21">
        <f>AA16*AB16</f>
        <v>0</v>
      </c>
      <c r="AD16" s="18">
        <f t="shared" si="8"/>
        <v>0</v>
      </c>
      <c r="AE16" s="16"/>
      <c r="AF16" s="88"/>
      <c r="AG16" s="16"/>
      <c r="AH16" s="17"/>
      <c r="AI16" s="18"/>
      <c r="AJ16" s="21">
        <f t="shared" si="9"/>
        <v>0</v>
      </c>
      <c r="AK16" s="18">
        <f t="shared" si="10"/>
        <v>0</v>
      </c>
      <c r="AL16" s="16"/>
      <c r="AM16" s="88"/>
      <c r="AN16" s="16"/>
      <c r="AO16" s="17"/>
      <c r="AP16" s="18">
        <v>0</v>
      </c>
      <c r="AQ16" s="21">
        <f>AO16*AP16</f>
        <v>0</v>
      </c>
      <c r="AR16" s="18">
        <f t="shared" si="12"/>
        <v>0</v>
      </c>
      <c r="AS16" s="16"/>
      <c r="AT16" s="88"/>
      <c r="AU16" s="16"/>
      <c r="AV16" s="17"/>
      <c r="AW16" s="18"/>
      <c r="AX16" s="21">
        <f t="shared" si="13"/>
        <v>0</v>
      </c>
      <c r="AY16" s="18">
        <f t="shared" si="14"/>
        <v>0</v>
      </c>
      <c r="AZ16" s="16"/>
      <c r="BA16" s="88"/>
    </row>
    <row r="17" spans="1:53" s="1" customFormat="1">
      <c r="A17" s="14"/>
      <c r="B17" s="158" t="s">
        <v>78</v>
      </c>
      <c r="C17" s="15"/>
      <c r="D17" s="18" t="str">
        <f t="shared" ref="D17:D73" si="15">I17</f>
        <v>PM</v>
      </c>
      <c r="E17" s="17">
        <f>J17</f>
        <v>0</v>
      </c>
      <c r="F17" s="18"/>
      <c r="G17" s="21">
        <f>L17</f>
        <v>0</v>
      </c>
      <c r="I17" s="165" t="s">
        <v>80</v>
      </c>
      <c r="J17" s="166"/>
      <c r="K17" s="134"/>
      <c r="L17" s="23">
        <f t="shared" si="3"/>
        <v>0</v>
      </c>
      <c r="N17" s="141"/>
      <c r="O17" s="146"/>
      <c r="P17" s="132"/>
      <c r="Q17" s="103">
        <f t="shared" si="4"/>
        <v>0</v>
      </c>
      <c r="S17" s="16"/>
      <c r="T17" s="17"/>
      <c r="U17" s="18"/>
      <c r="V17" s="21">
        <f t="shared" si="5"/>
        <v>0</v>
      </c>
      <c r="W17" s="18">
        <f t="shared" si="6"/>
        <v>0</v>
      </c>
      <c r="X17" s="16"/>
      <c r="Y17" s="88"/>
      <c r="Z17" s="16"/>
      <c r="AA17" s="17"/>
      <c r="AB17" s="18">
        <v>0</v>
      </c>
      <c r="AC17" s="21">
        <f t="shared" si="7"/>
        <v>0</v>
      </c>
      <c r="AD17" s="18">
        <f t="shared" si="8"/>
        <v>0</v>
      </c>
      <c r="AE17" s="16"/>
      <c r="AF17" s="88"/>
      <c r="AG17" s="16"/>
      <c r="AH17" s="17"/>
      <c r="AI17" s="18"/>
      <c r="AJ17" s="21">
        <f t="shared" si="9"/>
        <v>0</v>
      </c>
      <c r="AK17" s="18">
        <f t="shared" si="10"/>
        <v>0</v>
      </c>
      <c r="AL17" s="16"/>
      <c r="AM17" s="88"/>
      <c r="AN17" s="16"/>
      <c r="AO17" s="17"/>
      <c r="AP17" s="18">
        <v>0</v>
      </c>
      <c r="AQ17" s="21">
        <f t="shared" ref="AQ17:AQ20" si="16">AO17*AP17</f>
        <v>0</v>
      </c>
      <c r="AR17" s="18">
        <f t="shared" si="12"/>
        <v>0</v>
      </c>
      <c r="AS17" s="16"/>
      <c r="AT17" s="88"/>
      <c r="AU17" s="16"/>
      <c r="AV17" s="17"/>
      <c r="AW17" s="18"/>
      <c r="AX17" s="21">
        <f t="shared" si="13"/>
        <v>0</v>
      </c>
      <c r="AY17" s="18">
        <f t="shared" si="14"/>
        <v>0</v>
      </c>
      <c r="AZ17" s="16"/>
      <c r="BA17" s="88"/>
    </row>
    <row r="18" spans="1:53" s="1" customFormat="1">
      <c r="A18" s="14"/>
      <c r="B18" s="15" t="s">
        <v>87</v>
      </c>
      <c r="C18" s="15"/>
      <c r="D18" s="18" t="str">
        <f t="shared" si="15"/>
        <v>ens</v>
      </c>
      <c r="E18" s="17">
        <f t="shared" ref="E18:E73" si="17">J18</f>
        <v>1</v>
      </c>
      <c r="F18" s="18"/>
      <c r="G18" s="21">
        <f>E18*F18</f>
        <v>0</v>
      </c>
      <c r="I18" s="165" t="s">
        <v>79</v>
      </c>
      <c r="J18" s="166">
        <v>1</v>
      </c>
      <c r="K18" s="134"/>
      <c r="L18" s="23">
        <f t="shared" si="3"/>
        <v>0</v>
      </c>
      <c r="N18" s="141"/>
      <c r="O18" s="146"/>
      <c r="P18" s="132"/>
      <c r="Q18" s="103">
        <f t="shared" si="4"/>
        <v>0</v>
      </c>
      <c r="S18" s="16"/>
      <c r="T18" s="17"/>
      <c r="U18" s="18"/>
      <c r="V18" s="21">
        <f t="shared" si="5"/>
        <v>0</v>
      </c>
      <c r="W18" s="18">
        <f t="shared" si="6"/>
        <v>0</v>
      </c>
      <c r="X18" s="16"/>
      <c r="Y18" s="88"/>
      <c r="Z18" s="16"/>
      <c r="AA18" s="17"/>
      <c r="AB18" s="18">
        <v>0</v>
      </c>
      <c r="AC18" s="21">
        <f t="shared" si="7"/>
        <v>0</v>
      </c>
      <c r="AD18" s="18">
        <f t="shared" si="8"/>
        <v>0</v>
      </c>
      <c r="AE18" s="16"/>
      <c r="AF18" s="88"/>
      <c r="AG18" s="16"/>
      <c r="AH18" s="17"/>
      <c r="AI18" s="18"/>
      <c r="AJ18" s="21">
        <f t="shared" si="9"/>
        <v>0</v>
      </c>
      <c r="AK18" s="18">
        <f t="shared" si="10"/>
        <v>0</v>
      </c>
      <c r="AL18" s="16"/>
      <c r="AM18" s="88"/>
      <c r="AN18" s="16"/>
      <c r="AO18" s="17"/>
      <c r="AP18" s="18">
        <v>0</v>
      </c>
      <c r="AQ18" s="21">
        <f t="shared" si="16"/>
        <v>0</v>
      </c>
      <c r="AR18" s="18">
        <f t="shared" si="12"/>
        <v>0</v>
      </c>
      <c r="AS18" s="16"/>
      <c r="AT18" s="88"/>
      <c r="AU18" s="16"/>
      <c r="AV18" s="17"/>
      <c r="AW18" s="18"/>
      <c r="AX18" s="21">
        <f t="shared" si="13"/>
        <v>0</v>
      </c>
      <c r="AY18" s="18">
        <f t="shared" si="14"/>
        <v>0</v>
      </c>
      <c r="AZ18" s="16"/>
      <c r="BA18" s="88"/>
    </row>
    <row r="19" spans="1:53" s="1" customFormat="1">
      <c r="A19" s="14"/>
      <c r="B19" s="15" t="s">
        <v>88</v>
      </c>
      <c r="C19" s="15"/>
      <c r="D19" s="18" t="str">
        <f t="shared" ref="D19" si="18">I19</f>
        <v>ens</v>
      </c>
      <c r="E19" s="17">
        <f t="shared" ref="E19" si="19">J19</f>
        <v>1</v>
      </c>
      <c r="F19" s="18"/>
      <c r="G19" s="21">
        <f>E19*F19</f>
        <v>0</v>
      </c>
      <c r="I19" s="165" t="s">
        <v>79</v>
      </c>
      <c r="J19" s="166">
        <v>1</v>
      </c>
      <c r="K19" s="134"/>
      <c r="L19" s="23">
        <f t="shared" si="3"/>
        <v>0</v>
      </c>
      <c r="N19" s="141"/>
      <c r="O19" s="146"/>
      <c r="P19" s="132"/>
      <c r="Q19" s="103"/>
      <c r="S19" s="16"/>
      <c r="T19" s="17"/>
      <c r="U19" s="18"/>
      <c r="V19" s="21"/>
      <c r="W19" s="18"/>
      <c r="X19" s="16"/>
      <c r="Y19" s="88"/>
      <c r="Z19" s="16"/>
      <c r="AA19" s="17"/>
      <c r="AB19" s="18"/>
      <c r="AC19" s="21"/>
      <c r="AD19" s="18"/>
      <c r="AE19" s="16"/>
      <c r="AF19" s="88"/>
      <c r="AG19" s="16"/>
      <c r="AH19" s="17"/>
      <c r="AI19" s="18"/>
      <c r="AJ19" s="21"/>
      <c r="AK19" s="18"/>
      <c r="AL19" s="16"/>
      <c r="AM19" s="88"/>
      <c r="AN19" s="16"/>
      <c r="AO19" s="17"/>
      <c r="AP19" s="18"/>
      <c r="AQ19" s="21"/>
      <c r="AR19" s="18"/>
      <c r="AS19" s="16"/>
      <c r="AT19" s="88"/>
      <c r="AU19" s="16"/>
      <c r="AV19" s="17"/>
      <c r="AW19" s="18"/>
      <c r="AX19" s="21"/>
      <c r="AY19" s="18"/>
      <c r="AZ19" s="16"/>
      <c r="BA19" s="88"/>
    </row>
    <row r="20" spans="1:53" s="1" customFormat="1">
      <c r="A20" s="14"/>
      <c r="B20" s="15"/>
      <c r="C20" s="15"/>
      <c r="D20" s="18">
        <f t="shared" si="15"/>
        <v>0</v>
      </c>
      <c r="E20" s="17">
        <f t="shared" si="17"/>
        <v>0</v>
      </c>
      <c r="F20" s="18">
        <f t="shared" ref="F20:F73" si="20">K20</f>
        <v>0</v>
      </c>
      <c r="G20" s="21">
        <f t="shared" ref="G20:G73" si="21">L20</f>
        <v>0</v>
      </c>
      <c r="I20" s="138"/>
      <c r="J20" s="137"/>
      <c r="K20" s="134"/>
      <c r="L20" s="23">
        <f t="shared" si="3"/>
        <v>0</v>
      </c>
      <c r="N20" s="141"/>
      <c r="O20" s="146"/>
      <c r="P20" s="132"/>
      <c r="Q20" s="103">
        <f t="shared" si="4"/>
        <v>0</v>
      </c>
      <c r="S20" s="16"/>
      <c r="T20" s="17"/>
      <c r="U20" s="18"/>
      <c r="V20" s="21">
        <f t="shared" si="5"/>
        <v>0</v>
      </c>
      <c r="W20" s="18">
        <f t="shared" si="6"/>
        <v>0</v>
      </c>
      <c r="X20" s="16"/>
      <c r="Y20" s="88"/>
      <c r="Z20" s="16"/>
      <c r="AA20" s="17"/>
      <c r="AB20" s="18">
        <v>0</v>
      </c>
      <c r="AC20" s="21">
        <f t="shared" si="7"/>
        <v>0</v>
      </c>
      <c r="AD20" s="18">
        <f t="shared" si="8"/>
        <v>0</v>
      </c>
      <c r="AE20" s="16"/>
      <c r="AF20" s="88"/>
      <c r="AG20" s="16"/>
      <c r="AH20" s="17"/>
      <c r="AI20" s="18"/>
      <c r="AJ20" s="21">
        <f t="shared" si="9"/>
        <v>0</v>
      </c>
      <c r="AK20" s="18">
        <f t="shared" si="10"/>
        <v>0</v>
      </c>
      <c r="AL20" s="16"/>
      <c r="AM20" s="88"/>
      <c r="AN20" s="16"/>
      <c r="AO20" s="17"/>
      <c r="AP20" s="18">
        <v>0</v>
      </c>
      <c r="AQ20" s="21">
        <f t="shared" si="16"/>
        <v>0</v>
      </c>
      <c r="AR20" s="18">
        <f t="shared" si="12"/>
        <v>0</v>
      </c>
      <c r="AS20" s="16"/>
      <c r="AT20" s="88"/>
      <c r="AU20" s="16"/>
      <c r="AV20" s="17"/>
      <c r="AW20" s="18"/>
      <c r="AX20" s="21">
        <f t="shared" si="13"/>
        <v>0</v>
      </c>
      <c r="AY20" s="18">
        <f t="shared" si="14"/>
        <v>0</v>
      </c>
      <c r="AZ20" s="16"/>
      <c r="BA20" s="88"/>
    </row>
    <row r="21" spans="1:53" s="1" customFormat="1">
      <c r="A21" s="156" t="s">
        <v>133</v>
      </c>
      <c r="B21" s="159" t="s">
        <v>89</v>
      </c>
      <c r="C21" s="15"/>
      <c r="D21" s="18">
        <f t="shared" si="15"/>
        <v>0</v>
      </c>
      <c r="E21" s="17">
        <f t="shared" si="17"/>
        <v>0</v>
      </c>
      <c r="F21" s="18">
        <f t="shared" si="20"/>
        <v>0</v>
      </c>
      <c r="G21" s="21">
        <f>SUBTOTAL(9,G22:G30)</f>
        <v>0</v>
      </c>
      <c r="I21" s="138"/>
      <c r="J21" s="137"/>
      <c r="K21" s="134"/>
      <c r="L21" s="23"/>
      <c r="N21" s="141"/>
      <c r="O21" s="146"/>
      <c r="P21" s="132"/>
      <c r="Q21" s="103"/>
      <c r="S21" s="16"/>
      <c r="T21" s="17"/>
      <c r="U21" s="18"/>
      <c r="V21" s="21"/>
      <c r="W21" s="18"/>
      <c r="X21" s="16"/>
      <c r="Y21" s="88"/>
      <c r="Z21" s="16"/>
      <c r="AA21" s="17"/>
      <c r="AB21" s="18"/>
      <c r="AC21" s="21"/>
      <c r="AD21" s="18"/>
      <c r="AE21" s="16"/>
      <c r="AF21" s="88"/>
      <c r="AG21" s="16"/>
      <c r="AH21" s="17"/>
      <c r="AI21" s="18"/>
      <c r="AJ21" s="21"/>
      <c r="AK21" s="18"/>
      <c r="AL21" s="16"/>
      <c r="AM21" s="88"/>
      <c r="AN21" s="16"/>
      <c r="AO21" s="17"/>
      <c r="AP21" s="18"/>
      <c r="AQ21" s="21"/>
      <c r="AR21" s="18"/>
      <c r="AS21" s="16"/>
      <c r="AT21" s="88"/>
      <c r="AU21" s="16"/>
      <c r="AV21" s="17"/>
      <c r="AW21" s="18"/>
      <c r="AX21" s="21"/>
      <c r="AY21" s="18"/>
      <c r="AZ21" s="16"/>
      <c r="BA21" s="88"/>
    </row>
    <row r="22" spans="1:53" s="1" customFormat="1">
      <c r="A22" s="14"/>
      <c r="B22" s="15" t="s">
        <v>99</v>
      </c>
      <c r="C22" s="15"/>
      <c r="D22" s="18" t="str">
        <f t="shared" si="15"/>
        <v>ens</v>
      </c>
      <c r="E22" s="17">
        <f t="shared" si="17"/>
        <v>1</v>
      </c>
      <c r="F22" s="18"/>
      <c r="G22" s="21">
        <f t="shared" ref="G22:G30" si="22">E22*F22</f>
        <v>0</v>
      </c>
      <c r="I22" s="165" t="s">
        <v>79</v>
      </c>
      <c r="J22" s="166">
        <v>1</v>
      </c>
      <c r="K22" s="134"/>
      <c r="L22" s="23">
        <f t="shared" si="3"/>
        <v>0</v>
      </c>
      <c r="N22" s="141"/>
      <c r="O22" s="146"/>
      <c r="P22" s="132"/>
      <c r="Q22" s="103"/>
      <c r="S22" s="16"/>
      <c r="T22" s="17"/>
      <c r="U22" s="18"/>
      <c r="V22" s="21"/>
      <c r="W22" s="18"/>
      <c r="X22" s="16"/>
      <c r="Y22" s="88"/>
      <c r="Z22" s="16"/>
      <c r="AA22" s="17"/>
      <c r="AB22" s="18"/>
      <c r="AC22" s="21"/>
      <c r="AD22" s="18"/>
      <c r="AE22" s="16"/>
      <c r="AF22" s="88"/>
      <c r="AG22" s="16"/>
      <c r="AH22" s="17"/>
      <c r="AI22" s="18"/>
      <c r="AJ22" s="21"/>
      <c r="AK22" s="18"/>
      <c r="AL22" s="16"/>
      <c r="AM22" s="88"/>
      <c r="AN22" s="16"/>
      <c r="AO22" s="17"/>
      <c r="AP22" s="18"/>
      <c r="AQ22" s="21"/>
      <c r="AR22" s="18"/>
      <c r="AS22" s="16"/>
      <c r="AT22" s="88"/>
      <c r="AU22" s="16"/>
      <c r="AV22" s="17"/>
      <c r="AW22" s="18"/>
      <c r="AX22" s="21"/>
      <c r="AY22" s="18"/>
      <c r="AZ22" s="16"/>
      <c r="BA22" s="88"/>
    </row>
    <row r="23" spans="1:53" s="1" customFormat="1" ht="29.4">
      <c r="A23" s="14"/>
      <c r="B23" s="158" t="s">
        <v>131</v>
      </c>
      <c r="C23" s="15"/>
      <c r="D23" s="18" t="str">
        <f t="shared" si="15"/>
        <v>ens</v>
      </c>
      <c r="E23" s="17">
        <f t="shared" si="17"/>
        <v>1</v>
      </c>
      <c r="F23" s="18"/>
      <c r="G23" s="21">
        <f t="shared" si="22"/>
        <v>0</v>
      </c>
      <c r="I23" s="165" t="s">
        <v>79</v>
      </c>
      <c r="J23" s="166">
        <v>1</v>
      </c>
      <c r="K23" s="134"/>
      <c r="L23" s="23">
        <f t="shared" si="3"/>
        <v>0</v>
      </c>
      <c r="N23" s="141"/>
      <c r="O23" s="146"/>
      <c r="P23" s="132"/>
      <c r="Q23" s="103"/>
      <c r="S23" s="16"/>
      <c r="T23" s="17"/>
      <c r="U23" s="18"/>
      <c r="V23" s="21"/>
      <c r="W23" s="18"/>
      <c r="X23" s="16"/>
      <c r="Y23" s="88"/>
      <c r="Z23" s="16"/>
      <c r="AA23" s="17"/>
      <c r="AB23" s="18"/>
      <c r="AC23" s="21"/>
      <c r="AD23" s="18"/>
      <c r="AE23" s="16"/>
      <c r="AF23" s="88"/>
      <c r="AG23" s="16"/>
      <c r="AH23" s="17"/>
      <c r="AI23" s="18"/>
      <c r="AJ23" s="21"/>
      <c r="AK23" s="18"/>
      <c r="AL23" s="16"/>
      <c r="AM23" s="88"/>
      <c r="AN23" s="16"/>
      <c r="AO23" s="17"/>
      <c r="AP23" s="18"/>
      <c r="AQ23" s="21"/>
      <c r="AR23" s="18"/>
      <c r="AS23" s="16"/>
      <c r="AT23" s="88"/>
      <c r="AU23" s="16"/>
      <c r="AV23" s="17"/>
      <c r="AW23" s="18"/>
      <c r="AX23" s="21"/>
      <c r="AY23" s="18"/>
      <c r="AZ23" s="16"/>
      <c r="BA23" s="88"/>
    </row>
    <row r="24" spans="1:53" s="1" customFormat="1">
      <c r="A24" s="14"/>
      <c r="B24" s="158" t="s">
        <v>90</v>
      </c>
      <c r="C24" s="15"/>
      <c r="D24" s="18" t="s">
        <v>81</v>
      </c>
      <c r="E24" s="17"/>
      <c r="F24" s="18"/>
      <c r="G24" s="21">
        <f t="shared" si="22"/>
        <v>0</v>
      </c>
      <c r="I24" s="165" t="s">
        <v>79</v>
      </c>
      <c r="J24" s="166">
        <v>1</v>
      </c>
      <c r="K24" s="134"/>
      <c r="L24" s="23">
        <f t="shared" si="3"/>
        <v>0</v>
      </c>
      <c r="N24" s="141"/>
      <c r="O24" s="146"/>
      <c r="P24" s="132"/>
      <c r="Q24" s="103"/>
      <c r="S24" s="16"/>
      <c r="T24" s="17"/>
      <c r="U24" s="18"/>
      <c r="V24" s="21"/>
      <c r="W24" s="18"/>
      <c r="X24" s="16"/>
      <c r="Y24" s="88"/>
      <c r="Z24" s="16"/>
      <c r="AA24" s="17"/>
      <c r="AB24" s="18"/>
      <c r="AC24" s="21"/>
      <c r="AD24" s="18"/>
      <c r="AE24" s="16"/>
      <c r="AF24" s="88"/>
      <c r="AG24" s="16"/>
      <c r="AH24" s="17"/>
      <c r="AI24" s="18"/>
      <c r="AJ24" s="21"/>
      <c r="AK24" s="18"/>
      <c r="AL24" s="16"/>
      <c r="AM24" s="88"/>
      <c r="AN24" s="16"/>
      <c r="AO24" s="17"/>
      <c r="AP24" s="18"/>
      <c r="AQ24" s="21"/>
      <c r="AR24" s="18"/>
      <c r="AS24" s="16"/>
      <c r="AT24" s="88"/>
      <c r="AU24" s="16"/>
      <c r="AV24" s="17"/>
      <c r="AW24" s="18"/>
      <c r="AX24" s="21"/>
      <c r="AY24" s="18"/>
      <c r="AZ24" s="16"/>
      <c r="BA24" s="88"/>
    </row>
    <row r="25" spans="1:53" s="1" customFormat="1" ht="44.1">
      <c r="A25" s="14"/>
      <c r="B25" s="158" t="s">
        <v>143</v>
      </c>
      <c r="C25" s="15"/>
      <c r="D25" s="18"/>
      <c r="E25" s="17"/>
      <c r="F25" s="18"/>
      <c r="G25" s="21">
        <f t="shared" si="22"/>
        <v>0</v>
      </c>
      <c r="I25" s="165"/>
      <c r="J25" s="166"/>
      <c r="K25" s="134"/>
      <c r="L25" s="23"/>
      <c r="N25" s="141"/>
      <c r="O25" s="146"/>
      <c r="P25" s="132"/>
      <c r="Q25" s="103"/>
      <c r="S25" s="16"/>
      <c r="T25" s="17"/>
      <c r="U25" s="18"/>
      <c r="V25" s="21"/>
      <c r="W25" s="18"/>
      <c r="X25" s="16"/>
      <c r="Y25" s="88"/>
      <c r="Z25" s="16"/>
      <c r="AA25" s="17"/>
      <c r="AB25" s="18"/>
      <c r="AC25" s="21"/>
      <c r="AD25" s="18"/>
      <c r="AE25" s="16"/>
      <c r="AF25" s="88"/>
      <c r="AG25" s="16"/>
      <c r="AH25" s="17"/>
      <c r="AI25" s="18"/>
      <c r="AJ25" s="21"/>
      <c r="AK25" s="18"/>
      <c r="AL25" s="16"/>
      <c r="AM25" s="88"/>
      <c r="AN25" s="16"/>
      <c r="AO25" s="17"/>
      <c r="AP25" s="18"/>
      <c r="AQ25" s="21"/>
      <c r="AR25" s="18"/>
      <c r="AS25" s="16"/>
      <c r="AT25" s="88"/>
      <c r="AU25" s="16"/>
      <c r="AV25" s="17"/>
      <c r="AW25" s="18"/>
      <c r="AX25" s="21"/>
      <c r="AY25" s="18"/>
      <c r="AZ25" s="16"/>
      <c r="BA25" s="88"/>
    </row>
    <row r="26" spans="1:53" s="1" customFormat="1">
      <c r="A26" s="14"/>
      <c r="B26" s="168" t="s">
        <v>128</v>
      </c>
      <c r="C26" s="15"/>
      <c r="D26" s="18" t="s">
        <v>91</v>
      </c>
      <c r="E26" s="17">
        <v>1</v>
      </c>
      <c r="F26" s="18"/>
      <c r="G26" s="21">
        <f t="shared" ref="G26:G28" si="23">E26*F26</f>
        <v>0</v>
      </c>
      <c r="I26" s="165"/>
      <c r="J26" s="166"/>
      <c r="K26" s="134"/>
      <c r="L26" s="23"/>
      <c r="N26" s="141"/>
      <c r="O26" s="146"/>
      <c r="P26" s="132"/>
      <c r="Q26" s="103"/>
      <c r="S26" s="16"/>
      <c r="T26" s="17"/>
      <c r="U26" s="18"/>
      <c r="V26" s="21"/>
      <c r="W26" s="18"/>
      <c r="X26" s="16"/>
      <c r="Y26" s="88"/>
      <c r="Z26" s="16"/>
      <c r="AA26" s="17"/>
      <c r="AB26" s="18"/>
      <c r="AC26" s="21"/>
      <c r="AD26" s="18"/>
      <c r="AE26" s="16"/>
      <c r="AF26" s="88"/>
      <c r="AG26" s="16"/>
      <c r="AH26" s="17"/>
      <c r="AI26" s="18"/>
      <c r="AJ26" s="21"/>
      <c r="AK26" s="18"/>
      <c r="AL26" s="16"/>
      <c r="AM26" s="88"/>
      <c r="AN26" s="16"/>
      <c r="AO26" s="17"/>
      <c r="AP26" s="18"/>
      <c r="AQ26" s="21"/>
      <c r="AR26" s="18"/>
      <c r="AS26" s="16"/>
      <c r="AT26" s="88"/>
      <c r="AU26" s="16"/>
      <c r="AV26" s="17"/>
      <c r="AW26" s="18"/>
      <c r="AX26" s="21"/>
      <c r="AY26" s="18"/>
      <c r="AZ26" s="16"/>
      <c r="BA26" s="88"/>
    </row>
    <row r="27" spans="1:53" s="1" customFormat="1">
      <c r="A27" s="14"/>
      <c r="B27" s="168" t="s">
        <v>129</v>
      </c>
      <c r="C27" s="15"/>
      <c r="D27" s="18" t="s">
        <v>91</v>
      </c>
      <c r="E27" s="17">
        <v>1</v>
      </c>
      <c r="F27" s="18"/>
      <c r="G27" s="21">
        <f t="shared" si="23"/>
        <v>0</v>
      </c>
      <c r="I27" s="165"/>
      <c r="J27" s="166"/>
      <c r="K27" s="134"/>
      <c r="L27" s="23"/>
      <c r="N27" s="141"/>
      <c r="O27" s="146"/>
      <c r="P27" s="132"/>
      <c r="Q27" s="103"/>
      <c r="S27" s="16"/>
      <c r="T27" s="17"/>
      <c r="U27" s="18"/>
      <c r="V27" s="21"/>
      <c r="W27" s="18"/>
      <c r="X27" s="16"/>
      <c r="Y27" s="88"/>
      <c r="Z27" s="16"/>
      <c r="AA27" s="17"/>
      <c r="AB27" s="18"/>
      <c r="AC27" s="21"/>
      <c r="AD27" s="18"/>
      <c r="AE27" s="16"/>
      <c r="AF27" s="88"/>
      <c r="AG27" s="16"/>
      <c r="AH27" s="17"/>
      <c r="AI27" s="18"/>
      <c r="AJ27" s="21"/>
      <c r="AK27" s="18"/>
      <c r="AL27" s="16"/>
      <c r="AM27" s="88"/>
      <c r="AN27" s="16"/>
      <c r="AO27" s="17"/>
      <c r="AP27" s="18"/>
      <c r="AQ27" s="21"/>
      <c r="AR27" s="18"/>
      <c r="AS27" s="16"/>
      <c r="AT27" s="88"/>
      <c r="AU27" s="16"/>
      <c r="AV27" s="17"/>
      <c r="AW27" s="18"/>
      <c r="AX27" s="21"/>
      <c r="AY27" s="18"/>
      <c r="AZ27" s="16"/>
      <c r="BA27" s="88"/>
    </row>
    <row r="28" spans="1:53" s="1" customFormat="1">
      <c r="A28" s="14"/>
      <c r="B28" s="168" t="s">
        <v>130</v>
      </c>
      <c r="C28" s="15"/>
      <c r="D28" s="18" t="s">
        <v>91</v>
      </c>
      <c r="E28" s="17">
        <v>1</v>
      </c>
      <c r="F28" s="18"/>
      <c r="G28" s="21">
        <f t="shared" si="23"/>
        <v>0</v>
      </c>
      <c r="I28" s="165"/>
      <c r="J28" s="166"/>
      <c r="K28" s="134"/>
      <c r="L28" s="23"/>
      <c r="N28" s="141"/>
      <c r="O28" s="146"/>
      <c r="P28" s="132"/>
      <c r="Q28" s="103"/>
      <c r="S28" s="16"/>
      <c r="T28" s="17"/>
      <c r="U28" s="18"/>
      <c r="V28" s="21"/>
      <c r="W28" s="18"/>
      <c r="X28" s="16"/>
      <c r="Y28" s="88"/>
      <c r="Z28" s="16"/>
      <c r="AA28" s="17"/>
      <c r="AB28" s="18"/>
      <c r="AC28" s="21"/>
      <c r="AD28" s="18"/>
      <c r="AE28" s="16"/>
      <c r="AF28" s="88"/>
      <c r="AG28" s="16"/>
      <c r="AH28" s="17"/>
      <c r="AI28" s="18"/>
      <c r="AJ28" s="21"/>
      <c r="AK28" s="18"/>
      <c r="AL28" s="16"/>
      <c r="AM28" s="88"/>
      <c r="AN28" s="16"/>
      <c r="AO28" s="17"/>
      <c r="AP28" s="18"/>
      <c r="AQ28" s="21"/>
      <c r="AR28" s="18"/>
      <c r="AS28" s="16"/>
      <c r="AT28" s="88"/>
      <c r="AU28" s="16"/>
      <c r="AV28" s="17"/>
      <c r="AW28" s="18"/>
      <c r="AX28" s="21"/>
      <c r="AY28" s="18"/>
      <c r="AZ28" s="16"/>
      <c r="BA28" s="88"/>
    </row>
    <row r="29" spans="1:53" s="1" customFormat="1">
      <c r="A29" s="14"/>
      <c r="B29" s="158" t="s">
        <v>92</v>
      </c>
      <c r="C29" s="15"/>
      <c r="D29" s="18" t="s">
        <v>91</v>
      </c>
      <c r="E29" s="17">
        <v>3</v>
      </c>
      <c r="F29" s="18"/>
      <c r="G29" s="21">
        <f t="shared" si="22"/>
        <v>0</v>
      </c>
      <c r="I29" s="165"/>
      <c r="J29" s="166"/>
      <c r="K29" s="134"/>
      <c r="L29" s="23"/>
      <c r="N29" s="141"/>
      <c r="O29" s="146"/>
      <c r="P29" s="132"/>
      <c r="Q29" s="103"/>
      <c r="S29" s="16"/>
      <c r="T29" s="17"/>
      <c r="U29" s="18"/>
      <c r="V29" s="21"/>
      <c r="W29" s="18"/>
      <c r="X29" s="16"/>
      <c r="Y29" s="88"/>
      <c r="Z29" s="16"/>
      <c r="AA29" s="17"/>
      <c r="AB29" s="18"/>
      <c r="AC29" s="21"/>
      <c r="AD29" s="18"/>
      <c r="AE29" s="16"/>
      <c r="AF29" s="88"/>
      <c r="AG29" s="16"/>
      <c r="AH29" s="17"/>
      <c r="AI29" s="18"/>
      <c r="AJ29" s="21"/>
      <c r="AK29" s="18"/>
      <c r="AL29" s="16"/>
      <c r="AM29" s="88"/>
      <c r="AN29" s="16"/>
      <c r="AO29" s="17"/>
      <c r="AP29" s="18"/>
      <c r="AQ29" s="21"/>
      <c r="AR29" s="18"/>
      <c r="AS29" s="16"/>
      <c r="AT29" s="88"/>
      <c r="AU29" s="16"/>
      <c r="AV29" s="17"/>
      <c r="AW29" s="18"/>
      <c r="AX29" s="21"/>
      <c r="AY29" s="18"/>
      <c r="AZ29" s="16"/>
      <c r="BA29" s="88"/>
    </row>
    <row r="30" spans="1:53" s="1" customFormat="1">
      <c r="A30" s="14"/>
      <c r="B30" s="158" t="s">
        <v>93</v>
      </c>
      <c r="C30" s="15"/>
      <c r="D30" s="18" t="s">
        <v>81</v>
      </c>
      <c r="E30" s="17"/>
      <c r="F30" s="18"/>
      <c r="G30" s="21">
        <f t="shared" si="22"/>
        <v>0</v>
      </c>
      <c r="I30" s="165"/>
      <c r="J30" s="166"/>
      <c r="K30" s="134"/>
      <c r="L30" s="23"/>
      <c r="N30" s="141"/>
      <c r="O30" s="146"/>
      <c r="P30" s="132"/>
      <c r="Q30" s="103"/>
      <c r="S30" s="16"/>
      <c r="T30" s="17"/>
      <c r="U30" s="18"/>
      <c r="V30" s="21"/>
      <c r="W30" s="18"/>
      <c r="X30" s="16"/>
      <c r="Y30" s="88"/>
      <c r="Z30" s="16"/>
      <c r="AA30" s="17"/>
      <c r="AB30" s="18"/>
      <c r="AC30" s="21"/>
      <c r="AD30" s="18"/>
      <c r="AE30" s="16"/>
      <c r="AF30" s="88"/>
      <c r="AG30" s="16"/>
      <c r="AH30" s="17"/>
      <c r="AI30" s="18"/>
      <c r="AJ30" s="21"/>
      <c r="AK30" s="18"/>
      <c r="AL30" s="16"/>
      <c r="AM30" s="88"/>
      <c r="AN30" s="16"/>
      <c r="AO30" s="17"/>
      <c r="AP30" s="18"/>
      <c r="AQ30" s="21"/>
      <c r="AR30" s="18"/>
      <c r="AS30" s="16"/>
      <c r="AT30" s="88"/>
      <c r="AU30" s="16"/>
      <c r="AV30" s="17"/>
      <c r="AW30" s="18"/>
      <c r="AX30" s="21"/>
      <c r="AY30" s="18"/>
      <c r="AZ30" s="16"/>
      <c r="BA30" s="88"/>
    </row>
    <row r="31" spans="1:53" s="1" customFormat="1">
      <c r="A31" s="14"/>
      <c r="B31" s="158"/>
      <c r="C31" s="15"/>
      <c r="D31" s="18"/>
      <c r="E31" s="17"/>
      <c r="F31" s="18"/>
      <c r="G31" s="21"/>
      <c r="I31" s="165"/>
      <c r="J31" s="166"/>
      <c r="K31" s="134"/>
      <c r="L31" s="23"/>
      <c r="N31" s="141"/>
      <c r="O31" s="146"/>
      <c r="P31" s="132"/>
      <c r="Q31" s="103"/>
      <c r="S31" s="16"/>
      <c r="T31" s="17"/>
      <c r="U31" s="18"/>
      <c r="V31" s="21"/>
      <c r="W31" s="18"/>
      <c r="X31" s="16"/>
      <c r="Y31" s="88"/>
      <c r="Z31" s="16"/>
      <c r="AA31" s="17"/>
      <c r="AB31" s="18"/>
      <c r="AC31" s="21"/>
      <c r="AD31" s="18"/>
      <c r="AE31" s="16"/>
      <c r="AF31" s="88"/>
      <c r="AG31" s="16"/>
      <c r="AH31" s="17"/>
      <c r="AI31" s="18"/>
      <c r="AJ31" s="21"/>
      <c r="AK31" s="18"/>
      <c r="AL31" s="16"/>
      <c r="AM31" s="88"/>
      <c r="AN31" s="16"/>
      <c r="AO31" s="17"/>
      <c r="AP31" s="18"/>
      <c r="AQ31" s="21"/>
      <c r="AR31" s="18"/>
      <c r="AS31" s="16"/>
      <c r="AT31" s="88"/>
      <c r="AU31" s="16"/>
      <c r="AV31" s="17"/>
      <c r="AW31" s="18"/>
      <c r="AX31" s="21"/>
      <c r="AY31" s="18"/>
      <c r="AZ31" s="16"/>
      <c r="BA31" s="88"/>
    </row>
    <row r="32" spans="1:53" s="1" customFormat="1">
      <c r="A32" s="19" t="s">
        <v>134</v>
      </c>
      <c r="B32" s="159" t="s">
        <v>94</v>
      </c>
      <c r="C32" s="15"/>
      <c r="D32" s="18">
        <f t="shared" si="15"/>
        <v>0</v>
      </c>
      <c r="E32" s="17">
        <f t="shared" si="17"/>
        <v>0</v>
      </c>
      <c r="F32" s="18">
        <f t="shared" si="20"/>
        <v>0</v>
      </c>
      <c r="G32" s="21">
        <f>SUBTOTAL(9,G33:G36)</f>
        <v>0</v>
      </c>
      <c r="I32" s="138"/>
      <c r="J32" s="137"/>
      <c r="K32" s="134"/>
      <c r="L32" s="23">
        <f t="shared" si="3"/>
        <v>0</v>
      </c>
      <c r="N32" s="141"/>
      <c r="O32" s="146"/>
      <c r="P32" s="132"/>
      <c r="Q32" s="103"/>
      <c r="S32" s="16"/>
      <c r="T32" s="17"/>
      <c r="U32" s="18"/>
      <c r="V32" s="21"/>
      <c r="W32" s="18"/>
      <c r="X32" s="16"/>
      <c r="Y32" s="88"/>
      <c r="Z32" s="16"/>
      <c r="AA32" s="17"/>
      <c r="AB32" s="18"/>
      <c r="AC32" s="21"/>
      <c r="AD32" s="18"/>
      <c r="AE32" s="16"/>
      <c r="AF32" s="88"/>
      <c r="AG32" s="16"/>
      <c r="AH32" s="17"/>
      <c r="AI32" s="18"/>
      <c r="AJ32" s="21"/>
      <c r="AK32" s="18"/>
      <c r="AL32" s="16"/>
      <c r="AM32" s="88"/>
      <c r="AN32" s="16"/>
      <c r="AO32" s="17"/>
      <c r="AP32" s="18"/>
      <c r="AQ32" s="21"/>
      <c r="AR32" s="18"/>
      <c r="AS32" s="16"/>
      <c r="AT32" s="88"/>
      <c r="AU32" s="16"/>
      <c r="AV32" s="17"/>
      <c r="AW32" s="18"/>
      <c r="AX32" s="21"/>
      <c r="AY32" s="18"/>
      <c r="AZ32" s="16"/>
      <c r="BA32" s="88"/>
    </row>
    <row r="33" spans="1:53" s="1" customFormat="1">
      <c r="A33" s="14"/>
      <c r="B33" s="158" t="s">
        <v>95</v>
      </c>
      <c r="C33" s="15"/>
      <c r="D33" s="18" t="s">
        <v>91</v>
      </c>
      <c r="E33" s="17">
        <v>7</v>
      </c>
      <c r="F33" s="18"/>
      <c r="G33" s="21">
        <f t="shared" ref="G33:G36" si="24">E33*F33</f>
        <v>0</v>
      </c>
      <c r="I33" s="165" t="s">
        <v>80</v>
      </c>
      <c r="J33" s="166"/>
      <c r="K33" s="134"/>
      <c r="L33" s="23">
        <f t="shared" si="3"/>
        <v>0</v>
      </c>
      <c r="N33" s="141"/>
      <c r="O33" s="146"/>
      <c r="P33" s="132"/>
      <c r="Q33" s="103"/>
      <c r="S33" s="16"/>
      <c r="T33" s="17"/>
      <c r="U33" s="18"/>
      <c r="V33" s="21"/>
      <c r="W33" s="18"/>
      <c r="X33" s="16"/>
      <c r="Y33" s="88"/>
      <c r="Z33" s="16"/>
      <c r="AA33" s="17"/>
      <c r="AB33" s="18"/>
      <c r="AC33" s="21"/>
      <c r="AD33" s="18"/>
      <c r="AE33" s="16"/>
      <c r="AF33" s="88"/>
      <c r="AG33" s="16"/>
      <c r="AH33" s="17"/>
      <c r="AI33" s="18"/>
      <c r="AJ33" s="21"/>
      <c r="AK33" s="18"/>
      <c r="AL33" s="16"/>
      <c r="AM33" s="88"/>
      <c r="AN33" s="16"/>
      <c r="AO33" s="17"/>
      <c r="AP33" s="18"/>
      <c r="AQ33" s="21"/>
      <c r="AR33" s="18"/>
      <c r="AS33" s="16"/>
      <c r="AT33" s="88"/>
      <c r="AU33" s="16"/>
      <c r="AV33" s="17"/>
      <c r="AW33" s="18"/>
      <c r="AX33" s="21"/>
      <c r="AY33" s="18"/>
      <c r="AZ33" s="16"/>
      <c r="BA33" s="88"/>
    </row>
    <row r="34" spans="1:53" s="1" customFormat="1">
      <c r="A34" s="14"/>
      <c r="B34" s="158" t="s">
        <v>103</v>
      </c>
      <c r="C34" s="15"/>
      <c r="D34" s="18" t="s">
        <v>81</v>
      </c>
      <c r="E34" s="17"/>
      <c r="F34" s="18"/>
      <c r="G34" s="21">
        <f t="shared" ref="G34" si="25">E34*F34</f>
        <v>0</v>
      </c>
      <c r="I34" s="165" t="s">
        <v>79</v>
      </c>
      <c r="J34" s="166">
        <v>1</v>
      </c>
      <c r="K34" s="134"/>
      <c r="L34" s="23">
        <f t="shared" ref="L34" si="26">J34*K34</f>
        <v>0</v>
      </c>
      <c r="N34" s="141"/>
      <c r="O34" s="146"/>
      <c r="P34" s="132"/>
      <c r="Q34" s="103"/>
      <c r="S34" s="16"/>
      <c r="T34" s="17"/>
      <c r="U34" s="18"/>
      <c r="V34" s="21"/>
      <c r="W34" s="18"/>
      <c r="X34" s="16"/>
      <c r="Y34" s="88"/>
      <c r="Z34" s="16"/>
      <c r="AA34" s="17"/>
      <c r="AB34" s="18"/>
      <c r="AC34" s="21"/>
      <c r="AD34" s="18"/>
      <c r="AE34" s="16"/>
      <c r="AF34" s="88"/>
      <c r="AG34" s="16"/>
      <c r="AH34" s="17"/>
      <c r="AI34" s="18"/>
      <c r="AJ34" s="21"/>
      <c r="AK34" s="18"/>
      <c r="AL34" s="16"/>
      <c r="AM34" s="88"/>
      <c r="AN34" s="16"/>
      <c r="AO34" s="17"/>
      <c r="AP34" s="18"/>
      <c r="AQ34" s="21"/>
      <c r="AR34" s="18"/>
      <c r="AS34" s="16"/>
      <c r="AT34" s="88"/>
      <c r="AU34" s="16"/>
      <c r="AV34" s="17"/>
      <c r="AW34" s="18"/>
      <c r="AX34" s="21"/>
      <c r="AY34" s="18"/>
      <c r="AZ34" s="16"/>
      <c r="BA34" s="88"/>
    </row>
    <row r="35" spans="1:53" s="1" customFormat="1">
      <c r="A35" s="14"/>
      <c r="B35" s="158" t="s">
        <v>96</v>
      </c>
      <c r="C35" s="15"/>
      <c r="D35" s="18" t="s">
        <v>81</v>
      </c>
      <c r="E35" s="17"/>
      <c r="F35" s="18"/>
      <c r="G35" s="21">
        <f t="shared" si="24"/>
        <v>0</v>
      </c>
      <c r="I35" s="165" t="s">
        <v>79</v>
      </c>
      <c r="J35" s="166">
        <v>1</v>
      </c>
      <c r="K35" s="134"/>
      <c r="L35" s="23">
        <f t="shared" si="3"/>
        <v>0</v>
      </c>
      <c r="N35" s="141"/>
      <c r="O35" s="146"/>
      <c r="P35" s="132"/>
      <c r="Q35" s="103"/>
      <c r="S35" s="16"/>
      <c r="T35" s="17"/>
      <c r="U35" s="18"/>
      <c r="V35" s="21"/>
      <c r="W35" s="18"/>
      <c r="X35" s="16"/>
      <c r="Y35" s="88"/>
      <c r="Z35" s="16"/>
      <c r="AA35" s="17"/>
      <c r="AB35" s="18"/>
      <c r="AC35" s="21"/>
      <c r="AD35" s="18"/>
      <c r="AE35" s="16"/>
      <c r="AF35" s="88"/>
      <c r="AG35" s="16"/>
      <c r="AH35" s="17"/>
      <c r="AI35" s="18"/>
      <c r="AJ35" s="21"/>
      <c r="AK35" s="18"/>
      <c r="AL35" s="16"/>
      <c r="AM35" s="88"/>
      <c r="AN35" s="16"/>
      <c r="AO35" s="17"/>
      <c r="AP35" s="18"/>
      <c r="AQ35" s="21"/>
      <c r="AR35" s="18"/>
      <c r="AS35" s="16"/>
      <c r="AT35" s="88"/>
      <c r="AU35" s="16"/>
      <c r="AV35" s="17"/>
      <c r="AW35" s="18"/>
      <c r="AX35" s="21"/>
      <c r="AY35" s="18"/>
      <c r="AZ35" s="16"/>
      <c r="BA35" s="88"/>
    </row>
    <row r="36" spans="1:53" s="1" customFormat="1" ht="29.4">
      <c r="A36" s="14"/>
      <c r="B36" s="158" t="s">
        <v>144</v>
      </c>
      <c r="C36" s="15"/>
      <c r="D36" s="18" t="s">
        <v>91</v>
      </c>
      <c r="E36" s="17">
        <v>1</v>
      </c>
      <c r="F36" s="18"/>
      <c r="G36" s="21">
        <f t="shared" si="24"/>
        <v>0</v>
      </c>
      <c r="I36" s="165"/>
      <c r="J36" s="166"/>
      <c r="K36" s="134"/>
      <c r="L36" s="23"/>
      <c r="N36" s="141"/>
      <c r="O36" s="146"/>
      <c r="P36" s="132"/>
      <c r="Q36" s="103"/>
      <c r="S36" s="16"/>
      <c r="T36" s="17"/>
      <c r="U36" s="18"/>
      <c r="V36" s="21"/>
      <c r="W36" s="18"/>
      <c r="X36" s="16"/>
      <c r="Y36" s="88"/>
      <c r="Z36" s="16"/>
      <c r="AA36" s="17"/>
      <c r="AB36" s="18"/>
      <c r="AC36" s="21"/>
      <c r="AD36" s="18"/>
      <c r="AE36" s="16"/>
      <c r="AF36" s="88"/>
      <c r="AG36" s="16"/>
      <c r="AH36" s="17"/>
      <c r="AI36" s="18"/>
      <c r="AJ36" s="21"/>
      <c r="AK36" s="18"/>
      <c r="AL36" s="16"/>
      <c r="AM36" s="88"/>
      <c r="AN36" s="16"/>
      <c r="AO36" s="17"/>
      <c r="AP36" s="18"/>
      <c r="AQ36" s="21"/>
      <c r="AR36" s="18"/>
      <c r="AS36" s="16"/>
      <c r="AT36" s="88"/>
      <c r="AU36" s="16"/>
      <c r="AV36" s="17"/>
      <c r="AW36" s="18"/>
      <c r="AX36" s="21"/>
      <c r="AY36" s="18"/>
      <c r="AZ36" s="16"/>
      <c r="BA36" s="88"/>
    </row>
    <row r="37" spans="1:53" s="1" customFormat="1">
      <c r="A37" s="14"/>
      <c r="B37" s="15"/>
      <c r="C37" s="15"/>
      <c r="D37" s="18">
        <f t="shared" si="15"/>
        <v>0</v>
      </c>
      <c r="E37" s="17">
        <f t="shared" si="17"/>
        <v>0</v>
      </c>
      <c r="F37" s="18">
        <f t="shared" si="20"/>
        <v>0</v>
      </c>
      <c r="G37" s="21">
        <f t="shared" si="21"/>
        <v>0</v>
      </c>
      <c r="I37" s="138"/>
      <c r="J37" s="137"/>
      <c r="K37" s="134"/>
      <c r="L37" s="23">
        <f t="shared" si="3"/>
        <v>0</v>
      </c>
      <c r="N37" s="141"/>
      <c r="O37" s="146"/>
      <c r="P37" s="132"/>
      <c r="Q37" s="103"/>
      <c r="S37" s="16"/>
      <c r="T37" s="17"/>
      <c r="U37" s="18"/>
      <c r="V37" s="21"/>
      <c r="W37" s="18"/>
      <c r="X37" s="16"/>
      <c r="Y37" s="88"/>
      <c r="Z37" s="16"/>
      <c r="AA37" s="17"/>
      <c r="AB37" s="18"/>
      <c r="AC37" s="21"/>
      <c r="AD37" s="18"/>
      <c r="AE37" s="16"/>
      <c r="AF37" s="88"/>
      <c r="AG37" s="16"/>
      <c r="AH37" s="17"/>
      <c r="AI37" s="18"/>
      <c r="AJ37" s="21"/>
      <c r="AK37" s="18"/>
      <c r="AL37" s="16"/>
      <c r="AM37" s="88"/>
      <c r="AN37" s="16"/>
      <c r="AO37" s="17"/>
      <c r="AP37" s="18"/>
      <c r="AQ37" s="21"/>
      <c r="AR37" s="18"/>
      <c r="AS37" s="16"/>
      <c r="AT37" s="88"/>
      <c r="AU37" s="16"/>
      <c r="AV37" s="17"/>
      <c r="AW37" s="18"/>
      <c r="AX37" s="21"/>
      <c r="AY37" s="18"/>
      <c r="AZ37" s="16"/>
      <c r="BA37" s="88"/>
    </row>
    <row r="38" spans="1:53" s="1" customFormat="1">
      <c r="A38" s="19" t="s">
        <v>135</v>
      </c>
      <c r="B38" s="159" t="s">
        <v>97</v>
      </c>
      <c r="C38" s="15"/>
      <c r="D38" s="18">
        <f t="shared" si="15"/>
        <v>0</v>
      </c>
      <c r="E38" s="17">
        <f t="shared" si="17"/>
        <v>0</v>
      </c>
      <c r="F38" s="18">
        <f t="shared" si="20"/>
        <v>0</v>
      </c>
      <c r="G38" s="21">
        <f>SUBTOTAL(9,G40:G65)</f>
        <v>0</v>
      </c>
      <c r="I38" s="138"/>
      <c r="J38" s="137"/>
      <c r="K38" s="134"/>
      <c r="L38" s="23">
        <f t="shared" si="3"/>
        <v>0</v>
      </c>
      <c r="N38" s="141"/>
      <c r="O38" s="146"/>
      <c r="P38" s="132"/>
      <c r="Q38" s="103"/>
      <c r="S38" s="16"/>
      <c r="T38" s="17"/>
      <c r="U38" s="18"/>
      <c r="V38" s="21"/>
      <c r="W38" s="18"/>
      <c r="X38" s="16"/>
      <c r="Y38" s="88"/>
      <c r="Z38" s="16"/>
      <c r="AA38" s="17"/>
      <c r="AB38" s="18"/>
      <c r="AC38" s="21"/>
      <c r="AD38" s="18"/>
      <c r="AE38" s="16"/>
      <c r="AF38" s="88"/>
      <c r="AG38" s="16"/>
      <c r="AH38" s="17"/>
      <c r="AI38" s="18"/>
      <c r="AJ38" s="21"/>
      <c r="AK38" s="18"/>
      <c r="AL38" s="16"/>
      <c r="AM38" s="88"/>
      <c r="AN38" s="16"/>
      <c r="AO38" s="17"/>
      <c r="AP38" s="18"/>
      <c r="AQ38" s="21"/>
      <c r="AR38" s="18"/>
      <c r="AS38" s="16"/>
      <c r="AT38" s="88"/>
      <c r="AU38" s="16"/>
      <c r="AV38" s="17"/>
      <c r="AW38" s="18"/>
      <c r="AX38" s="21"/>
      <c r="AY38" s="18"/>
      <c r="AZ38" s="16"/>
      <c r="BA38" s="88"/>
    </row>
    <row r="39" spans="1:53" s="1" customFormat="1">
      <c r="A39" s="19" t="s">
        <v>136</v>
      </c>
      <c r="B39" s="159" t="s">
        <v>104</v>
      </c>
      <c r="C39" s="15"/>
      <c r="D39" s="18"/>
      <c r="E39" s="17"/>
      <c r="F39" s="18"/>
      <c r="G39" s="21"/>
      <c r="I39" s="138"/>
      <c r="J39" s="137"/>
      <c r="K39" s="134"/>
      <c r="L39" s="23"/>
      <c r="N39" s="141"/>
      <c r="O39" s="146"/>
      <c r="P39" s="132"/>
      <c r="Q39" s="103"/>
      <c r="S39" s="16"/>
      <c r="T39" s="17"/>
      <c r="U39" s="18"/>
      <c r="V39" s="21"/>
      <c r="W39" s="18"/>
      <c r="X39" s="16"/>
      <c r="Y39" s="88"/>
      <c r="Z39" s="16"/>
      <c r="AA39" s="17"/>
      <c r="AB39" s="18"/>
      <c r="AC39" s="21"/>
      <c r="AD39" s="18"/>
      <c r="AE39" s="16"/>
      <c r="AF39" s="88"/>
      <c r="AG39" s="16"/>
      <c r="AH39" s="17"/>
      <c r="AI39" s="18"/>
      <c r="AJ39" s="21"/>
      <c r="AK39" s="18"/>
      <c r="AL39" s="16"/>
      <c r="AM39" s="88"/>
      <c r="AN39" s="16"/>
      <c r="AO39" s="17"/>
      <c r="AP39" s="18"/>
      <c r="AQ39" s="21"/>
      <c r="AR39" s="18"/>
      <c r="AS39" s="16"/>
      <c r="AT39" s="88"/>
      <c r="AU39" s="16"/>
      <c r="AV39" s="17"/>
      <c r="AW39" s="18"/>
      <c r="AX39" s="21"/>
      <c r="AY39" s="18"/>
      <c r="AZ39" s="16"/>
      <c r="BA39" s="88"/>
    </row>
    <row r="40" spans="1:53" s="1" customFormat="1" ht="29.4">
      <c r="A40" s="19"/>
      <c r="B40" s="15" t="s">
        <v>145</v>
      </c>
      <c r="C40" s="15" t="s">
        <v>113</v>
      </c>
      <c r="D40" s="18" t="s">
        <v>91</v>
      </c>
      <c r="E40" s="17">
        <v>2</v>
      </c>
      <c r="F40" s="18"/>
      <c r="G40" s="21">
        <f t="shared" ref="G40:G52" si="27">E40*F40</f>
        <v>0</v>
      </c>
      <c r="I40" s="165" t="s">
        <v>80</v>
      </c>
      <c r="J40" s="137"/>
      <c r="K40" s="134"/>
      <c r="L40" s="23">
        <f t="shared" si="3"/>
        <v>0</v>
      </c>
      <c r="N40" s="141"/>
      <c r="O40" s="146"/>
      <c r="P40" s="132"/>
      <c r="Q40" s="103"/>
      <c r="S40" s="16"/>
      <c r="T40" s="17"/>
      <c r="U40" s="18"/>
      <c r="V40" s="21"/>
      <c r="W40" s="18"/>
      <c r="X40" s="16"/>
      <c r="Y40" s="88"/>
      <c r="Z40" s="16"/>
      <c r="AA40" s="17"/>
      <c r="AB40" s="18"/>
      <c r="AC40" s="21"/>
      <c r="AD40" s="18"/>
      <c r="AE40" s="16"/>
      <c r="AF40" s="88"/>
      <c r="AG40" s="16"/>
      <c r="AH40" s="17"/>
      <c r="AI40" s="18"/>
      <c r="AJ40" s="21"/>
      <c r="AK40" s="18"/>
      <c r="AL40" s="16"/>
      <c r="AM40" s="88"/>
      <c r="AN40" s="16"/>
      <c r="AO40" s="17"/>
      <c r="AP40" s="18"/>
      <c r="AQ40" s="21"/>
      <c r="AR40" s="18"/>
      <c r="AS40" s="16"/>
      <c r="AT40" s="88"/>
      <c r="AU40" s="16"/>
      <c r="AV40" s="17"/>
      <c r="AW40" s="18"/>
      <c r="AX40" s="21"/>
      <c r="AY40" s="18"/>
      <c r="AZ40" s="16"/>
      <c r="BA40" s="88"/>
    </row>
    <row r="41" spans="1:53" s="1" customFormat="1" ht="29.4">
      <c r="A41" s="19"/>
      <c r="B41" s="15" t="s">
        <v>146</v>
      </c>
      <c r="C41" s="15" t="s">
        <v>108</v>
      </c>
      <c r="D41" s="18" t="s">
        <v>91</v>
      </c>
      <c r="E41" s="17">
        <v>1</v>
      </c>
      <c r="F41" s="18"/>
      <c r="G41" s="21">
        <f t="shared" si="27"/>
        <v>0</v>
      </c>
      <c r="I41" s="165"/>
      <c r="J41" s="137"/>
      <c r="K41" s="134"/>
      <c r="L41" s="23"/>
      <c r="N41" s="141"/>
      <c r="O41" s="146"/>
      <c r="P41" s="132"/>
      <c r="Q41" s="103"/>
      <c r="S41" s="16"/>
      <c r="T41" s="17"/>
      <c r="U41" s="18"/>
      <c r="V41" s="21"/>
      <c r="W41" s="18"/>
      <c r="X41" s="16"/>
      <c r="Y41" s="88"/>
      <c r="Z41" s="16"/>
      <c r="AA41" s="17"/>
      <c r="AB41" s="18"/>
      <c r="AC41" s="21"/>
      <c r="AD41" s="18"/>
      <c r="AE41" s="16"/>
      <c r="AF41" s="88"/>
      <c r="AG41" s="16"/>
      <c r="AH41" s="17"/>
      <c r="AI41" s="18"/>
      <c r="AJ41" s="21"/>
      <c r="AK41" s="18"/>
      <c r="AL41" s="16"/>
      <c r="AM41" s="88"/>
      <c r="AN41" s="16"/>
      <c r="AO41" s="17"/>
      <c r="AP41" s="18"/>
      <c r="AQ41" s="21"/>
      <c r="AR41" s="18"/>
      <c r="AS41" s="16"/>
      <c r="AT41" s="88"/>
      <c r="AU41" s="16"/>
      <c r="AV41" s="17"/>
      <c r="AW41" s="18"/>
      <c r="AX41" s="21"/>
      <c r="AY41" s="18"/>
      <c r="AZ41" s="16"/>
      <c r="BA41" s="88"/>
    </row>
    <row r="42" spans="1:53" s="1" customFormat="1">
      <c r="A42" s="19"/>
      <c r="B42" s="15" t="s">
        <v>106</v>
      </c>
      <c r="C42" s="15"/>
      <c r="D42" s="18" t="s">
        <v>91</v>
      </c>
      <c r="E42" s="17">
        <v>5</v>
      </c>
      <c r="F42" s="18"/>
      <c r="G42" s="21">
        <f t="shared" si="27"/>
        <v>0</v>
      </c>
      <c r="I42" s="165"/>
      <c r="J42" s="137"/>
      <c r="K42" s="134"/>
      <c r="L42" s="23"/>
      <c r="N42" s="141"/>
      <c r="O42" s="146"/>
      <c r="P42" s="132"/>
      <c r="Q42" s="103"/>
      <c r="S42" s="16"/>
      <c r="T42" s="17"/>
      <c r="U42" s="18"/>
      <c r="V42" s="21"/>
      <c r="W42" s="18"/>
      <c r="X42" s="16"/>
      <c r="Y42" s="88"/>
      <c r="Z42" s="16"/>
      <c r="AA42" s="17"/>
      <c r="AB42" s="18"/>
      <c r="AC42" s="21"/>
      <c r="AD42" s="18"/>
      <c r="AE42" s="16"/>
      <c r="AF42" s="88"/>
      <c r="AG42" s="16"/>
      <c r="AH42" s="17"/>
      <c r="AI42" s="18"/>
      <c r="AJ42" s="21"/>
      <c r="AK42" s="18"/>
      <c r="AL42" s="16"/>
      <c r="AM42" s="88"/>
      <c r="AN42" s="16"/>
      <c r="AO42" s="17"/>
      <c r="AP42" s="18"/>
      <c r="AQ42" s="21"/>
      <c r="AR42" s="18"/>
      <c r="AS42" s="16"/>
      <c r="AT42" s="88"/>
      <c r="AU42" s="16"/>
      <c r="AV42" s="17"/>
      <c r="AW42" s="18"/>
      <c r="AX42" s="21"/>
      <c r="AY42" s="18"/>
      <c r="AZ42" s="16"/>
      <c r="BA42" s="88"/>
    </row>
    <row r="43" spans="1:53" s="1" customFormat="1">
      <c r="A43" s="19"/>
      <c r="B43" s="15" t="s">
        <v>110</v>
      </c>
      <c r="C43" s="15"/>
      <c r="D43" s="18" t="s">
        <v>91</v>
      </c>
      <c r="E43" s="17">
        <v>5</v>
      </c>
      <c r="F43" s="18"/>
      <c r="G43" s="21">
        <f t="shared" si="27"/>
        <v>0</v>
      </c>
      <c r="I43" s="165"/>
      <c r="J43" s="137"/>
      <c r="K43" s="134"/>
      <c r="L43" s="23"/>
      <c r="N43" s="141"/>
      <c r="O43" s="146"/>
      <c r="P43" s="132"/>
      <c r="Q43" s="103"/>
      <c r="S43" s="16"/>
      <c r="T43" s="17"/>
      <c r="U43" s="18"/>
      <c r="V43" s="21"/>
      <c r="W43" s="18"/>
      <c r="X43" s="16"/>
      <c r="Y43" s="88"/>
      <c r="Z43" s="16"/>
      <c r="AA43" s="17"/>
      <c r="AB43" s="18"/>
      <c r="AC43" s="21"/>
      <c r="AD43" s="18"/>
      <c r="AE43" s="16"/>
      <c r="AF43" s="88"/>
      <c r="AG43" s="16"/>
      <c r="AH43" s="17"/>
      <c r="AI43" s="18"/>
      <c r="AJ43" s="21"/>
      <c r="AK43" s="18"/>
      <c r="AL43" s="16"/>
      <c r="AM43" s="88"/>
      <c r="AN43" s="16"/>
      <c r="AO43" s="17"/>
      <c r="AP43" s="18"/>
      <c r="AQ43" s="21"/>
      <c r="AR43" s="18"/>
      <c r="AS43" s="16"/>
      <c r="AT43" s="88"/>
      <c r="AU43" s="16"/>
      <c r="AV43" s="17"/>
      <c r="AW43" s="18"/>
      <c r="AX43" s="21"/>
      <c r="AY43" s="18"/>
      <c r="AZ43" s="16"/>
      <c r="BA43" s="88"/>
    </row>
    <row r="44" spans="1:53" s="1" customFormat="1">
      <c r="A44" s="19"/>
      <c r="B44" s="15" t="s">
        <v>109</v>
      </c>
      <c r="C44" s="15"/>
      <c r="D44" s="18" t="s">
        <v>91</v>
      </c>
      <c r="E44" s="17">
        <v>5</v>
      </c>
      <c r="F44" s="18"/>
      <c r="G44" s="21">
        <f t="shared" si="27"/>
        <v>0</v>
      </c>
      <c r="I44" s="165"/>
      <c r="J44" s="137"/>
      <c r="K44" s="134"/>
      <c r="L44" s="23"/>
      <c r="N44" s="141"/>
      <c r="O44" s="146"/>
      <c r="P44" s="132"/>
      <c r="Q44" s="103"/>
      <c r="S44" s="16"/>
      <c r="T44" s="17"/>
      <c r="U44" s="18"/>
      <c r="V44" s="21"/>
      <c r="W44" s="18"/>
      <c r="X44" s="16"/>
      <c r="Y44" s="88"/>
      <c r="Z44" s="16"/>
      <c r="AA44" s="17"/>
      <c r="AB44" s="18"/>
      <c r="AC44" s="21"/>
      <c r="AD44" s="18"/>
      <c r="AE44" s="16"/>
      <c r="AF44" s="88"/>
      <c r="AG44" s="16"/>
      <c r="AH44" s="17"/>
      <c r="AI44" s="18"/>
      <c r="AJ44" s="21"/>
      <c r="AK44" s="18"/>
      <c r="AL44" s="16"/>
      <c r="AM44" s="88"/>
      <c r="AN44" s="16"/>
      <c r="AO44" s="17"/>
      <c r="AP44" s="18"/>
      <c r="AQ44" s="21"/>
      <c r="AR44" s="18"/>
      <c r="AS44" s="16"/>
      <c r="AT44" s="88"/>
      <c r="AU44" s="16"/>
      <c r="AV44" s="17"/>
      <c r="AW44" s="18"/>
      <c r="AX44" s="21"/>
      <c r="AY44" s="18"/>
      <c r="AZ44" s="16"/>
      <c r="BA44" s="88"/>
    </row>
    <row r="45" spans="1:53" s="1" customFormat="1">
      <c r="A45" s="19"/>
      <c r="B45" s="15" t="s">
        <v>120</v>
      </c>
      <c r="C45" s="15"/>
      <c r="D45" s="18" t="s">
        <v>91</v>
      </c>
      <c r="E45" s="17">
        <v>3</v>
      </c>
      <c r="F45" s="18"/>
      <c r="G45" s="21">
        <f t="shared" si="27"/>
        <v>0</v>
      </c>
      <c r="I45" s="165"/>
      <c r="J45" s="137"/>
      <c r="K45" s="134"/>
      <c r="L45" s="23"/>
      <c r="N45" s="141"/>
      <c r="O45" s="146"/>
      <c r="P45" s="132"/>
      <c r="Q45" s="103"/>
      <c r="S45" s="16"/>
      <c r="T45" s="17"/>
      <c r="U45" s="18"/>
      <c r="V45" s="21"/>
      <c r="W45" s="18"/>
      <c r="X45" s="16"/>
      <c r="Y45" s="88"/>
      <c r="Z45" s="16"/>
      <c r="AA45" s="17"/>
      <c r="AB45" s="18"/>
      <c r="AC45" s="21"/>
      <c r="AD45" s="18"/>
      <c r="AE45" s="16"/>
      <c r="AF45" s="88"/>
      <c r="AG45" s="16"/>
      <c r="AH45" s="17"/>
      <c r="AI45" s="18"/>
      <c r="AJ45" s="21"/>
      <c r="AK45" s="18"/>
      <c r="AL45" s="16"/>
      <c r="AM45" s="88"/>
      <c r="AN45" s="16"/>
      <c r="AO45" s="17"/>
      <c r="AP45" s="18"/>
      <c r="AQ45" s="21"/>
      <c r="AR45" s="18"/>
      <c r="AS45" s="16"/>
      <c r="AT45" s="88"/>
      <c r="AU45" s="16"/>
      <c r="AV45" s="17"/>
      <c r="AW45" s="18"/>
      <c r="AX45" s="21"/>
      <c r="AY45" s="18"/>
      <c r="AZ45" s="16"/>
      <c r="BA45" s="88"/>
    </row>
    <row r="46" spans="1:53" s="1" customFormat="1">
      <c r="A46" s="19"/>
      <c r="B46" s="15" t="s">
        <v>121</v>
      </c>
      <c r="C46" s="15"/>
      <c r="D46" s="18" t="s">
        <v>91</v>
      </c>
      <c r="E46" s="17">
        <v>3</v>
      </c>
      <c r="F46" s="18"/>
      <c r="G46" s="21">
        <f t="shared" si="27"/>
        <v>0</v>
      </c>
      <c r="I46" s="165"/>
      <c r="J46" s="137"/>
      <c r="K46" s="134"/>
      <c r="L46" s="23"/>
      <c r="N46" s="141"/>
      <c r="O46" s="146"/>
      <c r="P46" s="132"/>
      <c r="Q46" s="103"/>
      <c r="S46" s="16"/>
      <c r="T46" s="17"/>
      <c r="U46" s="18"/>
      <c r="V46" s="21"/>
      <c r="W46" s="18"/>
      <c r="X46" s="16"/>
      <c r="Y46" s="88"/>
      <c r="Z46" s="16"/>
      <c r="AA46" s="17"/>
      <c r="AB46" s="18"/>
      <c r="AC46" s="21"/>
      <c r="AD46" s="18"/>
      <c r="AE46" s="16"/>
      <c r="AF46" s="88"/>
      <c r="AG46" s="16"/>
      <c r="AH46" s="17"/>
      <c r="AI46" s="18"/>
      <c r="AJ46" s="21"/>
      <c r="AK46" s="18"/>
      <c r="AL46" s="16"/>
      <c r="AM46" s="88"/>
      <c r="AN46" s="16"/>
      <c r="AO46" s="17"/>
      <c r="AP46" s="18"/>
      <c r="AQ46" s="21"/>
      <c r="AR46" s="18"/>
      <c r="AS46" s="16"/>
      <c r="AT46" s="88"/>
      <c r="AU46" s="16"/>
      <c r="AV46" s="17"/>
      <c r="AW46" s="18"/>
      <c r="AX46" s="21"/>
      <c r="AY46" s="18"/>
      <c r="AZ46" s="16"/>
      <c r="BA46" s="88"/>
    </row>
    <row r="47" spans="1:53" s="1" customFormat="1">
      <c r="A47" s="19"/>
      <c r="B47" s="15" t="s">
        <v>122</v>
      </c>
      <c r="C47" s="15"/>
      <c r="D47" s="18" t="s">
        <v>91</v>
      </c>
      <c r="E47" s="17">
        <v>3</v>
      </c>
      <c r="F47" s="18"/>
      <c r="G47" s="21">
        <f t="shared" si="27"/>
        <v>0</v>
      </c>
      <c r="I47" s="165"/>
      <c r="J47" s="137"/>
      <c r="K47" s="134"/>
      <c r="L47" s="23"/>
      <c r="N47" s="141"/>
      <c r="O47" s="146"/>
      <c r="P47" s="132"/>
      <c r="Q47" s="103"/>
      <c r="S47" s="16"/>
      <c r="T47" s="17"/>
      <c r="U47" s="18"/>
      <c r="V47" s="21"/>
      <c r="W47" s="18"/>
      <c r="X47" s="16"/>
      <c r="Y47" s="88"/>
      <c r="Z47" s="16"/>
      <c r="AA47" s="17"/>
      <c r="AB47" s="18"/>
      <c r="AC47" s="21"/>
      <c r="AD47" s="18"/>
      <c r="AE47" s="16"/>
      <c r="AF47" s="88"/>
      <c r="AG47" s="16"/>
      <c r="AH47" s="17"/>
      <c r="AI47" s="18"/>
      <c r="AJ47" s="21"/>
      <c r="AK47" s="18"/>
      <c r="AL47" s="16"/>
      <c r="AM47" s="88"/>
      <c r="AN47" s="16"/>
      <c r="AO47" s="17"/>
      <c r="AP47" s="18"/>
      <c r="AQ47" s="21"/>
      <c r="AR47" s="18"/>
      <c r="AS47" s="16"/>
      <c r="AT47" s="88"/>
      <c r="AU47" s="16"/>
      <c r="AV47" s="17"/>
      <c r="AW47" s="18"/>
      <c r="AX47" s="21"/>
      <c r="AY47" s="18"/>
      <c r="AZ47" s="16"/>
      <c r="BA47" s="88"/>
    </row>
    <row r="48" spans="1:53" s="1" customFormat="1">
      <c r="A48" s="19"/>
      <c r="B48" s="15" t="s">
        <v>98</v>
      </c>
      <c r="C48" s="15" t="s">
        <v>113</v>
      </c>
      <c r="D48" s="18" t="s">
        <v>91</v>
      </c>
      <c r="E48" s="17">
        <v>4</v>
      </c>
      <c r="F48" s="18"/>
      <c r="G48" s="21">
        <f t="shared" si="27"/>
        <v>0</v>
      </c>
      <c r="I48" s="165"/>
      <c r="J48" s="137"/>
      <c r="K48" s="134"/>
      <c r="L48" s="23"/>
      <c r="N48" s="141"/>
      <c r="O48" s="146"/>
      <c r="P48" s="132"/>
      <c r="Q48" s="103"/>
      <c r="S48" s="16"/>
      <c r="T48" s="17"/>
      <c r="U48" s="18"/>
      <c r="V48" s="21"/>
      <c r="W48" s="18"/>
      <c r="X48" s="16"/>
      <c r="Y48" s="88"/>
      <c r="Z48" s="16"/>
      <c r="AA48" s="17"/>
      <c r="AB48" s="18"/>
      <c r="AC48" s="21"/>
      <c r="AD48" s="18"/>
      <c r="AE48" s="16"/>
      <c r="AF48" s="88"/>
      <c r="AG48" s="16"/>
      <c r="AH48" s="17"/>
      <c r="AI48" s="18"/>
      <c r="AJ48" s="21"/>
      <c r="AK48" s="18"/>
      <c r="AL48" s="16"/>
      <c r="AM48" s="88"/>
      <c r="AN48" s="16"/>
      <c r="AO48" s="17"/>
      <c r="AP48" s="18"/>
      <c r="AQ48" s="21"/>
      <c r="AR48" s="18"/>
      <c r="AS48" s="16"/>
      <c r="AT48" s="88"/>
      <c r="AU48" s="16"/>
      <c r="AV48" s="17"/>
      <c r="AW48" s="18"/>
      <c r="AX48" s="21"/>
      <c r="AY48" s="18"/>
      <c r="AZ48" s="16"/>
      <c r="BA48" s="88"/>
    </row>
    <row r="49" spans="1:53" s="1" customFormat="1">
      <c r="A49" s="19"/>
      <c r="B49" s="15" t="s">
        <v>107</v>
      </c>
      <c r="C49" s="15" t="s">
        <v>108</v>
      </c>
      <c r="D49" s="18" t="s">
        <v>91</v>
      </c>
      <c r="E49" s="17">
        <v>1</v>
      </c>
      <c r="F49" s="18"/>
      <c r="G49" s="21">
        <f t="shared" si="27"/>
        <v>0</v>
      </c>
      <c r="I49" s="165" t="s">
        <v>80</v>
      </c>
      <c r="J49" s="137"/>
      <c r="K49" s="134"/>
      <c r="L49" s="23"/>
      <c r="N49" s="141"/>
      <c r="O49" s="146"/>
      <c r="P49" s="132"/>
      <c r="Q49" s="103"/>
      <c r="S49" s="16"/>
      <c r="T49" s="17"/>
      <c r="U49" s="18"/>
      <c r="V49" s="21"/>
      <c r="W49" s="18"/>
      <c r="X49" s="16"/>
      <c r="Y49" s="88"/>
      <c r="Z49" s="16"/>
      <c r="AA49" s="17"/>
      <c r="AB49" s="18"/>
      <c r="AC49" s="21"/>
      <c r="AD49" s="18"/>
      <c r="AE49" s="16"/>
      <c r="AF49" s="88"/>
      <c r="AG49" s="16"/>
      <c r="AH49" s="17"/>
      <c r="AI49" s="18"/>
      <c r="AJ49" s="21"/>
      <c r="AK49" s="18"/>
      <c r="AL49" s="16"/>
      <c r="AM49" s="88"/>
      <c r="AN49" s="16"/>
      <c r="AO49" s="17"/>
      <c r="AP49" s="18"/>
      <c r="AQ49" s="21"/>
      <c r="AR49" s="18"/>
      <c r="AS49" s="16"/>
      <c r="AT49" s="88"/>
      <c r="AU49" s="16"/>
      <c r="AV49" s="17"/>
      <c r="AW49" s="18"/>
      <c r="AX49" s="21"/>
      <c r="AY49" s="18"/>
      <c r="AZ49" s="16"/>
      <c r="BA49" s="88"/>
    </row>
    <row r="50" spans="1:53" s="1" customFormat="1">
      <c r="A50" s="19"/>
      <c r="B50" s="15" t="s">
        <v>147</v>
      </c>
      <c r="C50" s="15" t="s">
        <v>113</v>
      </c>
      <c r="D50" s="18" t="s">
        <v>91</v>
      </c>
      <c r="E50" s="17">
        <v>4</v>
      </c>
      <c r="F50" s="18"/>
      <c r="G50" s="21">
        <f t="shared" si="27"/>
        <v>0</v>
      </c>
      <c r="I50" s="165"/>
      <c r="J50" s="137"/>
      <c r="K50" s="134"/>
      <c r="L50" s="23"/>
      <c r="N50" s="141"/>
      <c r="O50" s="146"/>
      <c r="P50" s="132"/>
      <c r="Q50" s="103"/>
      <c r="S50" s="16"/>
      <c r="T50" s="17"/>
      <c r="U50" s="18"/>
      <c r="V50" s="21"/>
      <c r="W50" s="18"/>
      <c r="X50" s="16"/>
      <c r="Y50" s="88"/>
      <c r="Z50" s="16"/>
      <c r="AA50" s="17"/>
      <c r="AB50" s="18"/>
      <c r="AC50" s="21"/>
      <c r="AD50" s="18"/>
      <c r="AE50" s="16"/>
      <c r="AF50" s="88"/>
      <c r="AG50" s="16"/>
      <c r="AH50" s="17"/>
      <c r="AI50" s="18"/>
      <c r="AJ50" s="21"/>
      <c r="AK50" s="18"/>
      <c r="AL50" s="16"/>
      <c r="AM50" s="88"/>
      <c r="AN50" s="16"/>
      <c r="AO50" s="17"/>
      <c r="AP50" s="18"/>
      <c r="AQ50" s="21"/>
      <c r="AR50" s="18"/>
      <c r="AS50" s="16"/>
      <c r="AT50" s="88"/>
      <c r="AU50" s="16"/>
      <c r="AV50" s="17"/>
      <c r="AW50" s="18"/>
      <c r="AX50" s="21"/>
      <c r="AY50" s="18"/>
      <c r="AZ50" s="16"/>
      <c r="BA50" s="88"/>
    </row>
    <row r="51" spans="1:53" s="1" customFormat="1">
      <c r="A51" s="19"/>
      <c r="B51" s="15" t="s">
        <v>148</v>
      </c>
      <c r="C51" s="15" t="s">
        <v>108</v>
      </c>
      <c r="D51" s="18" t="s">
        <v>91</v>
      </c>
      <c r="E51" s="17">
        <v>1</v>
      </c>
      <c r="F51" s="18"/>
      <c r="G51" s="21">
        <f t="shared" si="27"/>
        <v>0</v>
      </c>
      <c r="I51" s="165"/>
      <c r="J51" s="137"/>
      <c r="K51" s="134"/>
      <c r="L51" s="23"/>
      <c r="N51" s="141"/>
      <c r="O51" s="146"/>
      <c r="P51" s="132"/>
      <c r="Q51" s="103"/>
      <c r="S51" s="16"/>
      <c r="T51" s="17"/>
      <c r="U51" s="18"/>
      <c r="V51" s="21"/>
      <c r="W51" s="18"/>
      <c r="X51" s="16"/>
      <c r="Y51" s="88"/>
      <c r="Z51" s="16"/>
      <c r="AA51" s="17"/>
      <c r="AB51" s="18"/>
      <c r="AC51" s="21"/>
      <c r="AD51" s="18"/>
      <c r="AE51" s="16"/>
      <c r="AF51" s="88"/>
      <c r="AG51" s="16"/>
      <c r="AH51" s="17"/>
      <c r="AI51" s="18"/>
      <c r="AJ51" s="21"/>
      <c r="AK51" s="18"/>
      <c r="AL51" s="16"/>
      <c r="AM51" s="88"/>
      <c r="AN51" s="16"/>
      <c r="AO51" s="17"/>
      <c r="AP51" s="18"/>
      <c r="AQ51" s="21"/>
      <c r="AR51" s="18"/>
      <c r="AS51" s="16"/>
      <c r="AT51" s="88"/>
      <c r="AU51" s="16"/>
      <c r="AV51" s="17"/>
      <c r="AW51" s="18"/>
      <c r="AX51" s="21"/>
      <c r="AY51" s="18"/>
      <c r="AZ51" s="16"/>
      <c r="BA51" s="88"/>
    </row>
    <row r="52" spans="1:53" s="1" customFormat="1" ht="44.1">
      <c r="A52" s="19"/>
      <c r="B52" s="15" t="s">
        <v>124</v>
      </c>
      <c r="C52" s="15"/>
      <c r="D52" s="18"/>
      <c r="E52" s="17"/>
      <c r="F52" s="18"/>
      <c r="G52" s="21">
        <f t="shared" si="27"/>
        <v>0</v>
      </c>
      <c r="I52" s="165"/>
      <c r="J52" s="137"/>
      <c r="K52" s="134"/>
      <c r="L52" s="23"/>
      <c r="N52" s="141"/>
      <c r="O52" s="146"/>
      <c r="P52" s="132"/>
      <c r="Q52" s="103"/>
      <c r="S52" s="16"/>
      <c r="T52" s="17"/>
      <c r="U52" s="18"/>
      <c r="V52" s="21"/>
      <c r="W52" s="18"/>
      <c r="X52" s="16"/>
      <c r="Y52" s="88"/>
      <c r="Z52" s="16"/>
      <c r="AA52" s="17"/>
      <c r="AB52" s="18"/>
      <c r="AC52" s="21"/>
      <c r="AD52" s="18"/>
      <c r="AE52" s="16"/>
      <c r="AF52" s="88"/>
      <c r="AG52" s="16"/>
      <c r="AH52" s="17"/>
      <c r="AI52" s="18"/>
      <c r="AJ52" s="21"/>
      <c r="AK52" s="18"/>
      <c r="AL52" s="16"/>
      <c r="AM52" s="88"/>
      <c r="AN52" s="16"/>
      <c r="AO52" s="17"/>
      <c r="AP52" s="18"/>
      <c r="AQ52" s="21"/>
      <c r="AR52" s="18"/>
      <c r="AS52" s="16"/>
      <c r="AT52" s="88"/>
      <c r="AU52" s="16"/>
      <c r="AV52" s="17"/>
      <c r="AW52" s="18"/>
      <c r="AX52" s="21"/>
      <c r="AY52" s="18"/>
      <c r="AZ52" s="16"/>
      <c r="BA52" s="88"/>
    </row>
    <row r="53" spans="1:53" s="1" customFormat="1">
      <c r="A53" s="19"/>
      <c r="B53" s="167" t="s">
        <v>125</v>
      </c>
      <c r="C53" s="15"/>
      <c r="D53" s="18" t="s">
        <v>81</v>
      </c>
      <c r="E53" s="17"/>
      <c r="F53" s="18"/>
      <c r="G53" s="21">
        <f t="shared" ref="G53:G61" si="28">E53*F53</f>
        <v>0</v>
      </c>
      <c r="I53" s="165"/>
      <c r="J53" s="137"/>
      <c r="K53" s="134"/>
      <c r="L53" s="23"/>
      <c r="N53" s="141"/>
      <c r="O53" s="146"/>
      <c r="P53" s="132"/>
      <c r="Q53" s="103"/>
      <c r="S53" s="16"/>
      <c r="T53" s="17"/>
      <c r="U53" s="18"/>
      <c r="V53" s="21"/>
      <c r="W53" s="18"/>
      <c r="X53" s="16"/>
      <c r="Y53" s="88"/>
      <c r="Z53" s="16"/>
      <c r="AA53" s="17"/>
      <c r="AB53" s="18"/>
      <c r="AC53" s="21"/>
      <c r="AD53" s="18"/>
      <c r="AE53" s="16"/>
      <c r="AF53" s="88"/>
      <c r="AG53" s="16"/>
      <c r="AH53" s="17"/>
      <c r="AI53" s="18"/>
      <c r="AJ53" s="21"/>
      <c r="AK53" s="18"/>
      <c r="AL53" s="16"/>
      <c r="AM53" s="88"/>
      <c r="AN53" s="16"/>
      <c r="AO53" s="17"/>
      <c r="AP53" s="18"/>
      <c r="AQ53" s="21"/>
      <c r="AR53" s="18"/>
      <c r="AS53" s="16"/>
      <c r="AT53" s="88"/>
      <c r="AU53" s="16"/>
      <c r="AV53" s="17"/>
      <c r="AW53" s="18"/>
      <c r="AX53" s="21"/>
      <c r="AY53" s="18"/>
      <c r="AZ53" s="16"/>
      <c r="BA53" s="88"/>
    </row>
    <row r="54" spans="1:53" s="1" customFormat="1">
      <c r="A54" s="19"/>
      <c r="B54" s="167" t="s">
        <v>126</v>
      </c>
      <c r="C54" s="15"/>
      <c r="D54" s="18" t="s">
        <v>81</v>
      </c>
      <c r="E54" s="17"/>
      <c r="F54" s="18"/>
      <c r="G54" s="21">
        <f t="shared" si="28"/>
        <v>0</v>
      </c>
      <c r="I54" s="165"/>
      <c r="J54" s="137"/>
      <c r="K54" s="134"/>
      <c r="L54" s="23"/>
      <c r="N54" s="141"/>
      <c r="O54" s="146"/>
      <c r="P54" s="132"/>
      <c r="Q54" s="103"/>
      <c r="S54" s="16"/>
      <c r="T54" s="17"/>
      <c r="U54" s="18"/>
      <c r="V54" s="21"/>
      <c r="W54" s="18"/>
      <c r="X54" s="16"/>
      <c r="Y54" s="88"/>
      <c r="Z54" s="16"/>
      <c r="AA54" s="17"/>
      <c r="AB54" s="18"/>
      <c r="AC54" s="21"/>
      <c r="AD54" s="18"/>
      <c r="AE54" s="16"/>
      <c r="AF54" s="88"/>
      <c r="AG54" s="16"/>
      <c r="AH54" s="17"/>
      <c r="AI54" s="18"/>
      <c r="AJ54" s="21"/>
      <c r="AK54" s="18"/>
      <c r="AL54" s="16"/>
      <c r="AM54" s="88"/>
      <c r="AN54" s="16"/>
      <c r="AO54" s="17"/>
      <c r="AP54" s="18"/>
      <c r="AQ54" s="21"/>
      <c r="AR54" s="18"/>
      <c r="AS54" s="16"/>
      <c r="AT54" s="88"/>
      <c r="AU54" s="16"/>
      <c r="AV54" s="17"/>
      <c r="AW54" s="18"/>
      <c r="AX54" s="21"/>
      <c r="AY54" s="18"/>
      <c r="AZ54" s="16"/>
      <c r="BA54" s="88"/>
    </row>
    <row r="55" spans="1:53" s="1" customFormat="1">
      <c r="A55" s="19"/>
      <c r="B55" s="167" t="s">
        <v>142</v>
      </c>
      <c r="C55" s="15"/>
      <c r="D55" s="18" t="s">
        <v>81</v>
      </c>
      <c r="E55" s="17"/>
      <c r="F55" s="18"/>
      <c r="G55" s="21">
        <f t="shared" si="28"/>
        <v>0</v>
      </c>
      <c r="I55" s="165"/>
      <c r="J55" s="137"/>
      <c r="K55" s="134"/>
      <c r="L55" s="23"/>
      <c r="N55" s="141"/>
      <c r="O55" s="146"/>
      <c r="P55" s="132"/>
      <c r="Q55" s="103"/>
      <c r="S55" s="16"/>
      <c r="T55" s="17"/>
      <c r="U55" s="18"/>
      <c r="V55" s="21"/>
      <c r="W55" s="18"/>
      <c r="X55" s="16"/>
      <c r="Y55" s="88"/>
      <c r="Z55" s="16"/>
      <c r="AA55" s="17"/>
      <c r="AB55" s="18"/>
      <c r="AC55" s="21"/>
      <c r="AD55" s="18"/>
      <c r="AE55" s="16"/>
      <c r="AF55" s="88"/>
      <c r="AG55" s="16"/>
      <c r="AH55" s="17"/>
      <c r="AI55" s="18"/>
      <c r="AJ55" s="21"/>
      <c r="AK55" s="18"/>
      <c r="AL55" s="16"/>
      <c r="AM55" s="88"/>
      <c r="AN55" s="16"/>
      <c r="AO55" s="17"/>
      <c r="AP55" s="18"/>
      <c r="AQ55" s="21"/>
      <c r="AR55" s="18"/>
      <c r="AS55" s="16"/>
      <c r="AT55" s="88"/>
      <c r="AU55" s="16"/>
      <c r="AV55" s="17"/>
      <c r="AW55" s="18"/>
      <c r="AX55" s="21"/>
      <c r="AY55" s="18"/>
      <c r="AZ55" s="16"/>
      <c r="BA55" s="88"/>
    </row>
    <row r="56" spans="1:53" s="1" customFormat="1">
      <c r="A56" s="19"/>
      <c r="B56" s="167" t="s">
        <v>127</v>
      </c>
      <c r="C56" s="15"/>
      <c r="D56" s="18" t="s">
        <v>81</v>
      </c>
      <c r="E56" s="17"/>
      <c r="F56" s="18"/>
      <c r="G56" s="21">
        <f t="shared" si="28"/>
        <v>0</v>
      </c>
      <c r="I56" s="165"/>
      <c r="J56" s="137"/>
      <c r="K56" s="134"/>
      <c r="L56" s="23"/>
      <c r="N56" s="141"/>
      <c r="O56" s="146"/>
      <c r="P56" s="132"/>
      <c r="Q56" s="103"/>
      <c r="S56" s="16"/>
      <c r="T56" s="17"/>
      <c r="U56" s="18"/>
      <c r="V56" s="21"/>
      <c r="W56" s="18"/>
      <c r="X56" s="16"/>
      <c r="Y56" s="88"/>
      <c r="Z56" s="16"/>
      <c r="AA56" s="17"/>
      <c r="AB56" s="18"/>
      <c r="AC56" s="21"/>
      <c r="AD56" s="18"/>
      <c r="AE56" s="16"/>
      <c r="AF56" s="88"/>
      <c r="AG56" s="16"/>
      <c r="AH56" s="17"/>
      <c r="AI56" s="18"/>
      <c r="AJ56" s="21"/>
      <c r="AK56" s="18"/>
      <c r="AL56" s="16"/>
      <c r="AM56" s="88"/>
      <c r="AN56" s="16"/>
      <c r="AO56" s="17"/>
      <c r="AP56" s="18"/>
      <c r="AQ56" s="21"/>
      <c r="AR56" s="18"/>
      <c r="AS56" s="16"/>
      <c r="AT56" s="88"/>
      <c r="AU56" s="16"/>
      <c r="AV56" s="17"/>
      <c r="AW56" s="18"/>
      <c r="AX56" s="21"/>
      <c r="AY56" s="18"/>
      <c r="AZ56" s="16"/>
      <c r="BA56" s="88"/>
    </row>
    <row r="57" spans="1:53" s="1" customFormat="1">
      <c r="A57" s="19"/>
      <c r="B57" s="15" t="s">
        <v>114</v>
      </c>
      <c r="C57" s="15"/>
      <c r="D57" s="18" t="s">
        <v>81</v>
      </c>
      <c r="E57" s="17"/>
      <c r="F57" s="18"/>
      <c r="G57" s="21">
        <f t="shared" si="28"/>
        <v>0</v>
      </c>
      <c r="I57" s="165"/>
      <c r="J57" s="137"/>
      <c r="K57" s="134"/>
      <c r="L57" s="23"/>
      <c r="N57" s="141"/>
      <c r="O57" s="146"/>
      <c r="P57" s="132"/>
      <c r="Q57" s="103"/>
      <c r="S57" s="16"/>
      <c r="T57" s="17"/>
      <c r="U57" s="18"/>
      <c r="V57" s="21"/>
      <c r="W57" s="18"/>
      <c r="X57" s="16"/>
      <c r="Y57" s="88"/>
      <c r="Z57" s="16"/>
      <c r="AA57" s="17"/>
      <c r="AB57" s="18"/>
      <c r="AC57" s="21"/>
      <c r="AD57" s="18"/>
      <c r="AE57" s="16"/>
      <c r="AF57" s="88"/>
      <c r="AG57" s="16"/>
      <c r="AH57" s="17"/>
      <c r="AI57" s="18"/>
      <c r="AJ57" s="21"/>
      <c r="AK57" s="18"/>
      <c r="AL57" s="16"/>
      <c r="AM57" s="88"/>
      <c r="AN57" s="16"/>
      <c r="AO57" s="17"/>
      <c r="AP57" s="18"/>
      <c r="AQ57" s="21"/>
      <c r="AR57" s="18"/>
      <c r="AS57" s="16"/>
      <c r="AT57" s="88"/>
      <c r="AU57" s="16"/>
      <c r="AV57" s="17"/>
      <c r="AW57" s="18"/>
      <c r="AX57" s="21"/>
      <c r="AY57" s="18"/>
      <c r="AZ57" s="16"/>
      <c r="BA57" s="88"/>
    </row>
    <row r="58" spans="1:53" s="1" customFormat="1">
      <c r="A58" s="19"/>
      <c r="B58" s="15" t="s">
        <v>105</v>
      </c>
      <c r="C58" s="15" t="s">
        <v>108</v>
      </c>
      <c r="D58" s="18" t="s">
        <v>91</v>
      </c>
      <c r="E58" s="17">
        <v>1</v>
      </c>
      <c r="F58" s="18"/>
      <c r="G58" s="21">
        <f t="shared" si="28"/>
        <v>0</v>
      </c>
      <c r="I58" s="165"/>
      <c r="J58" s="137"/>
      <c r="K58" s="134"/>
      <c r="L58" s="23"/>
      <c r="N58" s="141"/>
      <c r="O58" s="146"/>
      <c r="P58" s="132"/>
      <c r="Q58" s="103"/>
      <c r="S58" s="16"/>
      <c r="T58" s="17"/>
      <c r="U58" s="18"/>
      <c r="V58" s="21"/>
      <c r="W58" s="18"/>
      <c r="X58" s="16"/>
      <c r="Y58" s="88"/>
      <c r="Z58" s="16"/>
      <c r="AA58" s="17"/>
      <c r="AB58" s="18"/>
      <c r="AC58" s="21"/>
      <c r="AD58" s="18"/>
      <c r="AE58" s="16"/>
      <c r="AF58" s="88"/>
      <c r="AG58" s="16"/>
      <c r="AH58" s="17"/>
      <c r="AI58" s="18"/>
      <c r="AJ58" s="21"/>
      <c r="AK58" s="18"/>
      <c r="AL58" s="16"/>
      <c r="AM58" s="88"/>
      <c r="AN58" s="16"/>
      <c r="AO58" s="17"/>
      <c r="AP58" s="18"/>
      <c r="AQ58" s="21"/>
      <c r="AR58" s="18"/>
      <c r="AS58" s="16"/>
      <c r="AT58" s="88"/>
      <c r="AU58" s="16"/>
      <c r="AV58" s="17"/>
      <c r="AW58" s="18"/>
      <c r="AX58" s="21"/>
      <c r="AY58" s="18"/>
      <c r="AZ58" s="16"/>
      <c r="BA58" s="88"/>
    </row>
    <row r="59" spans="1:53" s="1" customFormat="1">
      <c r="A59" s="19"/>
      <c r="B59" s="15" t="s">
        <v>115</v>
      </c>
      <c r="D59" s="18" t="s">
        <v>81</v>
      </c>
      <c r="E59" s="17"/>
      <c r="F59" s="18"/>
      <c r="G59" s="21">
        <f t="shared" si="28"/>
        <v>0</v>
      </c>
      <c r="I59" s="165"/>
      <c r="J59" s="137"/>
      <c r="K59" s="134"/>
      <c r="L59" s="23"/>
      <c r="N59" s="141"/>
      <c r="O59" s="146"/>
      <c r="P59" s="132"/>
      <c r="Q59" s="103"/>
      <c r="S59" s="16"/>
      <c r="T59" s="17"/>
      <c r="U59" s="18"/>
      <c r="V59" s="21"/>
      <c r="W59" s="18"/>
      <c r="X59" s="16"/>
      <c r="Y59" s="88"/>
      <c r="Z59" s="16"/>
      <c r="AA59" s="17"/>
      <c r="AB59" s="18"/>
      <c r="AC59" s="21"/>
      <c r="AD59" s="18"/>
      <c r="AE59" s="16"/>
      <c r="AF59" s="88"/>
      <c r="AG59" s="16"/>
      <c r="AH59" s="17"/>
      <c r="AI59" s="18"/>
      <c r="AJ59" s="21"/>
      <c r="AK59" s="18"/>
      <c r="AL59" s="16"/>
      <c r="AM59" s="88"/>
      <c r="AN59" s="16"/>
      <c r="AO59" s="17"/>
      <c r="AP59" s="18"/>
      <c r="AQ59" s="21"/>
      <c r="AR59" s="18"/>
      <c r="AS59" s="16"/>
      <c r="AT59" s="88"/>
      <c r="AU59" s="16"/>
      <c r="AV59" s="17"/>
      <c r="AW59" s="18"/>
      <c r="AX59" s="21"/>
      <c r="AY59" s="18"/>
      <c r="AZ59" s="16"/>
      <c r="BA59" s="88"/>
    </row>
    <row r="60" spans="1:53" s="1" customFormat="1">
      <c r="A60" s="19"/>
      <c r="B60" s="15" t="s">
        <v>123</v>
      </c>
      <c r="C60" s="15"/>
      <c r="D60" s="18" t="s">
        <v>81</v>
      </c>
      <c r="E60" s="17"/>
      <c r="F60" s="18"/>
      <c r="G60" s="21">
        <f t="shared" si="28"/>
        <v>0</v>
      </c>
      <c r="I60" s="165"/>
      <c r="J60" s="137"/>
      <c r="K60" s="134"/>
      <c r="L60" s="23"/>
      <c r="N60" s="141"/>
      <c r="O60" s="146"/>
      <c r="P60" s="132"/>
      <c r="Q60" s="103"/>
      <c r="S60" s="16"/>
      <c r="T60" s="17"/>
      <c r="U60" s="18"/>
      <c r="V60" s="21"/>
      <c r="W60" s="18"/>
      <c r="X60" s="16"/>
      <c r="Y60" s="88"/>
      <c r="Z60" s="16"/>
      <c r="AA60" s="17"/>
      <c r="AB60" s="18"/>
      <c r="AC60" s="21"/>
      <c r="AD60" s="18"/>
      <c r="AE60" s="16"/>
      <c r="AF60" s="88"/>
      <c r="AG60" s="16"/>
      <c r="AH60" s="17"/>
      <c r="AI60" s="18"/>
      <c r="AJ60" s="21"/>
      <c r="AK60" s="18"/>
      <c r="AL60" s="16"/>
      <c r="AM60" s="88"/>
      <c r="AN60" s="16"/>
      <c r="AO60" s="17"/>
      <c r="AP60" s="18"/>
      <c r="AQ60" s="21"/>
      <c r="AR60" s="18"/>
      <c r="AS60" s="16"/>
      <c r="AT60" s="88"/>
      <c r="AU60" s="16"/>
      <c r="AV60" s="17"/>
      <c r="AW60" s="18"/>
      <c r="AX60" s="21"/>
      <c r="AY60" s="18"/>
      <c r="AZ60" s="16"/>
      <c r="BA60" s="88"/>
    </row>
    <row r="61" spans="1:53" s="1" customFormat="1">
      <c r="A61" s="19"/>
      <c r="B61" s="15" t="s">
        <v>116</v>
      </c>
      <c r="C61" s="15"/>
      <c r="D61" s="18" t="s">
        <v>81</v>
      </c>
      <c r="E61" s="17"/>
      <c r="F61" s="18"/>
      <c r="G61" s="21">
        <f t="shared" si="28"/>
        <v>0</v>
      </c>
      <c r="I61" s="165"/>
      <c r="J61" s="137"/>
      <c r="K61" s="134"/>
      <c r="L61" s="23"/>
      <c r="N61" s="141"/>
      <c r="O61" s="146"/>
      <c r="P61" s="132"/>
      <c r="Q61" s="103"/>
      <c r="S61" s="16"/>
      <c r="T61" s="17"/>
      <c r="U61" s="18"/>
      <c r="V61" s="21"/>
      <c r="W61" s="18"/>
      <c r="X61" s="16"/>
      <c r="Y61" s="88"/>
      <c r="Z61" s="16"/>
      <c r="AA61" s="17"/>
      <c r="AB61" s="18"/>
      <c r="AC61" s="21"/>
      <c r="AD61" s="18"/>
      <c r="AE61" s="16"/>
      <c r="AF61" s="88"/>
      <c r="AG61" s="16"/>
      <c r="AH61" s="17"/>
      <c r="AI61" s="18"/>
      <c r="AJ61" s="21"/>
      <c r="AK61" s="18"/>
      <c r="AL61" s="16"/>
      <c r="AM61" s="88"/>
      <c r="AN61" s="16"/>
      <c r="AO61" s="17"/>
      <c r="AP61" s="18"/>
      <c r="AQ61" s="21"/>
      <c r="AR61" s="18"/>
      <c r="AS61" s="16"/>
      <c r="AT61" s="88"/>
      <c r="AU61" s="16"/>
      <c r="AV61" s="17"/>
      <c r="AW61" s="18"/>
      <c r="AX61" s="21"/>
      <c r="AY61" s="18"/>
      <c r="AZ61" s="16"/>
      <c r="BA61" s="88"/>
    </row>
    <row r="62" spans="1:53" s="1" customFormat="1">
      <c r="A62" s="19"/>
      <c r="B62" s="15"/>
      <c r="C62" s="15"/>
      <c r="D62" s="18"/>
      <c r="E62" s="17"/>
      <c r="F62" s="18"/>
      <c r="G62" s="21"/>
      <c r="I62" s="165"/>
      <c r="J62" s="137"/>
      <c r="K62" s="134"/>
      <c r="L62" s="23"/>
      <c r="N62" s="141"/>
      <c r="O62" s="146"/>
      <c r="P62" s="132"/>
      <c r="Q62" s="103"/>
      <c r="S62" s="16"/>
      <c r="T62" s="17"/>
      <c r="U62" s="18"/>
      <c r="V62" s="21"/>
      <c r="W62" s="18"/>
      <c r="X62" s="16"/>
      <c r="Y62" s="88"/>
      <c r="Z62" s="16"/>
      <c r="AA62" s="17"/>
      <c r="AB62" s="18"/>
      <c r="AC62" s="21"/>
      <c r="AD62" s="18"/>
      <c r="AE62" s="16"/>
      <c r="AF62" s="88"/>
      <c r="AG62" s="16"/>
      <c r="AH62" s="17"/>
      <c r="AI62" s="18"/>
      <c r="AJ62" s="21"/>
      <c r="AK62" s="18"/>
      <c r="AL62" s="16"/>
      <c r="AM62" s="88"/>
      <c r="AN62" s="16"/>
      <c r="AO62" s="17"/>
      <c r="AP62" s="18"/>
      <c r="AQ62" s="21"/>
      <c r="AR62" s="18"/>
      <c r="AS62" s="16"/>
      <c r="AT62" s="88"/>
      <c r="AU62" s="16"/>
      <c r="AV62" s="17"/>
      <c r="AW62" s="18"/>
      <c r="AX62" s="21"/>
      <c r="AY62" s="18"/>
      <c r="AZ62" s="16"/>
      <c r="BA62" s="88"/>
    </row>
    <row r="63" spans="1:53" s="1" customFormat="1">
      <c r="A63" s="19" t="s">
        <v>137</v>
      </c>
      <c r="B63" s="159" t="s">
        <v>111</v>
      </c>
      <c r="C63" s="15"/>
      <c r="D63" s="18"/>
      <c r="E63" s="17"/>
      <c r="F63" s="18"/>
      <c r="G63" s="21"/>
      <c r="I63" s="165"/>
      <c r="J63" s="137"/>
      <c r="K63" s="134"/>
      <c r="L63" s="23"/>
      <c r="N63" s="141"/>
      <c r="O63" s="146"/>
      <c r="P63" s="132"/>
      <c r="Q63" s="103"/>
      <c r="S63" s="16"/>
      <c r="T63" s="17"/>
      <c r="U63" s="18"/>
      <c r="V63" s="21"/>
      <c r="W63" s="18"/>
      <c r="X63" s="16"/>
      <c r="Y63" s="88"/>
      <c r="Z63" s="16"/>
      <c r="AA63" s="17"/>
      <c r="AB63" s="18"/>
      <c r="AC63" s="21"/>
      <c r="AD63" s="18"/>
      <c r="AE63" s="16"/>
      <c r="AF63" s="88"/>
      <c r="AG63" s="16"/>
      <c r="AH63" s="17"/>
      <c r="AI63" s="18"/>
      <c r="AJ63" s="21"/>
      <c r="AK63" s="18"/>
      <c r="AL63" s="16"/>
      <c r="AM63" s="88"/>
      <c r="AN63" s="16"/>
      <c r="AO63" s="17"/>
      <c r="AP63" s="18"/>
      <c r="AQ63" s="21"/>
      <c r="AR63" s="18"/>
      <c r="AS63" s="16"/>
      <c r="AT63" s="88"/>
      <c r="AU63" s="16"/>
      <c r="AV63" s="17"/>
      <c r="AW63" s="18"/>
      <c r="AX63" s="21"/>
      <c r="AY63" s="18"/>
      <c r="AZ63" s="16"/>
      <c r="BA63" s="88"/>
    </row>
    <row r="64" spans="1:53" s="1" customFormat="1">
      <c r="A64" s="19"/>
      <c r="B64" s="15" t="s">
        <v>149</v>
      </c>
      <c r="C64" s="15" t="s">
        <v>112</v>
      </c>
      <c r="D64" s="18" t="s">
        <v>91</v>
      </c>
      <c r="E64" s="17">
        <v>1</v>
      </c>
      <c r="F64" s="18"/>
      <c r="G64" s="21">
        <f t="shared" ref="G64:G65" si="29">E64*F64</f>
        <v>0</v>
      </c>
      <c r="I64" s="165"/>
      <c r="J64" s="137"/>
      <c r="K64" s="134"/>
      <c r="L64" s="23"/>
      <c r="N64" s="141"/>
      <c r="O64" s="146"/>
      <c r="P64" s="132"/>
      <c r="Q64" s="103"/>
      <c r="S64" s="16"/>
      <c r="T64" s="17"/>
      <c r="U64" s="18"/>
      <c r="V64" s="21"/>
      <c r="W64" s="18"/>
      <c r="X64" s="16"/>
      <c r="Y64" s="88"/>
      <c r="Z64" s="16"/>
      <c r="AA64" s="17"/>
      <c r="AB64" s="18"/>
      <c r="AC64" s="21"/>
      <c r="AD64" s="18"/>
      <c r="AE64" s="16"/>
      <c r="AF64" s="88"/>
      <c r="AG64" s="16"/>
      <c r="AH64" s="17"/>
      <c r="AI64" s="18"/>
      <c r="AJ64" s="21"/>
      <c r="AK64" s="18"/>
      <c r="AL64" s="16"/>
      <c r="AM64" s="88"/>
      <c r="AN64" s="16"/>
      <c r="AO64" s="17"/>
      <c r="AP64" s="18"/>
      <c r="AQ64" s="21"/>
      <c r="AR64" s="18"/>
      <c r="AS64" s="16"/>
      <c r="AT64" s="88"/>
      <c r="AU64" s="16"/>
      <c r="AV64" s="17"/>
      <c r="AW64" s="18"/>
      <c r="AX64" s="21"/>
      <c r="AY64" s="18"/>
      <c r="AZ64" s="16"/>
      <c r="BA64" s="88"/>
    </row>
    <row r="65" spans="1:53" s="1" customFormat="1">
      <c r="A65" s="19"/>
      <c r="B65" s="15" t="s">
        <v>150</v>
      </c>
      <c r="C65" s="15" t="s">
        <v>113</v>
      </c>
      <c r="D65" s="18" t="s">
        <v>91</v>
      </c>
      <c r="E65" s="17">
        <v>1</v>
      </c>
      <c r="F65" s="18"/>
      <c r="G65" s="21">
        <f t="shared" si="29"/>
        <v>0</v>
      </c>
      <c r="I65" s="165"/>
      <c r="J65" s="137"/>
      <c r="K65" s="134"/>
      <c r="L65" s="23"/>
      <c r="N65" s="141"/>
      <c r="O65" s="146"/>
      <c r="P65" s="132"/>
      <c r="Q65" s="103"/>
      <c r="S65" s="16"/>
      <c r="T65" s="17"/>
      <c r="U65" s="18"/>
      <c r="V65" s="21"/>
      <c r="W65" s="18"/>
      <c r="X65" s="16"/>
      <c r="Y65" s="88"/>
      <c r="Z65" s="16"/>
      <c r="AA65" s="17"/>
      <c r="AB65" s="18"/>
      <c r="AC65" s="21"/>
      <c r="AD65" s="18"/>
      <c r="AE65" s="16"/>
      <c r="AF65" s="88"/>
      <c r="AG65" s="16"/>
      <c r="AH65" s="17"/>
      <c r="AI65" s="18"/>
      <c r="AJ65" s="21"/>
      <c r="AK65" s="18"/>
      <c r="AL65" s="16"/>
      <c r="AM65" s="88"/>
      <c r="AN65" s="16"/>
      <c r="AO65" s="17"/>
      <c r="AP65" s="18"/>
      <c r="AQ65" s="21"/>
      <c r="AR65" s="18"/>
      <c r="AS65" s="16"/>
      <c r="AT65" s="88"/>
      <c r="AU65" s="16"/>
      <c r="AV65" s="17"/>
      <c r="AW65" s="18"/>
      <c r="AX65" s="21"/>
      <c r="AY65" s="18"/>
      <c r="AZ65" s="16"/>
      <c r="BA65" s="88"/>
    </row>
    <row r="66" spans="1:53" s="1" customFormat="1">
      <c r="A66" s="19"/>
      <c r="B66" s="15"/>
      <c r="C66" s="15"/>
      <c r="D66" s="18"/>
      <c r="E66" s="17"/>
      <c r="F66" s="18"/>
      <c r="G66" s="21"/>
      <c r="I66" s="165"/>
      <c r="J66" s="137"/>
      <c r="K66" s="134"/>
      <c r="L66" s="23"/>
      <c r="N66" s="141"/>
      <c r="O66" s="146"/>
      <c r="P66" s="132"/>
      <c r="Q66" s="103"/>
      <c r="S66" s="16"/>
      <c r="T66" s="17"/>
      <c r="U66" s="18"/>
      <c r="V66" s="21"/>
      <c r="W66" s="18"/>
      <c r="X66" s="16"/>
      <c r="Y66" s="88"/>
      <c r="Z66" s="16"/>
      <c r="AA66" s="17"/>
      <c r="AB66" s="18"/>
      <c r="AC66" s="21"/>
      <c r="AD66" s="18"/>
      <c r="AE66" s="16"/>
      <c r="AF66" s="88"/>
      <c r="AG66" s="16"/>
      <c r="AH66" s="17"/>
      <c r="AI66" s="18"/>
      <c r="AJ66" s="21"/>
      <c r="AK66" s="18"/>
      <c r="AL66" s="16"/>
      <c r="AM66" s="88"/>
      <c r="AN66" s="16"/>
      <c r="AO66" s="17"/>
      <c r="AP66" s="18"/>
      <c r="AQ66" s="21"/>
      <c r="AR66" s="18"/>
      <c r="AS66" s="16"/>
      <c r="AT66" s="88"/>
      <c r="AU66" s="16"/>
      <c r="AV66" s="17"/>
      <c r="AW66" s="18"/>
      <c r="AX66" s="21"/>
      <c r="AY66" s="18"/>
      <c r="AZ66" s="16"/>
      <c r="BA66" s="88"/>
    </row>
    <row r="67" spans="1:53" s="1" customFormat="1">
      <c r="A67" s="19" t="s">
        <v>138</v>
      </c>
      <c r="B67" s="159" t="s">
        <v>141</v>
      </c>
      <c r="C67" s="15"/>
      <c r="D67" s="18" t="s">
        <v>79</v>
      </c>
      <c r="E67" s="17">
        <v>1</v>
      </c>
      <c r="F67" s="18"/>
      <c r="G67" s="21">
        <f t="shared" ref="G67" si="30">E67*F67</f>
        <v>0</v>
      </c>
      <c r="I67" s="165"/>
      <c r="J67" s="137"/>
      <c r="K67" s="134"/>
      <c r="L67" s="23"/>
      <c r="N67" s="141"/>
      <c r="O67" s="146"/>
      <c r="P67" s="132"/>
      <c r="Q67" s="103"/>
      <c r="S67" s="16"/>
      <c r="T67" s="17"/>
      <c r="U67" s="18"/>
      <c r="V67" s="21"/>
      <c r="W67" s="18"/>
      <c r="X67" s="16"/>
      <c r="Y67" s="88"/>
      <c r="Z67" s="16"/>
      <c r="AA67" s="17"/>
      <c r="AB67" s="18"/>
      <c r="AC67" s="21"/>
      <c r="AD67" s="18"/>
      <c r="AE67" s="16"/>
      <c r="AF67" s="88"/>
      <c r="AG67" s="16"/>
      <c r="AH67" s="17"/>
      <c r="AI67" s="18"/>
      <c r="AJ67" s="21"/>
      <c r="AK67" s="18"/>
      <c r="AL67" s="16"/>
      <c r="AM67" s="88"/>
      <c r="AN67" s="16"/>
      <c r="AO67" s="17"/>
      <c r="AP67" s="18"/>
      <c r="AQ67" s="21"/>
      <c r="AR67" s="18"/>
      <c r="AS67" s="16"/>
      <c r="AT67" s="88"/>
      <c r="AU67" s="16"/>
      <c r="AV67" s="17"/>
      <c r="AW67" s="18"/>
      <c r="AX67" s="21"/>
      <c r="AY67" s="18"/>
      <c r="AZ67" s="16"/>
      <c r="BA67" s="88"/>
    </row>
    <row r="68" spans="1:53" s="1" customFormat="1">
      <c r="A68" s="19"/>
      <c r="B68" s="15"/>
      <c r="C68" s="15"/>
      <c r="D68" s="18"/>
      <c r="E68" s="17"/>
      <c r="F68" s="18"/>
      <c r="G68" s="21"/>
      <c r="I68" s="165"/>
      <c r="J68" s="137"/>
      <c r="K68" s="134"/>
      <c r="L68" s="23"/>
      <c r="N68" s="141"/>
      <c r="O68" s="146"/>
      <c r="P68" s="132"/>
      <c r="Q68" s="103"/>
      <c r="S68" s="16"/>
      <c r="T68" s="17"/>
      <c r="U68" s="18"/>
      <c r="V68" s="21"/>
      <c r="W68" s="18"/>
      <c r="X68" s="16"/>
      <c r="Y68" s="88"/>
      <c r="Z68" s="16"/>
      <c r="AA68" s="17"/>
      <c r="AB68" s="18"/>
      <c r="AC68" s="21"/>
      <c r="AD68" s="18"/>
      <c r="AE68" s="16"/>
      <c r="AF68" s="88"/>
      <c r="AG68" s="16"/>
      <c r="AH68" s="17"/>
      <c r="AI68" s="18"/>
      <c r="AJ68" s="21"/>
      <c r="AK68" s="18"/>
      <c r="AL68" s="16"/>
      <c r="AM68" s="88"/>
      <c r="AN68" s="16"/>
      <c r="AO68" s="17"/>
      <c r="AP68" s="18"/>
      <c r="AQ68" s="21"/>
      <c r="AR68" s="18"/>
      <c r="AS68" s="16"/>
      <c r="AT68" s="88"/>
      <c r="AU68" s="16"/>
      <c r="AV68" s="17"/>
      <c r="AW68" s="18"/>
      <c r="AX68" s="21"/>
      <c r="AY68" s="18"/>
      <c r="AZ68" s="16"/>
      <c r="BA68" s="88"/>
    </row>
    <row r="69" spans="1:53" s="1" customFormat="1">
      <c r="A69" s="19"/>
      <c r="B69" s="15"/>
      <c r="C69" s="15"/>
      <c r="D69" s="18"/>
      <c r="E69" s="17"/>
      <c r="F69" s="18"/>
      <c r="G69" s="21"/>
      <c r="I69" s="165"/>
      <c r="J69" s="137"/>
      <c r="K69" s="134"/>
      <c r="L69" s="23"/>
      <c r="N69" s="141"/>
      <c r="O69" s="146"/>
      <c r="P69" s="132"/>
      <c r="Q69" s="103"/>
      <c r="S69" s="16"/>
      <c r="T69" s="17"/>
      <c r="U69" s="18"/>
      <c r="V69" s="21"/>
      <c r="W69" s="18"/>
      <c r="X69" s="16"/>
      <c r="Y69" s="88"/>
      <c r="Z69" s="16"/>
      <c r="AA69" s="17"/>
      <c r="AB69" s="18"/>
      <c r="AC69" s="21"/>
      <c r="AD69" s="18"/>
      <c r="AE69" s="16"/>
      <c r="AF69" s="88"/>
      <c r="AG69" s="16"/>
      <c r="AH69" s="17"/>
      <c r="AI69" s="18"/>
      <c r="AJ69" s="21"/>
      <c r="AK69" s="18"/>
      <c r="AL69" s="16"/>
      <c r="AM69" s="88"/>
      <c r="AN69" s="16"/>
      <c r="AO69" s="17"/>
      <c r="AP69" s="18"/>
      <c r="AQ69" s="21"/>
      <c r="AR69" s="18"/>
      <c r="AS69" s="16"/>
      <c r="AT69" s="88"/>
      <c r="AU69" s="16"/>
      <c r="AV69" s="17"/>
      <c r="AW69" s="18"/>
      <c r="AX69" s="21"/>
      <c r="AY69" s="18"/>
      <c r="AZ69" s="16"/>
      <c r="BA69" s="88"/>
    </row>
    <row r="70" spans="1:53" s="1" customFormat="1">
      <c r="A70" s="19" t="s">
        <v>140</v>
      </c>
      <c r="B70" s="159" t="s">
        <v>139</v>
      </c>
      <c r="C70" s="15"/>
      <c r="D70" s="18" t="s">
        <v>79</v>
      </c>
      <c r="E70" s="17">
        <v>1</v>
      </c>
      <c r="F70" s="18"/>
      <c r="G70" s="21">
        <f t="shared" ref="G70" si="31">E70*F70</f>
        <v>0</v>
      </c>
      <c r="I70" s="165"/>
      <c r="J70" s="137"/>
      <c r="K70" s="134"/>
      <c r="L70" s="23"/>
      <c r="N70" s="141"/>
      <c r="O70" s="146"/>
      <c r="P70" s="132"/>
      <c r="Q70" s="103"/>
      <c r="S70" s="16"/>
      <c r="T70" s="17"/>
      <c r="U70" s="18"/>
      <c r="V70" s="21"/>
      <c r="W70" s="18"/>
      <c r="X70" s="16"/>
      <c r="Y70" s="88"/>
      <c r="Z70" s="16"/>
      <c r="AA70" s="17"/>
      <c r="AB70" s="18"/>
      <c r="AC70" s="21"/>
      <c r="AD70" s="18"/>
      <c r="AE70" s="16"/>
      <c r="AF70" s="88"/>
      <c r="AG70" s="16"/>
      <c r="AH70" s="17"/>
      <c r="AI70" s="18"/>
      <c r="AJ70" s="21"/>
      <c r="AK70" s="18"/>
      <c r="AL70" s="16"/>
      <c r="AM70" s="88"/>
      <c r="AN70" s="16"/>
      <c r="AO70" s="17"/>
      <c r="AP70" s="18"/>
      <c r="AQ70" s="21"/>
      <c r="AR70" s="18"/>
      <c r="AS70" s="16"/>
      <c r="AT70" s="88"/>
      <c r="AU70" s="16"/>
      <c r="AV70" s="17"/>
      <c r="AW70" s="18"/>
      <c r="AX70" s="21"/>
      <c r="AY70" s="18"/>
      <c r="AZ70" s="16"/>
      <c r="BA70" s="88"/>
    </row>
    <row r="71" spans="1:53" s="1" customFormat="1">
      <c r="A71" s="19"/>
      <c r="B71" s="15"/>
      <c r="C71" s="15"/>
      <c r="D71" s="18"/>
      <c r="E71" s="17"/>
      <c r="F71" s="18"/>
      <c r="G71" s="21"/>
      <c r="I71" s="165"/>
      <c r="J71" s="137"/>
      <c r="K71" s="134"/>
      <c r="L71" s="23"/>
      <c r="N71" s="141"/>
      <c r="O71" s="146"/>
      <c r="P71" s="132"/>
      <c r="Q71" s="103"/>
      <c r="S71" s="16"/>
      <c r="T71" s="17"/>
      <c r="U71" s="18"/>
      <c r="V71" s="21"/>
      <c r="W71" s="18"/>
      <c r="X71" s="16"/>
      <c r="Y71" s="88"/>
      <c r="Z71" s="16"/>
      <c r="AA71" s="17"/>
      <c r="AB71" s="18"/>
      <c r="AC71" s="21"/>
      <c r="AD71" s="18"/>
      <c r="AE71" s="16"/>
      <c r="AF71" s="88"/>
      <c r="AG71" s="16"/>
      <c r="AH71" s="17"/>
      <c r="AI71" s="18"/>
      <c r="AJ71" s="21"/>
      <c r="AK71" s="18"/>
      <c r="AL71" s="16"/>
      <c r="AM71" s="88"/>
      <c r="AN71" s="16"/>
      <c r="AO71" s="17"/>
      <c r="AP71" s="18"/>
      <c r="AQ71" s="21"/>
      <c r="AR71" s="18"/>
      <c r="AS71" s="16"/>
      <c r="AT71" s="88"/>
      <c r="AU71" s="16"/>
      <c r="AV71" s="17"/>
      <c r="AW71" s="18"/>
      <c r="AX71" s="21"/>
      <c r="AY71" s="18"/>
      <c r="AZ71" s="16"/>
      <c r="BA71" s="88"/>
    </row>
    <row r="72" spans="1:53" s="1" customFormat="1">
      <c r="A72" s="19"/>
      <c r="B72" s="15"/>
      <c r="C72" s="15"/>
      <c r="D72" s="18"/>
      <c r="E72" s="17"/>
      <c r="F72" s="18"/>
      <c r="G72" s="21"/>
      <c r="I72" s="165"/>
      <c r="J72" s="137"/>
      <c r="K72" s="134"/>
      <c r="L72" s="23"/>
      <c r="N72" s="141"/>
      <c r="O72" s="146"/>
      <c r="P72" s="132"/>
      <c r="Q72" s="103"/>
      <c r="S72" s="16"/>
      <c r="T72" s="17"/>
      <c r="U72" s="18"/>
      <c r="V72" s="21"/>
      <c r="W72" s="18"/>
      <c r="X72" s="16"/>
      <c r="Y72" s="88"/>
      <c r="Z72" s="16"/>
      <c r="AA72" s="17"/>
      <c r="AB72" s="18"/>
      <c r="AC72" s="21"/>
      <c r="AD72" s="18"/>
      <c r="AE72" s="16"/>
      <c r="AF72" s="88"/>
      <c r="AG72" s="16"/>
      <c r="AH72" s="17"/>
      <c r="AI72" s="18"/>
      <c r="AJ72" s="21"/>
      <c r="AK72" s="18"/>
      <c r="AL72" s="16"/>
      <c r="AM72" s="88"/>
      <c r="AN72" s="16"/>
      <c r="AO72" s="17"/>
      <c r="AP72" s="18"/>
      <c r="AQ72" s="21"/>
      <c r="AR72" s="18"/>
      <c r="AS72" s="16"/>
      <c r="AT72" s="88"/>
      <c r="AU72" s="16"/>
      <c r="AV72" s="17"/>
      <c r="AW72" s="18"/>
      <c r="AX72" s="21"/>
      <c r="AY72" s="18"/>
      <c r="AZ72" s="16"/>
      <c r="BA72" s="88"/>
    </row>
    <row r="73" spans="1:53" s="1" customFormat="1">
      <c r="A73" s="14"/>
      <c r="B73" s="15"/>
      <c r="C73" s="15"/>
      <c r="D73" s="18">
        <f t="shared" si="15"/>
        <v>0</v>
      </c>
      <c r="E73" s="17">
        <f t="shared" si="17"/>
        <v>0</v>
      </c>
      <c r="F73" s="18">
        <f t="shared" si="20"/>
        <v>0</v>
      </c>
      <c r="G73" s="21">
        <f t="shared" si="21"/>
        <v>0</v>
      </c>
      <c r="I73" s="138"/>
      <c r="J73" s="137"/>
      <c r="K73" s="134"/>
      <c r="L73" s="23">
        <f t="shared" si="3"/>
        <v>0</v>
      </c>
      <c r="N73" s="141"/>
      <c r="O73" s="146"/>
      <c r="P73" s="132"/>
      <c r="Q73" s="103"/>
      <c r="S73" s="16"/>
      <c r="T73" s="17"/>
      <c r="U73" s="18"/>
      <c r="V73" s="21"/>
      <c r="W73" s="18"/>
      <c r="X73" s="16"/>
      <c r="Y73" s="88"/>
      <c r="Z73" s="16"/>
      <c r="AA73" s="17"/>
      <c r="AB73" s="18"/>
      <c r="AC73" s="21"/>
      <c r="AD73" s="18"/>
      <c r="AE73" s="16"/>
      <c r="AF73" s="88"/>
      <c r="AG73" s="16"/>
      <c r="AH73" s="17"/>
      <c r="AI73" s="18"/>
      <c r="AJ73" s="21"/>
      <c r="AK73" s="18"/>
      <c r="AL73" s="16"/>
      <c r="AM73" s="88"/>
      <c r="AN73" s="16"/>
      <c r="AO73" s="17"/>
      <c r="AP73" s="18"/>
      <c r="AQ73" s="21"/>
      <c r="AR73" s="18"/>
      <c r="AS73" s="16"/>
      <c r="AT73" s="88"/>
      <c r="AU73" s="16"/>
      <c r="AV73" s="17"/>
      <c r="AW73" s="18"/>
      <c r="AX73" s="21"/>
      <c r="AY73" s="18"/>
      <c r="AZ73" s="16"/>
      <c r="BA73" s="88"/>
    </row>
    <row r="74" spans="1:53" s="1" customFormat="1">
      <c r="B74" s="6"/>
      <c r="C74" s="39"/>
      <c r="D74" s="7"/>
      <c r="E74" s="7"/>
      <c r="F74" s="7"/>
      <c r="G74" s="7"/>
      <c r="I74" s="27"/>
      <c r="J74" s="126"/>
      <c r="N74" s="89"/>
      <c r="O74" s="145"/>
      <c r="P74" s="88"/>
      <c r="Q74" s="88"/>
      <c r="S74" s="91"/>
      <c r="T74" s="91"/>
      <c r="U74" s="91"/>
      <c r="V74" s="91"/>
      <c r="W74" s="89"/>
      <c r="X74" s="89"/>
      <c r="Y74" s="88"/>
      <c r="Z74" s="91"/>
      <c r="AA74" s="91"/>
      <c r="AB74" s="91"/>
      <c r="AC74" s="91"/>
      <c r="AD74" s="90"/>
      <c r="AE74" s="89"/>
      <c r="AF74" s="88"/>
      <c r="AG74" s="91"/>
      <c r="AH74" s="91"/>
      <c r="AI74" s="91"/>
      <c r="AJ74" s="91"/>
      <c r="AK74" s="90"/>
      <c r="AL74" s="89"/>
      <c r="AM74" s="88"/>
      <c r="AN74" s="91"/>
      <c r="AO74" s="91"/>
      <c r="AP74" s="91"/>
      <c r="AQ74" s="91"/>
      <c r="AR74" s="90"/>
      <c r="AS74" s="89"/>
      <c r="AT74" s="88"/>
      <c r="AU74" s="91"/>
      <c r="AV74" s="91"/>
      <c r="AW74" s="91"/>
      <c r="AX74" s="91"/>
      <c r="AY74" s="90"/>
      <c r="AZ74" s="89"/>
      <c r="BA74" s="88"/>
    </row>
    <row r="75" spans="1:53" s="1" customFormat="1">
      <c r="A75" s="181" t="str">
        <f>"TOTAL € HT - "&amp;B11</f>
        <v>TOTAL € HT - CVC PLB</v>
      </c>
      <c r="B75" s="182"/>
      <c r="C75" s="182"/>
      <c r="D75" s="182"/>
      <c r="E75" s="182"/>
      <c r="F75" s="183"/>
      <c r="G75" s="8">
        <f>G16+G21+G32+G38+G67+G70</f>
        <v>0</v>
      </c>
      <c r="I75" s="118"/>
      <c r="J75" s="110"/>
      <c r="K75" s="11"/>
      <c r="L75" s="37">
        <f>SUM(L13:L74)</f>
        <v>0</v>
      </c>
      <c r="N75" s="140"/>
      <c r="O75" s="143"/>
      <c r="P75" s="131"/>
      <c r="Q75" s="104">
        <f>SUM(Q13:Q74)</f>
        <v>0</v>
      </c>
      <c r="S75" s="88"/>
      <c r="T75" s="88"/>
      <c r="U75" s="88"/>
      <c r="V75" s="92">
        <f>SUM(V13:V74)</f>
        <v>0</v>
      </c>
      <c r="W75" s="18">
        <f>$L75-V75</f>
        <v>0</v>
      </c>
      <c r="X75" s="89"/>
      <c r="Y75" s="88"/>
      <c r="Z75" s="88"/>
      <c r="AA75" s="88"/>
      <c r="AB75" s="88"/>
      <c r="AC75" s="92">
        <f>SUM(AC13:AC74)</f>
        <v>0</v>
      </c>
      <c r="AD75" s="18">
        <f>$L75-AC75</f>
        <v>0</v>
      </c>
      <c r="AE75" s="89"/>
      <c r="AF75" s="88"/>
      <c r="AG75" s="88"/>
      <c r="AH75" s="88"/>
      <c r="AI75" s="88"/>
      <c r="AJ75" s="92">
        <f>SUM(AJ13:AJ74)</f>
        <v>0</v>
      </c>
      <c r="AK75" s="18">
        <f>$L75-AJ75</f>
        <v>0</v>
      </c>
      <c r="AL75" s="89"/>
      <c r="AM75" s="88"/>
      <c r="AN75" s="88"/>
      <c r="AO75" s="88"/>
      <c r="AP75" s="88"/>
      <c r="AQ75" s="92">
        <f>SUM(AQ13:AQ74)</f>
        <v>0</v>
      </c>
      <c r="AR75" s="18">
        <f>$L75-AQ75</f>
        <v>0</v>
      </c>
      <c r="AS75" s="89"/>
      <c r="AT75" s="88"/>
      <c r="AU75" s="88"/>
      <c r="AV75" s="88"/>
      <c r="AW75" s="88"/>
      <c r="AX75" s="92">
        <f>SUM(AX13:AX74)</f>
        <v>0</v>
      </c>
      <c r="AY75" s="18">
        <f>$L75-AX75</f>
        <v>0</v>
      </c>
      <c r="AZ75" s="89"/>
      <c r="BA75" s="88"/>
    </row>
    <row r="76" spans="1:53" s="42" customFormat="1">
      <c r="H76" s="1"/>
      <c r="I76" s="43"/>
      <c r="J76" s="128"/>
      <c r="N76" s="43"/>
      <c r="O76" s="128"/>
      <c r="S76" s="93"/>
      <c r="T76" s="93"/>
      <c r="U76" s="93"/>
      <c r="V76" s="93"/>
      <c r="W76" s="94"/>
      <c r="X76" s="94"/>
      <c r="Y76" s="93"/>
      <c r="Z76" s="93"/>
      <c r="AA76" s="93"/>
      <c r="AB76" s="93"/>
      <c r="AC76" s="93"/>
      <c r="AD76" s="95"/>
      <c r="AE76" s="96"/>
      <c r="AF76" s="93"/>
      <c r="AG76" s="93"/>
      <c r="AH76" s="93"/>
      <c r="AI76" s="93"/>
      <c r="AJ76" s="93"/>
      <c r="AK76" s="93"/>
      <c r="AL76" s="93"/>
      <c r="AM76" s="93"/>
      <c r="AN76" s="93"/>
      <c r="AO76" s="93"/>
      <c r="AP76" s="93"/>
      <c r="AQ76" s="93"/>
      <c r="AR76" s="95"/>
      <c r="AS76" s="96"/>
      <c r="AT76" s="93"/>
      <c r="AU76" s="93"/>
      <c r="AV76" s="93"/>
      <c r="AW76" s="93"/>
      <c r="AX76" s="93"/>
      <c r="AY76" s="93"/>
      <c r="AZ76" s="93"/>
      <c r="BA76" s="93"/>
    </row>
    <row r="77" spans="1:53" s="42" customFormat="1" outlineLevel="1">
      <c r="A77" s="46" t="str">
        <f>A11</f>
        <v>LOT</v>
      </c>
      <c r="B77" s="208" t="s">
        <v>66</v>
      </c>
      <c r="C77" s="209"/>
      <c r="D77" s="209"/>
      <c r="E77" s="209"/>
      <c r="F77" s="209"/>
      <c r="G77" s="210"/>
      <c r="H77" s="1"/>
      <c r="I77" s="211" t="s">
        <v>54</v>
      </c>
      <c r="J77" s="212"/>
      <c r="K77" s="212"/>
      <c r="L77" s="213"/>
      <c r="N77" s="197" t="s">
        <v>55</v>
      </c>
      <c r="O77" s="198"/>
      <c r="P77" s="198"/>
      <c r="Q77" s="198"/>
      <c r="S77" s="202" t="s">
        <v>47</v>
      </c>
      <c r="T77" s="203"/>
      <c r="U77" s="203"/>
      <c r="V77" s="203"/>
      <c r="W77" s="203"/>
      <c r="X77" s="204"/>
      <c r="Y77" s="93"/>
      <c r="Z77" s="202" t="s">
        <v>47</v>
      </c>
      <c r="AA77" s="203"/>
      <c r="AB77" s="203"/>
      <c r="AC77" s="203"/>
      <c r="AD77" s="203"/>
      <c r="AE77" s="204"/>
      <c r="AF77" s="93"/>
      <c r="AG77" s="202" t="s">
        <v>47</v>
      </c>
      <c r="AH77" s="203"/>
      <c r="AI77" s="203"/>
      <c r="AJ77" s="203"/>
      <c r="AK77" s="203"/>
      <c r="AL77" s="204"/>
      <c r="AM77" s="93"/>
      <c r="AN77" s="202" t="s">
        <v>47</v>
      </c>
      <c r="AO77" s="203"/>
      <c r="AP77" s="203"/>
      <c r="AQ77" s="203"/>
      <c r="AR77" s="203"/>
      <c r="AS77" s="204"/>
      <c r="AT77" s="93"/>
      <c r="AU77" s="202" t="s">
        <v>47</v>
      </c>
      <c r="AV77" s="203"/>
      <c r="AW77" s="203"/>
      <c r="AX77" s="203"/>
      <c r="AY77" s="203"/>
      <c r="AZ77" s="204"/>
      <c r="BA77" s="93"/>
    </row>
    <row r="78" spans="1:53" s="42" customFormat="1" outlineLevel="1">
      <c r="A78" s="47" t="s">
        <v>7</v>
      </c>
      <c r="B78" s="47" t="s">
        <v>8</v>
      </c>
      <c r="C78" s="48" t="s">
        <v>29</v>
      </c>
      <c r="D78" s="49" t="s">
        <v>1</v>
      </c>
      <c r="E78" s="49" t="s">
        <v>0</v>
      </c>
      <c r="F78" s="49" t="s">
        <v>6</v>
      </c>
      <c r="G78" s="50" t="s">
        <v>5</v>
      </c>
      <c r="H78" s="1"/>
      <c r="I78" s="116" t="s">
        <v>1</v>
      </c>
      <c r="J78" s="109" t="s">
        <v>0</v>
      </c>
      <c r="K78" s="22" t="s">
        <v>35</v>
      </c>
      <c r="L78" s="24" t="s">
        <v>34</v>
      </c>
      <c r="N78" s="121" t="s">
        <v>1</v>
      </c>
      <c r="O78" s="113" t="s">
        <v>0</v>
      </c>
      <c r="P78" s="99" t="s">
        <v>35</v>
      </c>
      <c r="Q78" s="100" t="s">
        <v>34</v>
      </c>
      <c r="S78" s="49" t="s">
        <v>1</v>
      </c>
      <c r="T78" s="49" t="s">
        <v>0</v>
      </c>
      <c r="U78" s="49" t="s">
        <v>6</v>
      </c>
      <c r="V78" s="50" t="s">
        <v>5</v>
      </c>
      <c r="W78" s="49" t="s">
        <v>44</v>
      </c>
      <c r="X78" s="51" t="s">
        <v>42</v>
      </c>
      <c r="Y78" s="93"/>
      <c r="Z78" s="49" t="s">
        <v>1</v>
      </c>
      <c r="AA78" s="49" t="s">
        <v>0</v>
      </c>
      <c r="AB78" s="49" t="s">
        <v>6</v>
      </c>
      <c r="AC78" s="50" t="s">
        <v>5</v>
      </c>
      <c r="AD78" s="49" t="s">
        <v>44</v>
      </c>
      <c r="AE78" s="52" t="s">
        <v>42</v>
      </c>
      <c r="AF78" s="93"/>
      <c r="AG78" s="49" t="s">
        <v>1</v>
      </c>
      <c r="AH78" s="49" t="s">
        <v>0</v>
      </c>
      <c r="AI78" s="49" t="s">
        <v>6</v>
      </c>
      <c r="AJ78" s="50" t="s">
        <v>5</v>
      </c>
      <c r="AK78" s="49" t="s">
        <v>44</v>
      </c>
      <c r="AL78" s="52" t="s">
        <v>42</v>
      </c>
      <c r="AM78" s="93"/>
      <c r="AN78" s="49" t="s">
        <v>1</v>
      </c>
      <c r="AO78" s="49" t="s">
        <v>0</v>
      </c>
      <c r="AP78" s="49" t="s">
        <v>6</v>
      </c>
      <c r="AQ78" s="50" t="s">
        <v>5</v>
      </c>
      <c r="AR78" s="49" t="s">
        <v>44</v>
      </c>
      <c r="AS78" s="52" t="s">
        <v>42</v>
      </c>
      <c r="AT78" s="93"/>
      <c r="AU78" s="49" t="s">
        <v>1</v>
      </c>
      <c r="AV78" s="49" t="s">
        <v>0</v>
      </c>
      <c r="AW78" s="49" t="s">
        <v>6</v>
      </c>
      <c r="AX78" s="50" t="s">
        <v>5</v>
      </c>
      <c r="AY78" s="49" t="s">
        <v>44</v>
      </c>
      <c r="AZ78" s="52" t="s">
        <v>42</v>
      </c>
      <c r="BA78" s="93"/>
    </row>
    <row r="79" spans="1:53" s="42" customFormat="1" outlineLevel="1">
      <c r="A79" s="156"/>
      <c r="B79" s="164"/>
      <c r="C79" s="55"/>
      <c r="D79" s="58"/>
      <c r="E79" s="57"/>
      <c r="F79" s="58"/>
      <c r="G79" s="59"/>
      <c r="H79" s="1"/>
      <c r="I79" s="139"/>
      <c r="J79" s="136"/>
      <c r="K79" s="135"/>
      <c r="L79" s="60"/>
      <c r="N79" s="142"/>
      <c r="O79" s="144"/>
      <c r="P79" s="133"/>
      <c r="Q79" s="105"/>
      <c r="S79" s="56"/>
      <c r="T79" s="57"/>
      <c r="U79" s="58"/>
      <c r="V79" s="59"/>
      <c r="W79" s="58"/>
      <c r="X79" s="58"/>
      <c r="Y79" s="58"/>
      <c r="Z79" s="56"/>
      <c r="AA79" s="57"/>
      <c r="AB79" s="58"/>
      <c r="AC79" s="59"/>
      <c r="AD79" s="58"/>
      <c r="AE79" s="61"/>
      <c r="AF79" s="93"/>
      <c r="AG79" s="56"/>
      <c r="AH79" s="57"/>
      <c r="AI79" s="58"/>
      <c r="AJ79" s="59"/>
      <c r="AK79" s="58"/>
      <c r="AL79" s="61"/>
      <c r="AM79" s="58"/>
      <c r="AN79" s="56"/>
      <c r="AO79" s="57"/>
      <c r="AP79" s="58"/>
      <c r="AQ79" s="59"/>
      <c r="AR79" s="58"/>
      <c r="AS79" s="61"/>
      <c r="AT79" s="93"/>
      <c r="AU79" s="56"/>
      <c r="AV79" s="57"/>
      <c r="AW79" s="58"/>
      <c r="AX79" s="59"/>
      <c r="AY79" s="58"/>
      <c r="AZ79" s="61"/>
      <c r="BA79" s="93"/>
    </row>
    <row r="80" spans="1:53" s="42" customFormat="1" ht="29.4" outlineLevel="1">
      <c r="A80" s="156" t="s">
        <v>155</v>
      </c>
      <c r="B80" s="164" t="s">
        <v>118</v>
      </c>
      <c r="C80" s="55" t="s">
        <v>119</v>
      </c>
      <c r="D80" s="58" t="s">
        <v>79</v>
      </c>
      <c r="E80" s="57">
        <v>1</v>
      </c>
      <c r="F80" s="58"/>
      <c r="G80" s="59">
        <f>E80*F80</f>
        <v>0</v>
      </c>
      <c r="H80" s="1"/>
      <c r="I80" s="139"/>
      <c r="J80" s="136"/>
      <c r="K80" s="135"/>
      <c r="L80" s="60"/>
      <c r="N80" s="142"/>
      <c r="O80" s="144"/>
      <c r="P80" s="133"/>
      <c r="Q80" s="105"/>
      <c r="S80" s="56"/>
      <c r="T80" s="57"/>
      <c r="U80" s="58"/>
      <c r="V80" s="59"/>
      <c r="W80" s="58"/>
      <c r="X80" s="58"/>
      <c r="Y80" s="58"/>
      <c r="Z80" s="56"/>
      <c r="AA80" s="57"/>
      <c r="AB80" s="58"/>
      <c r="AC80" s="59"/>
      <c r="AD80" s="58"/>
      <c r="AE80" s="61"/>
      <c r="AF80" s="93"/>
      <c r="AG80" s="56"/>
      <c r="AH80" s="57"/>
      <c r="AI80" s="58"/>
      <c r="AJ80" s="59"/>
      <c r="AK80" s="58"/>
      <c r="AL80" s="61"/>
      <c r="AM80" s="58"/>
      <c r="AN80" s="56"/>
      <c r="AO80" s="57"/>
      <c r="AP80" s="58"/>
      <c r="AQ80" s="59"/>
      <c r="AR80" s="58"/>
      <c r="AS80" s="61"/>
      <c r="AT80" s="93"/>
      <c r="AU80" s="56"/>
      <c r="AV80" s="57"/>
      <c r="AW80" s="58"/>
      <c r="AX80" s="59"/>
      <c r="AY80" s="58"/>
      <c r="AZ80" s="61"/>
      <c r="BA80" s="93"/>
    </row>
    <row r="81" spans="1:53" s="42" customFormat="1" outlineLevel="1">
      <c r="A81" s="156"/>
      <c r="B81" s="164"/>
      <c r="C81" s="55"/>
      <c r="D81" s="58"/>
      <c r="E81" s="57"/>
      <c r="F81" s="58"/>
      <c r="G81" s="59"/>
      <c r="H81" s="1"/>
      <c r="I81" s="139"/>
      <c r="J81" s="136"/>
      <c r="K81" s="135"/>
      <c r="L81" s="60"/>
      <c r="N81" s="142"/>
      <c r="O81" s="144"/>
      <c r="P81" s="133"/>
      <c r="Q81" s="105"/>
      <c r="S81" s="56"/>
      <c r="T81" s="57"/>
      <c r="U81" s="58"/>
      <c r="V81" s="59"/>
      <c r="W81" s="58"/>
      <c r="X81" s="58"/>
      <c r="Y81" s="58"/>
      <c r="Z81" s="56"/>
      <c r="AA81" s="57"/>
      <c r="AB81" s="58"/>
      <c r="AC81" s="59"/>
      <c r="AD81" s="58"/>
      <c r="AE81" s="61"/>
      <c r="AF81" s="93"/>
      <c r="AG81" s="56"/>
      <c r="AH81" s="57"/>
      <c r="AI81" s="58"/>
      <c r="AJ81" s="59"/>
      <c r="AK81" s="58"/>
      <c r="AL81" s="61"/>
      <c r="AM81" s="58"/>
      <c r="AN81" s="56"/>
      <c r="AO81" s="57"/>
      <c r="AP81" s="58"/>
      <c r="AQ81" s="59"/>
      <c r="AR81" s="58"/>
      <c r="AS81" s="61"/>
      <c r="AT81" s="93"/>
      <c r="AU81" s="56"/>
      <c r="AV81" s="57"/>
      <c r="AW81" s="58"/>
      <c r="AX81" s="59"/>
      <c r="AY81" s="58"/>
      <c r="AZ81" s="61"/>
      <c r="BA81" s="93"/>
    </row>
    <row r="82" spans="1:53" s="42" customFormat="1" ht="29.4" outlineLevel="1">
      <c r="A82" s="156" t="s">
        <v>156</v>
      </c>
      <c r="B82" s="164" t="s">
        <v>102</v>
      </c>
      <c r="C82" s="55" t="s">
        <v>119</v>
      </c>
      <c r="D82" s="58" t="s">
        <v>79</v>
      </c>
      <c r="E82" s="57">
        <v>1</v>
      </c>
      <c r="F82" s="58"/>
      <c r="G82" s="59">
        <f>E82*F82</f>
        <v>0</v>
      </c>
      <c r="H82" s="1"/>
      <c r="I82" s="139"/>
      <c r="J82" s="136"/>
      <c r="K82" s="135"/>
      <c r="L82" s="60"/>
      <c r="N82" s="142"/>
      <c r="O82" s="144"/>
      <c r="P82" s="133"/>
      <c r="Q82" s="105"/>
      <c r="S82" s="56"/>
      <c r="T82" s="57"/>
      <c r="U82" s="58"/>
      <c r="V82" s="59"/>
      <c r="W82" s="58"/>
      <c r="X82" s="58"/>
      <c r="Y82" s="58"/>
      <c r="Z82" s="56"/>
      <c r="AA82" s="57"/>
      <c r="AB82" s="58"/>
      <c r="AC82" s="59"/>
      <c r="AD82" s="58"/>
      <c r="AE82" s="61"/>
      <c r="AF82" s="93"/>
      <c r="AG82" s="56"/>
      <c r="AH82" s="57"/>
      <c r="AI82" s="58"/>
      <c r="AJ82" s="59"/>
      <c r="AK82" s="58"/>
      <c r="AL82" s="61"/>
      <c r="AM82" s="58"/>
      <c r="AN82" s="56"/>
      <c r="AO82" s="57"/>
      <c r="AP82" s="58"/>
      <c r="AQ82" s="59"/>
      <c r="AR82" s="58"/>
      <c r="AS82" s="61"/>
      <c r="AT82" s="93"/>
      <c r="AU82" s="56"/>
      <c r="AV82" s="57"/>
      <c r="AW82" s="58"/>
      <c r="AX82" s="59"/>
      <c r="AY82" s="58"/>
      <c r="AZ82" s="61"/>
      <c r="BA82" s="93"/>
    </row>
    <row r="83" spans="1:53" s="42" customFormat="1" outlineLevel="1">
      <c r="A83" s="156"/>
      <c r="B83" s="164"/>
      <c r="C83" s="55"/>
      <c r="D83" s="58"/>
      <c r="E83" s="57"/>
      <c r="F83" s="58"/>
      <c r="G83" s="59"/>
      <c r="H83" s="1"/>
      <c r="I83" s="139"/>
      <c r="J83" s="136"/>
      <c r="K83" s="135"/>
      <c r="L83" s="60"/>
      <c r="N83" s="142"/>
      <c r="O83" s="144"/>
      <c r="P83" s="133"/>
      <c r="Q83" s="105"/>
      <c r="S83" s="56"/>
      <c r="T83" s="57"/>
      <c r="U83" s="58"/>
      <c r="V83" s="59"/>
      <c r="W83" s="58"/>
      <c r="X83" s="58"/>
      <c r="Y83" s="58"/>
      <c r="Z83" s="56"/>
      <c r="AA83" s="57"/>
      <c r="AB83" s="58"/>
      <c r="AC83" s="59"/>
      <c r="AD83" s="58"/>
      <c r="AE83" s="61"/>
      <c r="AF83" s="93"/>
      <c r="AG83" s="56"/>
      <c r="AH83" s="57"/>
      <c r="AI83" s="58"/>
      <c r="AJ83" s="59"/>
      <c r="AK83" s="58"/>
      <c r="AL83" s="61"/>
      <c r="AM83" s="58"/>
      <c r="AN83" s="56"/>
      <c r="AO83" s="57"/>
      <c r="AP83" s="58"/>
      <c r="AQ83" s="59"/>
      <c r="AR83" s="58"/>
      <c r="AS83" s="61"/>
      <c r="AT83" s="93"/>
      <c r="AU83" s="56"/>
      <c r="AV83" s="57"/>
      <c r="AW83" s="58"/>
      <c r="AX83" s="59"/>
      <c r="AY83" s="58"/>
      <c r="AZ83" s="61"/>
      <c r="BA83" s="93"/>
    </row>
    <row r="84" spans="1:53" s="42" customFormat="1" ht="29.4" outlineLevel="1">
      <c r="A84" s="156" t="s">
        <v>157</v>
      </c>
      <c r="B84" s="164" t="s">
        <v>151</v>
      </c>
      <c r="C84" s="55" t="s">
        <v>117</v>
      </c>
      <c r="D84" s="58" t="s">
        <v>91</v>
      </c>
      <c r="E84" s="57">
        <v>1</v>
      </c>
      <c r="F84" s="58"/>
      <c r="G84" s="59">
        <f>E84*F84</f>
        <v>0</v>
      </c>
      <c r="H84" s="1"/>
      <c r="I84" s="139"/>
      <c r="J84" s="136"/>
      <c r="K84" s="135"/>
      <c r="L84" s="60"/>
      <c r="N84" s="142"/>
      <c r="O84" s="144"/>
      <c r="P84" s="133"/>
      <c r="Q84" s="105"/>
      <c r="S84" s="56"/>
      <c r="T84" s="57"/>
      <c r="U84" s="58"/>
      <c r="V84" s="59"/>
      <c r="W84" s="58"/>
      <c r="X84" s="58"/>
      <c r="Y84" s="58"/>
      <c r="Z84" s="56"/>
      <c r="AA84" s="57"/>
      <c r="AB84" s="58"/>
      <c r="AC84" s="59"/>
      <c r="AD84" s="58"/>
      <c r="AE84" s="61"/>
      <c r="AF84" s="93"/>
      <c r="AG84" s="56"/>
      <c r="AH84" s="57"/>
      <c r="AI84" s="58"/>
      <c r="AJ84" s="59"/>
      <c r="AK84" s="58"/>
      <c r="AL84" s="61"/>
      <c r="AM84" s="58"/>
      <c r="AN84" s="56"/>
      <c r="AO84" s="57"/>
      <c r="AP84" s="58"/>
      <c r="AQ84" s="59"/>
      <c r="AR84" s="58"/>
      <c r="AS84" s="61"/>
      <c r="AT84" s="93"/>
      <c r="AU84" s="56"/>
      <c r="AV84" s="57"/>
      <c r="AW84" s="58"/>
      <c r="AX84" s="59"/>
      <c r="AY84" s="58"/>
      <c r="AZ84" s="61"/>
      <c r="BA84" s="93"/>
    </row>
    <row r="85" spans="1:53" s="42" customFormat="1" outlineLevel="1">
      <c r="A85" s="156"/>
      <c r="B85" s="164"/>
      <c r="C85" s="55"/>
      <c r="D85" s="58"/>
      <c r="E85" s="57"/>
      <c r="F85" s="58"/>
      <c r="G85" s="59"/>
      <c r="H85" s="1"/>
      <c r="I85" s="139"/>
      <c r="J85" s="136"/>
      <c r="K85" s="135"/>
      <c r="L85" s="60"/>
      <c r="N85" s="142"/>
      <c r="O85" s="144"/>
      <c r="P85" s="133"/>
      <c r="Q85" s="105"/>
      <c r="S85" s="56"/>
      <c r="T85" s="57"/>
      <c r="U85" s="58"/>
      <c r="V85" s="59"/>
      <c r="W85" s="58"/>
      <c r="X85" s="58"/>
      <c r="Y85" s="58"/>
      <c r="Z85" s="56"/>
      <c r="AA85" s="57"/>
      <c r="AB85" s="58"/>
      <c r="AC85" s="59"/>
      <c r="AD85" s="58"/>
      <c r="AE85" s="61"/>
      <c r="AF85" s="93"/>
      <c r="AG85" s="56"/>
      <c r="AH85" s="57"/>
      <c r="AI85" s="58"/>
      <c r="AJ85" s="59"/>
      <c r="AK85" s="58"/>
      <c r="AL85" s="61"/>
      <c r="AM85" s="58"/>
      <c r="AN85" s="56"/>
      <c r="AO85" s="57"/>
      <c r="AP85" s="58"/>
      <c r="AQ85" s="59"/>
      <c r="AR85" s="58"/>
      <c r="AS85" s="61"/>
      <c r="AT85" s="93"/>
      <c r="AU85" s="56"/>
      <c r="AV85" s="57"/>
      <c r="AW85" s="58"/>
      <c r="AX85" s="59"/>
      <c r="AY85" s="58"/>
      <c r="AZ85" s="61"/>
      <c r="BA85" s="93"/>
    </row>
    <row r="86" spans="1:53" s="42" customFormat="1" outlineLevel="1">
      <c r="H86" s="1"/>
      <c r="I86" s="43"/>
      <c r="J86" s="128"/>
      <c r="N86" s="94"/>
      <c r="O86" s="130"/>
      <c r="P86" s="93"/>
      <c r="Q86" s="93"/>
      <c r="S86" s="93"/>
      <c r="T86" s="93"/>
      <c r="U86" s="93"/>
      <c r="V86" s="93"/>
      <c r="W86" s="94"/>
      <c r="X86" s="94"/>
      <c r="Y86" s="93"/>
      <c r="Z86" s="93"/>
      <c r="AA86" s="93"/>
      <c r="AB86" s="93"/>
      <c r="AC86" s="93"/>
      <c r="AD86" s="95"/>
      <c r="AE86" s="96"/>
      <c r="AF86" s="93"/>
      <c r="AG86" s="93"/>
      <c r="AH86" s="93"/>
      <c r="AI86" s="93"/>
      <c r="AJ86" s="93"/>
      <c r="AK86" s="95"/>
      <c r="AL86" s="96"/>
      <c r="AM86" s="93"/>
      <c r="AN86" s="93"/>
      <c r="AO86" s="93"/>
      <c r="AP86" s="93"/>
      <c r="AQ86" s="93"/>
      <c r="AR86" s="95"/>
      <c r="AS86" s="96"/>
      <c r="AT86" s="93"/>
      <c r="AU86" s="93"/>
      <c r="AV86" s="93"/>
      <c r="AW86" s="93"/>
      <c r="AX86" s="93"/>
      <c r="AY86" s="95"/>
      <c r="AZ86" s="96"/>
      <c r="BA86" s="93"/>
    </row>
    <row r="87" spans="1:53" s="42" customFormat="1" outlineLevel="1">
      <c r="A87" s="205" t="str">
        <f>"TOTAL € HT - "&amp;B77</f>
        <v>TOTAL € HT - OPTIONS</v>
      </c>
      <c r="B87" s="206"/>
      <c r="C87" s="206"/>
      <c r="D87" s="206"/>
      <c r="E87" s="206"/>
      <c r="F87" s="207"/>
      <c r="G87" s="62">
        <f>SUM(G79:G85)</f>
        <v>0</v>
      </c>
      <c r="H87" s="1"/>
      <c r="I87" s="120"/>
      <c r="J87" s="112"/>
      <c r="K87" s="63"/>
      <c r="L87" s="37">
        <f>SUM(L79:L85)</f>
        <v>0</v>
      </c>
      <c r="N87" s="124"/>
      <c r="O87" s="115"/>
      <c r="P87" s="106"/>
      <c r="Q87" s="104">
        <f>SUM(Q79:Q85)</f>
        <v>0</v>
      </c>
      <c r="S87" s="93"/>
      <c r="T87" s="93"/>
      <c r="U87" s="93"/>
      <c r="V87" s="64">
        <f>SUM(V79:V85)</f>
        <v>0</v>
      </c>
      <c r="W87" s="58">
        <f>$L87-V87</f>
        <v>0</v>
      </c>
      <c r="X87" s="94"/>
      <c r="Y87" s="93"/>
      <c r="Z87" s="93"/>
      <c r="AA87" s="93"/>
      <c r="AB87" s="93"/>
      <c r="AC87" s="64">
        <f>SUM(AC79:AC85)</f>
        <v>0</v>
      </c>
      <c r="AD87" s="58">
        <f>$L87-AC87</f>
        <v>0</v>
      </c>
      <c r="AE87" s="96"/>
      <c r="AF87" s="93"/>
      <c r="AG87" s="93"/>
      <c r="AH87" s="93"/>
      <c r="AI87" s="93"/>
      <c r="AJ87" s="64">
        <f>SUM(AJ79:AJ85)</f>
        <v>0</v>
      </c>
      <c r="AK87" s="58">
        <f>$L87-AJ87</f>
        <v>0</v>
      </c>
      <c r="AL87" s="96"/>
      <c r="AM87" s="93"/>
      <c r="AN87" s="93"/>
      <c r="AO87" s="93"/>
      <c r="AP87" s="93"/>
      <c r="AQ87" s="64">
        <f>SUM(AQ79:AQ85)</f>
        <v>0</v>
      </c>
      <c r="AR87" s="58">
        <f>$L87-AQ87</f>
        <v>0</v>
      </c>
      <c r="AS87" s="96"/>
      <c r="AT87" s="93"/>
      <c r="AU87" s="93"/>
      <c r="AV87" s="93"/>
      <c r="AW87" s="93"/>
      <c r="AX87" s="64">
        <f>SUM(AX79:AX85)</f>
        <v>0</v>
      </c>
      <c r="AY87" s="58">
        <f>$L87-AX87</f>
        <v>0</v>
      </c>
      <c r="AZ87" s="96"/>
      <c r="BA87" s="93"/>
    </row>
    <row r="88" spans="1:53" s="42" customFormat="1" outlineLevel="1">
      <c r="C88" s="65"/>
      <c r="E88" s="66"/>
      <c r="H88" s="1"/>
      <c r="I88" s="43"/>
      <c r="J88" s="128"/>
      <c r="N88" s="43"/>
      <c r="O88" s="128"/>
      <c r="S88" s="93"/>
      <c r="T88" s="93"/>
      <c r="U88" s="93"/>
      <c r="V88" s="93"/>
      <c r="W88" s="94"/>
      <c r="X88" s="94"/>
      <c r="Y88" s="93"/>
      <c r="Z88" s="93"/>
      <c r="AA88" s="93"/>
      <c r="AB88" s="93"/>
      <c r="AC88" s="93"/>
      <c r="AD88" s="95"/>
      <c r="AE88" s="94"/>
      <c r="AF88" s="93"/>
      <c r="AG88" s="93"/>
      <c r="AH88" s="93"/>
      <c r="AI88" s="93"/>
      <c r="AJ88" s="93"/>
      <c r="AK88" s="95"/>
      <c r="AL88" s="94"/>
      <c r="AM88" s="93"/>
      <c r="AN88" s="93"/>
      <c r="AO88" s="93"/>
      <c r="AP88" s="93"/>
      <c r="AQ88" s="93"/>
      <c r="AR88" s="95"/>
      <c r="AS88" s="94"/>
      <c r="AT88" s="93"/>
      <c r="AU88" s="93"/>
      <c r="AV88" s="93"/>
      <c r="AW88" s="93"/>
      <c r="AX88" s="93"/>
      <c r="AY88" s="95"/>
      <c r="AZ88" s="94"/>
      <c r="BA88" s="93"/>
    </row>
    <row r="89" spans="1:53" s="42" customFormat="1" outlineLevel="1">
      <c r="C89" s="65"/>
      <c r="E89" s="66"/>
      <c r="G89" s="62">
        <f>G75+G87</f>
        <v>0</v>
      </c>
      <c r="H89" s="1"/>
      <c r="I89" s="43"/>
      <c r="J89" s="128"/>
      <c r="N89" s="43"/>
      <c r="O89" s="128"/>
      <c r="S89" s="93"/>
      <c r="T89" s="93"/>
      <c r="U89" s="93"/>
      <c r="V89" s="64">
        <f>V87+V75</f>
        <v>0</v>
      </c>
      <c r="W89" s="94"/>
      <c r="X89" s="94"/>
      <c r="Y89" s="93"/>
      <c r="Z89" s="93"/>
      <c r="AA89" s="93"/>
      <c r="AB89" s="93"/>
      <c r="AC89" s="64">
        <f>AC87+AC75</f>
        <v>0</v>
      </c>
      <c r="AD89" s="95"/>
      <c r="AE89" s="94"/>
      <c r="AF89" s="93"/>
      <c r="AG89" s="93"/>
      <c r="AH89" s="93"/>
      <c r="AI89" s="93"/>
      <c r="AJ89" s="64">
        <f>AJ87+AJ75</f>
        <v>0</v>
      </c>
      <c r="AK89" s="95"/>
      <c r="AL89" s="94"/>
      <c r="AM89" s="93"/>
      <c r="AN89" s="93"/>
      <c r="AO89" s="93"/>
      <c r="AP89" s="93"/>
      <c r="AQ89" s="64">
        <f>AQ87+AQ75</f>
        <v>0</v>
      </c>
      <c r="AR89" s="95"/>
      <c r="AS89" s="94"/>
      <c r="AT89" s="93"/>
      <c r="AU89" s="93"/>
      <c r="AV89" s="93"/>
      <c r="AW89" s="93"/>
      <c r="AX89" s="64">
        <f>AX87+AX75</f>
        <v>0</v>
      </c>
      <c r="AY89" s="95"/>
      <c r="AZ89" s="94"/>
      <c r="BA89" s="93"/>
    </row>
    <row r="90" spans="1:53" s="1" customFormat="1">
      <c r="C90" s="40"/>
      <c r="I90" s="27"/>
      <c r="J90" s="126"/>
      <c r="N90" s="27"/>
      <c r="O90" s="126"/>
      <c r="S90" s="88"/>
      <c r="T90" s="88"/>
      <c r="U90" s="88"/>
      <c r="V90" s="88"/>
      <c r="W90" s="89"/>
      <c r="X90" s="89"/>
      <c r="Y90" s="88"/>
      <c r="Z90" s="88"/>
      <c r="AA90" s="88"/>
      <c r="AB90" s="88"/>
      <c r="AC90" s="88"/>
      <c r="AD90" s="90"/>
      <c r="AE90" s="89"/>
      <c r="AF90" s="88"/>
      <c r="AG90" s="88"/>
      <c r="AH90" s="88"/>
      <c r="AI90" s="88"/>
      <c r="AJ90" s="88"/>
      <c r="AK90" s="90"/>
      <c r="AL90" s="89"/>
      <c r="AM90" s="88"/>
      <c r="AN90" s="88"/>
      <c r="AO90" s="88"/>
      <c r="AP90" s="88"/>
      <c r="AQ90" s="88"/>
      <c r="AR90" s="90"/>
      <c r="AS90" s="89"/>
      <c r="AT90" s="88"/>
      <c r="AU90" s="88"/>
      <c r="AV90" s="88"/>
      <c r="AW90" s="88"/>
      <c r="AX90" s="88"/>
      <c r="AY90" s="90"/>
      <c r="AZ90" s="89"/>
      <c r="BA90" s="88"/>
    </row>
    <row r="91" spans="1:53" s="1" customFormat="1">
      <c r="C91" s="40"/>
      <c r="I91" s="27"/>
      <c r="J91" s="126"/>
      <c r="N91" s="27"/>
      <c r="O91" s="126"/>
      <c r="S91" s="88"/>
      <c r="T91" s="88"/>
      <c r="U91" s="88"/>
      <c r="V91" s="88"/>
      <c r="W91" s="89"/>
      <c r="X91" s="89"/>
      <c r="Y91" s="88"/>
      <c r="Z91" s="88"/>
      <c r="AA91" s="88"/>
      <c r="AB91" s="88"/>
      <c r="AC91" s="88"/>
      <c r="AD91" s="90"/>
      <c r="AE91" s="89"/>
      <c r="AF91" s="88"/>
      <c r="AG91" s="88"/>
      <c r="AH91" s="88"/>
      <c r="AI91" s="88"/>
      <c r="AJ91" s="88"/>
      <c r="AK91" s="90"/>
      <c r="AL91" s="89"/>
      <c r="AM91" s="88"/>
      <c r="AN91" s="88"/>
      <c r="AO91" s="88"/>
      <c r="AP91" s="88"/>
      <c r="AQ91" s="88"/>
      <c r="AR91" s="90"/>
      <c r="AS91" s="89"/>
      <c r="AT91" s="88"/>
      <c r="AU91" s="88"/>
      <c r="AV91" s="88"/>
      <c r="AW91" s="88"/>
      <c r="AX91" s="88"/>
      <c r="AY91" s="90"/>
      <c r="AZ91" s="89"/>
      <c r="BA91" s="88"/>
    </row>
    <row r="92" spans="1:53" s="1" customFormat="1">
      <c r="C92" s="40"/>
      <c r="I92" s="27"/>
      <c r="J92" s="126"/>
      <c r="N92" s="27"/>
      <c r="O92" s="126"/>
      <c r="S92" s="88"/>
      <c r="T92" s="88"/>
      <c r="U92" s="88"/>
      <c r="V92" s="88"/>
      <c r="W92" s="89"/>
      <c r="X92" s="89"/>
      <c r="Y92" s="88"/>
      <c r="Z92" s="88"/>
      <c r="AA92" s="88"/>
      <c r="AB92" s="88"/>
      <c r="AC92" s="88"/>
      <c r="AD92" s="90"/>
      <c r="AE92" s="89"/>
      <c r="AF92" s="88"/>
      <c r="AG92" s="88"/>
      <c r="AH92" s="88"/>
      <c r="AI92" s="88"/>
      <c r="AJ92" s="88"/>
      <c r="AK92" s="90"/>
      <c r="AL92" s="89"/>
      <c r="AM92" s="88"/>
      <c r="AN92" s="88"/>
      <c r="AO92" s="88"/>
      <c r="AP92" s="88"/>
      <c r="AQ92" s="88"/>
      <c r="AR92" s="90"/>
      <c r="AS92" s="89"/>
      <c r="AT92" s="88"/>
      <c r="AU92" s="88"/>
      <c r="AV92" s="88"/>
      <c r="AW92" s="88"/>
      <c r="AX92" s="88"/>
      <c r="AY92" s="90"/>
      <c r="AZ92" s="89"/>
      <c r="BA92" s="88"/>
    </row>
    <row r="93" spans="1:53" s="1" customFormat="1">
      <c r="C93" s="40"/>
      <c r="I93" s="27"/>
      <c r="J93" s="126"/>
      <c r="N93" s="27"/>
      <c r="O93" s="126"/>
      <c r="S93" s="88"/>
      <c r="T93" s="88"/>
      <c r="U93" s="88"/>
      <c r="V93" s="88"/>
      <c r="W93" s="89"/>
      <c r="X93" s="89"/>
      <c r="Y93" s="88"/>
      <c r="Z93" s="88"/>
      <c r="AA93" s="88"/>
      <c r="AB93" s="88"/>
      <c r="AC93" s="88"/>
      <c r="AD93" s="90"/>
      <c r="AE93" s="89"/>
      <c r="AF93" s="88"/>
      <c r="AG93" s="88"/>
      <c r="AH93" s="88"/>
      <c r="AI93" s="88"/>
      <c r="AJ93" s="88"/>
      <c r="AK93" s="90"/>
      <c r="AL93" s="89"/>
      <c r="AM93" s="88"/>
      <c r="AN93" s="88"/>
      <c r="AO93" s="88"/>
      <c r="AP93" s="88"/>
      <c r="AQ93" s="88"/>
      <c r="AR93" s="90"/>
      <c r="AS93" s="89"/>
      <c r="AT93" s="88"/>
      <c r="AU93" s="88"/>
      <c r="AV93" s="88"/>
      <c r="AW93" s="88"/>
      <c r="AX93" s="88"/>
      <c r="AY93" s="90"/>
      <c r="AZ93" s="89"/>
      <c r="BA93" s="88"/>
    </row>
    <row r="94" spans="1:53" s="1" customFormat="1">
      <c r="C94" s="40"/>
      <c r="I94" s="27"/>
      <c r="J94" s="126"/>
      <c r="N94" s="27"/>
      <c r="O94" s="126"/>
      <c r="S94" s="88"/>
      <c r="T94" s="88"/>
      <c r="U94" s="88"/>
      <c r="V94" s="88"/>
      <c r="W94" s="89"/>
      <c r="X94" s="89"/>
      <c r="Y94" s="88"/>
      <c r="Z94" s="88"/>
      <c r="AA94" s="88"/>
      <c r="AB94" s="88"/>
      <c r="AC94" s="88"/>
      <c r="AD94" s="90"/>
      <c r="AE94" s="89"/>
      <c r="AF94" s="88"/>
      <c r="AG94" s="88"/>
      <c r="AH94" s="88"/>
      <c r="AI94" s="88"/>
      <c r="AJ94" s="88"/>
      <c r="AK94" s="90"/>
      <c r="AL94" s="89"/>
      <c r="AM94" s="88"/>
      <c r="AN94" s="88"/>
      <c r="AO94" s="88"/>
      <c r="AP94" s="88"/>
      <c r="AQ94" s="88"/>
      <c r="AR94" s="90"/>
      <c r="AS94" s="89"/>
      <c r="AT94" s="88"/>
      <c r="AU94" s="88"/>
      <c r="AV94" s="88"/>
      <c r="AW94" s="88"/>
      <c r="AX94" s="88"/>
      <c r="AY94" s="90"/>
      <c r="AZ94" s="89"/>
      <c r="BA94" s="88"/>
    </row>
    <row r="95" spans="1:53" s="1" customFormat="1">
      <c r="C95" s="40"/>
      <c r="I95" s="27"/>
      <c r="J95" s="126"/>
      <c r="N95" s="27"/>
      <c r="O95" s="126"/>
      <c r="S95" s="88"/>
      <c r="T95" s="88"/>
      <c r="U95" s="88"/>
      <c r="V95" s="88"/>
      <c r="W95" s="89"/>
      <c r="X95" s="89"/>
      <c r="Y95" s="88"/>
      <c r="Z95" s="88"/>
      <c r="AA95" s="88"/>
      <c r="AB95" s="88"/>
      <c r="AC95" s="88"/>
      <c r="AD95" s="90"/>
      <c r="AE95" s="89"/>
      <c r="AF95" s="88"/>
      <c r="AG95" s="88"/>
      <c r="AH95" s="88"/>
      <c r="AI95" s="88"/>
      <c r="AJ95" s="88"/>
      <c r="AK95" s="90"/>
      <c r="AL95" s="89"/>
      <c r="AM95" s="88"/>
      <c r="AN95" s="88"/>
      <c r="AO95" s="88"/>
      <c r="AP95" s="88"/>
      <c r="AQ95" s="88"/>
      <c r="AR95" s="90"/>
      <c r="AS95" s="89"/>
      <c r="AT95" s="88"/>
      <c r="AU95" s="88"/>
      <c r="AV95" s="88"/>
      <c r="AW95" s="88"/>
      <c r="AX95" s="88"/>
      <c r="AY95" s="90"/>
      <c r="AZ95" s="89"/>
      <c r="BA95" s="88"/>
    </row>
    <row r="96" spans="1:53" s="1" customFormat="1">
      <c r="C96" s="40"/>
      <c r="I96" s="27"/>
      <c r="J96" s="126"/>
      <c r="N96" s="27"/>
      <c r="O96" s="126"/>
      <c r="S96" s="88"/>
      <c r="T96" s="88"/>
      <c r="U96" s="88"/>
      <c r="V96" s="88"/>
      <c r="W96" s="89"/>
      <c r="X96" s="89"/>
      <c r="Y96" s="88"/>
      <c r="Z96" s="88"/>
      <c r="AA96" s="88"/>
      <c r="AB96" s="88"/>
      <c r="AC96" s="88"/>
      <c r="AD96" s="90"/>
      <c r="AE96" s="89"/>
      <c r="AF96" s="88"/>
      <c r="AG96" s="88"/>
      <c r="AH96" s="88"/>
      <c r="AI96" s="88"/>
      <c r="AJ96" s="88"/>
      <c r="AK96" s="90"/>
      <c r="AL96" s="89"/>
      <c r="AM96" s="88"/>
      <c r="AN96" s="88"/>
      <c r="AO96" s="88"/>
      <c r="AP96" s="88"/>
      <c r="AQ96" s="88"/>
      <c r="AR96" s="90"/>
      <c r="AS96" s="89"/>
      <c r="AT96" s="88"/>
      <c r="AU96" s="88"/>
      <c r="AV96" s="88"/>
      <c r="AW96" s="88"/>
      <c r="AX96" s="88"/>
      <c r="AY96" s="90"/>
      <c r="AZ96" s="89"/>
      <c r="BA96" s="88"/>
    </row>
    <row r="97" spans="3:53" s="1" customFormat="1">
      <c r="C97" s="40"/>
      <c r="I97" s="27"/>
      <c r="J97" s="126"/>
      <c r="N97" s="27"/>
      <c r="O97" s="126"/>
      <c r="S97" s="88"/>
      <c r="T97" s="88"/>
      <c r="U97" s="88"/>
      <c r="V97" s="88"/>
      <c r="W97" s="89"/>
      <c r="X97" s="89"/>
      <c r="Y97" s="88"/>
      <c r="Z97" s="88"/>
      <c r="AA97" s="88"/>
      <c r="AB97" s="88"/>
      <c r="AC97" s="88"/>
      <c r="AD97" s="90"/>
      <c r="AE97" s="89"/>
      <c r="AF97" s="88"/>
      <c r="AG97" s="88"/>
      <c r="AH97" s="88"/>
      <c r="AI97" s="88"/>
      <c r="AJ97" s="88"/>
      <c r="AK97" s="90"/>
      <c r="AL97" s="89"/>
      <c r="AM97" s="88"/>
      <c r="AN97" s="88"/>
      <c r="AO97" s="88"/>
      <c r="AP97" s="88"/>
      <c r="AQ97" s="88"/>
      <c r="AR97" s="90"/>
      <c r="AS97" s="89"/>
      <c r="AT97" s="88"/>
      <c r="AU97" s="88"/>
      <c r="AV97" s="88"/>
      <c r="AW97" s="88"/>
      <c r="AX97" s="88"/>
      <c r="AY97" s="90"/>
      <c r="AZ97" s="89"/>
      <c r="BA97" s="88"/>
    </row>
    <row r="98" spans="3:53" s="1" customFormat="1">
      <c r="C98" s="40"/>
      <c r="I98" s="27"/>
      <c r="J98" s="126"/>
      <c r="N98" s="27"/>
      <c r="O98" s="126"/>
      <c r="S98" s="88"/>
      <c r="T98" s="88"/>
      <c r="U98" s="88"/>
      <c r="V98" s="88"/>
      <c r="W98" s="89"/>
      <c r="X98" s="89"/>
      <c r="Y98" s="88"/>
      <c r="Z98" s="88"/>
      <c r="AA98" s="88"/>
      <c r="AB98" s="88"/>
      <c r="AC98" s="88"/>
      <c r="AD98" s="90"/>
      <c r="AE98" s="89"/>
      <c r="AF98" s="88"/>
      <c r="AG98" s="88"/>
      <c r="AH98" s="88"/>
      <c r="AI98" s="88"/>
      <c r="AJ98" s="88"/>
      <c r="AK98" s="90"/>
      <c r="AL98" s="89"/>
      <c r="AM98" s="88"/>
      <c r="AN98" s="88"/>
      <c r="AO98" s="88"/>
      <c r="AP98" s="88"/>
      <c r="AQ98" s="88"/>
      <c r="AR98" s="90"/>
      <c r="AS98" s="89"/>
      <c r="AT98" s="88"/>
      <c r="AU98" s="88"/>
      <c r="AV98" s="88"/>
      <c r="AW98" s="88"/>
      <c r="AX98" s="88"/>
      <c r="AY98" s="90"/>
      <c r="AZ98" s="89"/>
      <c r="BA98" s="88"/>
    </row>
    <row r="99" spans="3:53" s="1" customFormat="1">
      <c r="C99" s="40"/>
      <c r="I99" s="27"/>
      <c r="J99" s="126"/>
      <c r="N99" s="27"/>
      <c r="O99" s="126"/>
      <c r="S99" s="88"/>
      <c r="T99" s="88"/>
      <c r="U99" s="88"/>
      <c r="V99" s="88"/>
      <c r="W99" s="89"/>
      <c r="X99" s="89"/>
      <c r="Y99" s="88"/>
      <c r="Z99" s="88"/>
      <c r="AA99" s="88"/>
      <c r="AB99" s="88"/>
      <c r="AC99" s="88"/>
      <c r="AD99" s="90"/>
      <c r="AE99" s="89"/>
      <c r="AF99" s="88"/>
      <c r="AG99" s="88"/>
      <c r="AH99" s="88"/>
      <c r="AI99" s="88"/>
      <c r="AJ99" s="88"/>
      <c r="AK99" s="90"/>
      <c r="AL99" s="89"/>
      <c r="AM99" s="88"/>
      <c r="AN99" s="88"/>
      <c r="AO99" s="88"/>
      <c r="AP99" s="88"/>
      <c r="AQ99" s="88"/>
      <c r="AR99" s="90"/>
      <c r="AS99" s="89"/>
      <c r="AT99" s="88"/>
      <c r="AU99" s="88"/>
      <c r="AV99" s="88"/>
      <c r="AW99" s="88"/>
      <c r="AX99" s="88"/>
      <c r="AY99" s="90"/>
      <c r="AZ99" s="89"/>
      <c r="BA99" s="88"/>
    </row>
    <row r="100" spans="3:53" s="1" customFormat="1">
      <c r="C100" s="40"/>
      <c r="I100" s="27"/>
      <c r="J100" s="126"/>
      <c r="N100" s="27"/>
      <c r="O100" s="126"/>
      <c r="S100" s="88"/>
      <c r="T100" s="88"/>
      <c r="U100" s="88"/>
      <c r="V100" s="88"/>
      <c r="W100" s="89"/>
      <c r="X100" s="89"/>
      <c r="Y100" s="88"/>
      <c r="Z100" s="88"/>
      <c r="AA100" s="88"/>
      <c r="AB100" s="88"/>
      <c r="AC100" s="88"/>
      <c r="AD100" s="90"/>
      <c r="AE100" s="89"/>
      <c r="AF100" s="88"/>
      <c r="AG100" s="88"/>
      <c r="AH100" s="88"/>
      <c r="AI100" s="88"/>
      <c r="AJ100" s="88"/>
      <c r="AK100" s="90"/>
      <c r="AL100" s="89"/>
      <c r="AM100" s="88"/>
      <c r="AN100" s="88"/>
      <c r="AO100" s="88"/>
      <c r="AP100" s="88"/>
      <c r="AQ100" s="88"/>
      <c r="AR100" s="90"/>
      <c r="AS100" s="89"/>
      <c r="AT100" s="88"/>
      <c r="AU100" s="88"/>
      <c r="AV100" s="88"/>
      <c r="AW100" s="88"/>
      <c r="AX100" s="88"/>
      <c r="AY100" s="90"/>
      <c r="AZ100" s="89"/>
      <c r="BA100" s="88"/>
    </row>
    <row r="101" spans="3:53" s="1" customFormat="1">
      <c r="C101" s="40"/>
      <c r="I101" s="27"/>
      <c r="J101" s="126"/>
      <c r="N101" s="27"/>
      <c r="O101" s="126"/>
      <c r="S101" s="88"/>
      <c r="T101" s="88"/>
      <c r="U101" s="88"/>
      <c r="V101" s="88"/>
      <c r="W101" s="89"/>
      <c r="X101" s="89"/>
      <c r="Y101" s="88"/>
      <c r="Z101" s="88"/>
      <c r="AA101" s="88"/>
      <c r="AB101" s="88"/>
      <c r="AC101" s="88"/>
      <c r="AD101" s="90"/>
      <c r="AE101" s="89"/>
      <c r="AF101" s="88"/>
      <c r="AG101" s="88"/>
      <c r="AH101" s="88"/>
      <c r="AI101" s="88"/>
      <c r="AJ101" s="88"/>
      <c r="AK101" s="90"/>
      <c r="AL101" s="89"/>
      <c r="AM101" s="88"/>
      <c r="AN101" s="88"/>
      <c r="AO101" s="88"/>
      <c r="AP101" s="88"/>
      <c r="AQ101" s="88"/>
      <c r="AR101" s="90"/>
      <c r="AS101" s="89"/>
      <c r="AT101" s="88"/>
      <c r="AU101" s="88"/>
      <c r="AV101" s="88"/>
      <c r="AW101" s="88"/>
      <c r="AX101" s="88"/>
      <c r="AY101" s="90"/>
      <c r="AZ101" s="89"/>
      <c r="BA101" s="88"/>
    </row>
    <row r="102" spans="3:53" s="1" customFormat="1">
      <c r="C102" s="40"/>
      <c r="I102" s="27"/>
      <c r="J102" s="126"/>
      <c r="N102" s="27"/>
      <c r="O102" s="126"/>
      <c r="S102" s="88"/>
      <c r="T102" s="88"/>
      <c r="U102" s="88"/>
      <c r="V102" s="88"/>
      <c r="W102" s="89"/>
      <c r="X102" s="89"/>
      <c r="Y102" s="88"/>
      <c r="Z102" s="88"/>
      <c r="AA102" s="88"/>
      <c r="AB102" s="88"/>
      <c r="AC102" s="88"/>
      <c r="AD102" s="90"/>
      <c r="AE102" s="89"/>
      <c r="AF102" s="88"/>
      <c r="AG102" s="88"/>
      <c r="AH102" s="88"/>
      <c r="AI102" s="88"/>
      <c r="AJ102" s="88"/>
      <c r="AK102" s="90"/>
      <c r="AL102" s="89"/>
      <c r="AM102" s="88"/>
      <c r="AN102" s="88"/>
      <c r="AO102" s="88"/>
      <c r="AP102" s="88"/>
      <c r="AQ102" s="88"/>
      <c r="AR102" s="90"/>
      <c r="AS102" s="89"/>
      <c r="AT102" s="88"/>
      <c r="AU102" s="88"/>
      <c r="AV102" s="88"/>
      <c r="AW102" s="88"/>
      <c r="AX102" s="88"/>
      <c r="AY102" s="90"/>
      <c r="AZ102" s="89"/>
      <c r="BA102" s="88"/>
    </row>
    <row r="103" spans="3:53" s="1" customFormat="1">
      <c r="C103" s="40"/>
      <c r="I103" s="27"/>
      <c r="J103" s="126"/>
      <c r="N103" s="27"/>
      <c r="O103" s="126"/>
      <c r="S103" s="88"/>
      <c r="T103" s="88"/>
      <c r="U103" s="88"/>
      <c r="V103" s="88"/>
      <c r="W103" s="89"/>
      <c r="X103" s="89"/>
      <c r="Y103" s="88"/>
      <c r="Z103" s="88"/>
      <c r="AA103" s="88"/>
      <c r="AB103" s="88"/>
      <c r="AC103" s="88"/>
      <c r="AD103" s="90"/>
      <c r="AE103" s="89"/>
      <c r="AF103" s="88"/>
      <c r="AG103" s="88"/>
      <c r="AH103" s="88"/>
      <c r="AI103" s="88"/>
      <c r="AJ103" s="88"/>
      <c r="AK103" s="90"/>
      <c r="AL103" s="89"/>
      <c r="AM103" s="88"/>
      <c r="AN103" s="88"/>
      <c r="AO103" s="88"/>
      <c r="AP103" s="88"/>
      <c r="AQ103" s="88"/>
      <c r="AR103" s="90"/>
      <c r="AS103" s="89"/>
      <c r="AT103" s="88"/>
      <c r="AU103" s="88"/>
      <c r="AV103" s="88"/>
      <c r="AW103" s="88"/>
      <c r="AX103" s="88"/>
      <c r="AY103" s="90"/>
      <c r="AZ103" s="89"/>
      <c r="BA103" s="88"/>
    </row>
    <row r="104" spans="3:53" s="1" customFormat="1">
      <c r="C104" s="40"/>
      <c r="I104" s="27"/>
      <c r="J104" s="126"/>
      <c r="N104" s="27"/>
      <c r="O104" s="126"/>
      <c r="S104" s="88"/>
      <c r="T104" s="88"/>
      <c r="U104" s="88"/>
      <c r="V104" s="88"/>
      <c r="W104" s="89"/>
      <c r="X104" s="89"/>
      <c r="Y104" s="88"/>
      <c r="Z104" s="88"/>
      <c r="AA104" s="88"/>
      <c r="AB104" s="88"/>
      <c r="AC104" s="88"/>
      <c r="AD104" s="90"/>
      <c r="AE104" s="89"/>
      <c r="AF104" s="88"/>
      <c r="AG104" s="88"/>
      <c r="AH104" s="88"/>
      <c r="AI104" s="88"/>
      <c r="AJ104" s="88"/>
      <c r="AK104" s="90"/>
      <c r="AL104" s="89"/>
      <c r="AM104" s="88"/>
      <c r="AN104" s="88"/>
      <c r="AO104" s="88"/>
      <c r="AP104" s="88"/>
      <c r="AQ104" s="88"/>
      <c r="AR104" s="90"/>
      <c r="AS104" s="89"/>
      <c r="AT104" s="88"/>
      <c r="AU104" s="88"/>
      <c r="AV104" s="88"/>
      <c r="AW104" s="88"/>
      <c r="AX104" s="88"/>
      <c r="AY104" s="90"/>
      <c r="AZ104" s="89"/>
      <c r="BA104" s="88"/>
    </row>
    <row r="105" spans="3:53" s="1" customFormat="1">
      <c r="C105" s="40"/>
      <c r="I105" s="27"/>
      <c r="J105" s="126"/>
      <c r="N105" s="27"/>
      <c r="O105" s="126"/>
      <c r="S105" s="88"/>
      <c r="T105" s="88"/>
      <c r="U105" s="88"/>
      <c r="V105" s="88"/>
      <c r="W105" s="89"/>
      <c r="X105" s="89"/>
      <c r="Y105" s="88"/>
      <c r="Z105" s="88"/>
      <c r="AA105" s="88"/>
      <c r="AB105" s="88"/>
      <c r="AC105" s="88"/>
      <c r="AD105" s="90"/>
      <c r="AE105" s="89"/>
      <c r="AF105" s="88"/>
      <c r="AG105" s="88"/>
      <c r="AH105" s="88"/>
      <c r="AI105" s="88"/>
      <c r="AJ105" s="88"/>
      <c r="AK105" s="90"/>
      <c r="AL105" s="89"/>
      <c r="AM105" s="88"/>
      <c r="AN105" s="88"/>
      <c r="AO105" s="88"/>
      <c r="AP105" s="88"/>
      <c r="AQ105" s="88"/>
      <c r="AR105" s="90"/>
      <c r="AS105" s="89"/>
      <c r="AT105" s="88"/>
      <c r="AU105" s="88"/>
      <c r="AV105" s="88"/>
      <c r="AW105" s="88"/>
      <c r="AX105" s="88"/>
      <c r="AY105" s="90"/>
      <c r="AZ105" s="89"/>
      <c r="BA105" s="88"/>
    </row>
    <row r="106" spans="3:53" s="1" customFormat="1">
      <c r="C106" s="40"/>
      <c r="I106" s="27"/>
      <c r="J106" s="126"/>
      <c r="N106" s="27"/>
      <c r="O106" s="126"/>
      <c r="S106" s="88"/>
      <c r="T106" s="88"/>
      <c r="U106" s="88"/>
      <c r="V106" s="88"/>
      <c r="W106" s="89"/>
      <c r="X106" s="89"/>
      <c r="Y106" s="88"/>
      <c r="Z106" s="88"/>
      <c r="AA106" s="88"/>
      <c r="AB106" s="88"/>
      <c r="AC106" s="88"/>
      <c r="AD106" s="90"/>
      <c r="AE106" s="89"/>
      <c r="AF106" s="88"/>
      <c r="AG106" s="88"/>
      <c r="AH106" s="88"/>
      <c r="AI106" s="88"/>
      <c r="AJ106" s="88"/>
      <c r="AK106" s="90"/>
      <c r="AL106" s="89"/>
      <c r="AM106" s="88"/>
      <c r="AN106" s="88"/>
      <c r="AO106" s="88"/>
      <c r="AP106" s="88"/>
      <c r="AQ106" s="88"/>
      <c r="AR106" s="90"/>
      <c r="AS106" s="89"/>
      <c r="AT106" s="88"/>
      <c r="AU106" s="88"/>
      <c r="AV106" s="88"/>
      <c r="AW106" s="88"/>
      <c r="AX106" s="88"/>
      <c r="AY106" s="90"/>
      <c r="AZ106" s="89"/>
      <c r="BA106" s="88"/>
    </row>
    <row r="107" spans="3:53" s="1" customFormat="1">
      <c r="C107" s="40"/>
      <c r="I107" s="27"/>
      <c r="J107" s="126"/>
      <c r="N107" s="27"/>
      <c r="O107" s="126"/>
      <c r="S107" s="88"/>
      <c r="T107" s="88"/>
      <c r="U107" s="88"/>
      <c r="V107" s="88"/>
      <c r="W107" s="89"/>
      <c r="X107" s="89"/>
      <c r="Y107" s="88"/>
      <c r="Z107" s="88"/>
      <c r="AA107" s="88"/>
      <c r="AB107" s="88"/>
      <c r="AC107" s="88"/>
      <c r="AD107" s="90"/>
      <c r="AE107" s="89"/>
      <c r="AF107" s="88"/>
      <c r="AG107" s="88"/>
      <c r="AH107" s="88"/>
      <c r="AI107" s="88"/>
      <c r="AJ107" s="88"/>
      <c r="AK107" s="90"/>
      <c r="AL107" s="89"/>
      <c r="AM107" s="88"/>
      <c r="AN107" s="88"/>
      <c r="AO107" s="88"/>
      <c r="AP107" s="88"/>
      <c r="AQ107" s="88"/>
      <c r="AR107" s="90"/>
      <c r="AS107" s="89"/>
      <c r="AT107" s="88"/>
      <c r="AU107" s="88"/>
      <c r="AV107" s="88"/>
      <c r="AW107" s="88"/>
      <c r="AX107" s="88"/>
      <c r="AY107" s="90"/>
      <c r="AZ107" s="89"/>
      <c r="BA107" s="88"/>
    </row>
    <row r="108" spans="3:53" s="1" customFormat="1">
      <c r="C108" s="40"/>
      <c r="I108" s="27"/>
      <c r="J108" s="126"/>
      <c r="N108" s="27"/>
      <c r="O108" s="126"/>
      <c r="S108" s="88"/>
      <c r="T108" s="88"/>
      <c r="U108" s="88"/>
      <c r="V108" s="88"/>
      <c r="W108" s="89"/>
      <c r="X108" s="89"/>
      <c r="Y108" s="88"/>
      <c r="Z108" s="88"/>
      <c r="AA108" s="88"/>
      <c r="AB108" s="88"/>
      <c r="AC108" s="88"/>
      <c r="AD108" s="90"/>
      <c r="AE108" s="89"/>
      <c r="AF108" s="88"/>
      <c r="AG108" s="88"/>
      <c r="AH108" s="88"/>
      <c r="AI108" s="88"/>
      <c r="AJ108" s="88"/>
      <c r="AK108" s="90"/>
      <c r="AL108" s="89"/>
      <c r="AM108" s="88"/>
      <c r="AN108" s="88"/>
      <c r="AO108" s="88"/>
      <c r="AP108" s="88"/>
      <c r="AQ108" s="88"/>
      <c r="AR108" s="90"/>
      <c r="AS108" s="89"/>
      <c r="AT108" s="88"/>
      <c r="AU108" s="88"/>
      <c r="AV108" s="88"/>
      <c r="AW108" s="88"/>
      <c r="AX108" s="88"/>
      <c r="AY108" s="90"/>
      <c r="AZ108" s="89"/>
      <c r="BA108" s="88"/>
    </row>
    <row r="109" spans="3:53" s="1" customFormat="1">
      <c r="C109" s="40"/>
      <c r="I109" s="27"/>
      <c r="J109" s="126"/>
      <c r="N109" s="27"/>
      <c r="O109" s="126"/>
      <c r="S109" s="88"/>
      <c r="T109" s="88"/>
      <c r="U109" s="88"/>
      <c r="V109" s="88"/>
      <c r="W109" s="89"/>
      <c r="X109" s="89"/>
      <c r="Y109" s="88"/>
      <c r="Z109" s="88"/>
      <c r="AA109" s="88"/>
      <c r="AB109" s="88"/>
      <c r="AC109" s="88"/>
      <c r="AD109" s="90"/>
      <c r="AE109" s="89"/>
      <c r="AF109" s="88"/>
      <c r="AG109" s="88"/>
      <c r="AH109" s="88"/>
      <c r="AI109" s="88"/>
      <c r="AJ109" s="88"/>
      <c r="AK109" s="90"/>
      <c r="AL109" s="89"/>
      <c r="AM109" s="88"/>
      <c r="AN109" s="88"/>
      <c r="AO109" s="88"/>
      <c r="AP109" s="88"/>
      <c r="AQ109" s="88"/>
      <c r="AR109" s="90"/>
      <c r="AS109" s="89"/>
      <c r="AT109" s="88"/>
      <c r="AU109" s="88"/>
      <c r="AV109" s="88"/>
      <c r="AW109" s="88"/>
      <c r="AX109" s="88"/>
      <c r="AY109" s="90"/>
      <c r="AZ109" s="89"/>
      <c r="BA109" s="88"/>
    </row>
    <row r="110" spans="3:53" s="1" customFormat="1">
      <c r="C110" s="40"/>
      <c r="I110" s="27"/>
      <c r="J110" s="126"/>
      <c r="N110" s="27"/>
      <c r="O110" s="126"/>
      <c r="S110" s="88"/>
      <c r="T110" s="88"/>
      <c r="U110" s="88"/>
      <c r="V110" s="88"/>
      <c r="W110" s="89"/>
      <c r="X110" s="89"/>
      <c r="Y110" s="88"/>
      <c r="Z110" s="88"/>
      <c r="AA110" s="88"/>
      <c r="AB110" s="88"/>
      <c r="AC110" s="88"/>
      <c r="AD110" s="90"/>
      <c r="AE110" s="89"/>
      <c r="AF110" s="88"/>
      <c r="AG110" s="88"/>
      <c r="AH110" s="88"/>
      <c r="AI110" s="88"/>
      <c r="AJ110" s="88"/>
      <c r="AK110" s="90"/>
      <c r="AL110" s="89"/>
      <c r="AM110" s="88"/>
      <c r="AN110" s="88"/>
      <c r="AO110" s="88"/>
      <c r="AP110" s="88"/>
      <c r="AQ110" s="88"/>
      <c r="AR110" s="90"/>
      <c r="AS110" s="89"/>
      <c r="AT110" s="88"/>
      <c r="AU110" s="88"/>
      <c r="AV110" s="88"/>
      <c r="AW110" s="88"/>
      <c r="AX110" s="88"/>
      <c r="AY110" s="90"/>
      <c r="AZ110" s="89"/>
      <c r="BA110" s="88"/>
    </row>
    <row r="111" spans="3:53" s="1" customFormat="1">
      <c r="C111" s="40"/>
      <c r="I111" s="27"/>
      <c r="J111" s="126"/>
      <c r="N111" s="27"/>
      <c r="O111" s="126"/>
      <c r="S111" s="88"/>
      <c r="T111" s="88"/>
      <c r="U111" s="88"/>
      <c r="V111" s="88"/>
      <c r="W111" s="89"/>
      <c r="X111" s="89"/>
      <c r="Y111" s="88"/>
      <c r="Z111" s="88"/>
      <c r="AA111" s="88"/>
      <c r="AB111" s="88"/>
      <c r="AC111" s="88"/>
      <c r="AD111" s="90"/>
      <c r="AE111" s="89"/>
      <c r="AF111" s="88"/>
      <c r="AG111" s="88"/>
      <c r="AH111" s="88"/>
      <c r="AI111" s="88"/>
      <c r="AJ111" s="88"/>
      <c r="AK111" s="90"/>
      <c r="AL111" s="89"/>
      <c r="AM111" s="88"/>
      <c r="AN111" s="88"/>
      <c r="AO111" s="88"/>
      <c r="AP111" s="88"/>
      <c r="AQ111" s="88"/>
      <c r="AR111" s="90"/>
      <c r="AS111" s="89"/>
      <c r="AT111" s="88"/>
      <c r="AU111" s="88"/>
      <c r="AV111" s="88"/>
      <c r="AW111" s="88"/>
      <c r="AX111" s="88"/>
      <c r="AY111" s="90"/>
      <c r="AZ111" s="89"/>
      <c r="BA111" s="88"/>
    </row>
    <row r="112" spans="3:53" s="1" customFormat="1">
      <c r="C112" s="40"/>
      <c r="I112" s="27"/>
      <c r="J112" s="126"/>
      <c r="N112" s="27"/>
      <c r="O112" s="126"/>
      <c r="S112" s="88"/>
      <c r="T112" s="88"/>
      <c r="U112" s="88"/>
      <c r="V112" s="88"/>
      <c r="W112" s="89"/>
      <c r="X112" s="89"/>
      <c r="Y112" s="88"/>
      <c r="Z112" s="88"/>
      <c r="AA112" s="88"/>
      <c r="AB112" s="88"/>
      <c r="AC112" s="88"/>
      <c r="AD112" s="90"/>
      <c r="AE112" s="89"/>
      <c r="AF112" s="88"/>
      <c r="AG112" s="88"/>
      <c r="AH112" s="88"/>
      <c r="AI112" s="88"/>
      <c r="AJ112" s="88"/>
      <c r="AK112" s="90"/>
      <c r="AL112" s="89"/>
      <c r="AM112" s="88"/>
      <c r="AN112" s="88"/>
      <c r="AO112" s="88"/>
      <c r="AP112" s="88"/>
      <c r="AQ112" s="88"/>
      <c r="AR112" s="90"/>
      <c r="AS112" s="89"/>
      <c r="AT112" s="88"/>
      <c r="AU112" s="88"/>
      <c r="AV112" s="88"/>
      <c r="AW112" s="88"/>
      <c r="AX112" s="88"/>
      <c r="AY112" s="90"/>
      <c r="AZ112" s="89"/>
      <c r="BA112" s="88"/>
    </row>
    <row r="113" spans="3:53" s="1" customFormat="1">
      <c r="C113" s="40"/>
      <c r="I113" s="27"/>
      <c r="J113" s="126"/>
      <c r="N113" s="27"/>
      <c r="O113" s="126"/>
      <c r="S113" s="88"/>
      <c r="T113" s="88"/>
      <c r="U113" s="88"/>
      <c r="V113" s="88"/>
      <c r="W113" s="89"/>
      <c r="X113" s="89"/>
      <c r="Y113" s="88"/>
      <c r="Z113" s="88"/>
      <c r="AA113" s="88"/>
      <c r="AB113" s="88"/>
      <c r="AC113" s="88"/>
      <c r="AD113" s="90"/>
      <c r="AE113" s="89"/>
      <c r="AF113" s="88"/>
      <c r="AG113" s="88"/>
      <c r="AH113" s="88"/>
      <c r="AI113" s="88"/>
      <c r="AJ113" s="88"/>
      <c r="AK113" s="90"/>
      <c r="AL113" s="89"/>
      <c r="AM113" s="88"/>
      <c r="AN113" s="88"/>
      <c r="AO113" s="88"/>
      <c r="AP113" s="88"/>
      <c r="AQ113" s="88"/>
      <c r="AR113" s="90"/>
      <c r="AS113" s="89"/>
      <c r="AT113" s="88"/>
      <c r="AU113" s="88"/>
      <c r="AV113" s="88"/>
      <c r="AW113" s="88"/>
      <c r="AX113" s="88"/>
      <c r="AY113" s="90"/>
      <c r="AZ113" s="89"/>
      <c r="BA113" s="88"/>
    </row>
    <row r="114" spans="3:53" s="1" customFormat="1">
      <c r="C114" s="40"/>
      <c r="I114" s="27"/>
      <c r="J114" s="126"/>
      <c r="N114" s="27"/>
      <c r="O114" s="126"/>
      <c r="S114" s="88"/>
      <c r="T114" s="88"/>
      <c r="U114" s="88"/>
      <c r="V114" s="88"/>
      <c r="W114" s="89"/>
      <c r="X114" s="89"/>
      <c r="Y114" s="88"/>
      <c r="Z114" s="88"/>
      <c r="AA114" s="88"/>
      <c r="AB114" s="88"/>
      <c r="AC114" s="88"/>
      <c r="AD114" s="90"/>
      <c r="AE114" s="89"/>
      <c r="AF114" s="88"/>
      <c r="AG114" s="88"/>
      <c r="AH114" s="88"/>
      <c r="AI114" s="88"/>
      <c r="AJ114" s="88"/>
      <c r="AK114" s="90"/>
      <c r="AL114" s="89"/>
      <c r="AM114" s="88"/>
      <c r="AN114" s="88"/>
      <c r="AO114" s="88"/>
      <c r="AP114" s="88"/>
      <c r="AQ114" s="88"/>
      <c r="AR114" s="90"/>
      <c r="AS114" s="89"/>
      <c r="AT114" s="88"/>
      <c r="AU114" s="88"/>
      <c r="AV114" s="88"/>
      <c r="AW114" s="88"/>
      <c r="AX114" s="88"/>
      <c r="AY114" s="90"/>
      <c r="AZ114" s="89"/>
      <c r="BA114" s="88"/>
    </row>
    <row r="115" spans="3:53" s="1" customFormat="1">
      <c r="C115" s="40"/>
      <c r="I115" s="27"/>
      <c r="J115" s="126"/>
      <c r="N115" s="27"/>
      <c r="O115" s="126"/>
      <c r="S115" s="88"/>
      <c r="T115" s="88"/>
      <c r="U115" s="88"/>
      <c r="V115" s="88"/>
      <c r="W115" s="89"/>
      <c r="X115" s="89"/>
      <c r="Y115" s="88"/>
      <c r="Z115" s="88"/>
      <c r="AA115" s="88"/>
      <c r="AB115" s="88"/>
      <c r="AC115" s="88"/>
      <c r="AD115" s="90"/>
      <c r="AE115" s="89"/>
      <c r="AF115" s="88"/>
      <c r="AG115" s="88"/>
      <c r="AH115" s="88"/>
      <c r="AI115" s="88"/>
      <c r="AJ115" s="88"/>
      <c r="AK115" s="90"/>
      <c r="AL115" s="89"/>
      <c r="AM115" s="88"/>
      <c r="AN115" s="88"/>
      <c r="AO115" s="88"/>
      <c r="AP115" s="88"/>
      <c r="AQ115" s="88"/>
      <c r="AR115" s="90"/>
      <c r="AS115" s="89"/>
      <c r="AT115" s="88"/>
      <c r="AU115" s="88"/>
      <c r="AV115" s="88"/>
      <c r="AW115" s="88"/>
      <c r="AX115" s="88"/>
      <c r="AY115" s="90"/>
      <c r="AZ115" s="89"/>
      <c r="BA115" s="88"/>
    </row>
    <row r="116" spans="3:53" s="1" customFormat="1">
      <c r="C116" s="40"/>
      <c r="I116" s="27"/>
      <c r="J116" s="126"/>
      <c r="N116" s="27"/>
      <c r="O116" s="126"/>
      <c r="S116" s="88"/>
      <c r="T116" s="88"/>
      <c r="U116" s="88"/>
      <c r="V116" s="88"/>
      <c r="W116" s="89"/>
      <c r="X116" s="89"/>
      <c r="Y116" s="88"/>
      <c r="Z116" s="88"/>
      <c r="AA116" s="88"/>
      <c r="AB116" s="88"/>
      <c r="AC116" s="88"/>
      <c r="AD116" s="90"/>
      <c r="AE116" s="89"/>
      <c r="AF116" s="88"/>
      <c r="AG116" s="88"/>
      <c r="AH116" s="88"/>
      <c r="AI116" s="88"/>
      <c r="AJ116" s="88"/>
      <c r="AK116" s="90"/>
      <c r="AL116" s="89"/>
      <c r="AM116" s="88"/>
      <c r="AN116" s="88"/>
      <c r="AO116" s="88"/>
      <c r="AP116" s="88"/>
      <c r="AQ116" s="88"/>
      <c r="AR116" s="90"/>
      <c r="AS116" s="89"/>
      <c r="AT116" s="88"/>
      <c r="AU116" s="88"/>
      <c r="AV116" s="88"/>
      <c r="AW116" s="88"/>
      <c r="AX116" s="88"/>
      <c r="AY116" s="90"/>
      <c r="AZ116" s="89"/>
      <c r="BA116" s="88"/>
    </row>
    <row r="117" spans="3:53" s="1" customFormat="1">
      <c r="C117" s="40"/>
      <c r="I117" s="27"/>
      <c r="J117" s="126"/>
      <c r="N117" s="27"/>
      <c r="O117" s="126"/>
      <c r="S117" s="88"/>
      <c r="T117" s="88"/>
      <c r="U117" s="88"/>
      <c r="V117" s="88"/>
      <c r="W117" s="89"/>
      <c r="X117" s="89"/>
      <c r="Y117" s="88"/>
      <c r="Z117" s="88"/>
      <c r="AA117" s="88"/>
      <c r="AB117" s="88"/>
      <c r="AC117" s="88"/>
      <c r="AD117" s="90"/>
      <c r="AE117" s="89"/>
      <c r="AF117" s="88"/>
      <c r="AG117" s="88"/>
      <c r="AH117" s="88"/>
      <c r="AI117" s="88"/>
      <c r="AJ117" s="88"/>
      <c r="AK117" s="90"/>
      <c r="AL117" s="89"/>
      <c r="AM117" s="88"/>
      <c r="AN117" s="88"/>
      <c r="AO117" s="88"/>
      <c r="AP117" s="88"/>
      <c r="AQ117" s="88"/>
      <c r="AR117" s="90"/>
      <c r="AS117" s="89"/>
      <c r="AT117" s="88"/>
      <c r="AU117" s="88"/>
      <c r="AV117" s="88"/>
      <c r="AW117" s="88"/>
      <c r="AX117" s="88"/>
      <c r="AY117" s="90"/>
      <c r="AZ117" s="89"/>
      <c r="BA117" s="88"/>
    </row>
    <row r="118" spans="3:53" s="1" customFormat="1">
      <c r="C118" s="40"/>
      <c r="I118" s="27"/>
      <c r="J118" s="126"/>
      <c r="N118" s="27"/>
      <c r="O118" s="126"/>
      <c r="S118" s="88"/>
      <c r="T118" s="88"/>
      <c r="U118" s="88"/>
      <c r="V118" s="88"/>
      <c r="W118" s="89"/>
      <c r="X118" s="89"/>
      <c r="Y118" s="88"/>
      <c r="Z118" s="88"/>
      <c r="AA118" s="88"/>
      <c r="AB118" s="88"/>
      <c r="AC118" s="88"/>
      <c r="AD118" s="90"/>
      <c r="AE118" s="89"/>
      <c r="AF118" s="88"/>
      <c r="AG118" s="88"/>
      <c r="AH118" s="88"/>
      <c r="AI118" s="88"/>
      <c r="AJ118" s="88"/>
      <c r="AK118" s="90"/>
      <c r="AL118" s="89"/>
      <c r="AM118" s="88"/>
      <c r="AN118" s="88"/>
      <c r="AO118" s="88"/>
      <c r="AP118" s="88"/>
      <c r="AQ118" s="88"/>
      <c r="AR118" s="90"/>
      <c r="AS118" s="89"/>
      <c r="AT118" s="88"/>
      <c r="AU118" s="88"/>
      <c r="AV118" s="88"/>
      <c r="AW118" s="88"/>
      <c r="AX118" s="88"/>
      <c r="AY118" s="90"/>
      <c r="AZ118" s="89"/>
      <c r="BA118" s="88"/>
    </row>
    <row r="119" spans="3:53" s="1" customFormat="1">
      <c r="C119" s="40"/>
      <c r="I119" s="27"/>
      <c r="J119" s="126"/>
      <c r="N119" s="27"/>
      <c r="O119" s="126"/>
      <c r="S119" s="88"/>
      <c r="T119" s="88"/>
      <c r="U119" s="88"/>
      <c r="V119" s="88"/>
      <c r="W119" s="89"/>
      <c r="X119" s="89"/>
      <c r="Y119" s="88"/>
      <c r="Z119" s="88"/>
      <c r="AA119" s="88"/>
      <c r="AB119" s="88"/>
      <c r="AC119" s="88"/>
      <c r="AD119" s="90"/>
      <c r="AE119" s="89"/>
      <c r="AF119" s="88"/>
      <c r="AG119" s="88"/>
      <c r="AH119" s="88"/>
      <c r="AI119" s="88"/>
      <c r="AJ119" s="88"/>
      <c r="AK119" s="90"/>
      <c r="AL119" s="89"/>
      <c r="AM119" s="88"/>
      <c r="AN119" s="88"/>
      <c r="AO119" s="88"/>
      <c r="AP119" s="88"/>
      <c r="AQ119" s="88"/>
      <c r="AR119" s="90"/>
      <c r="AS119" s="89"/>
      <c r="AT119" s="88"/>
      <c r="AU119" s="88"/>
      <c r="AV119" s="88"/>
      <c r="AW119" s="88"/>
      <c r="AX119" s="88"/>
      <c r="AY119" s="90"/>
      <c r="AZ119" s="89"/>
      <c r="BA119" s="88"/>
    </row>
    <row r="120" spans="3:53" s="1" customFormat="1">
      <c r="C120" s="40"/>
      <c r="I120" s="27"/>
      <c r="J120" s="126"/>
      <c r="N120" s="27"/>
      <c r="O120" s="126"/>
      <c r="S120" s="88"/>
      <c r="T120" s="88"/>
      <c r="U120" s="88"/>
      <c r="V120" s="88"/>
      <c r="W120" s="89"/>
      <c r="X120" s="89"/>
      <c r="Y120" s="88"/>
      <c r="Z120" s="88"/>
      <c r="AA120" s="88"/>
      <c r="AB120" s="88"/>
      <c r="AC120" s="88"/>
      <c r="AD120" s="90"/>
      <c r="AE120" s="89"/>
      <c r="AF120" s="88"/>
      <c r="AG120" s="88"/>
      <c r="AH120" s="88"/>
      <c r="AI120" s="88"/>
      <c r="AJ120" s="88"/>
      <c r="AK120" s="90"/>
      <c r="AL120" s="89"/>
      <c r="AM120" s="88"/>
      <c r="AN120" s="88"/>
      <c r="AO120" s="88"/>
      <c r="AP120" s="88"/>
      <c r="AQ120" s="88"/>
      <c r="AR120" s="90"/>
      <c r="AS120" s="89"/>
      <c r="AT120" s="88"/>
      <c r="AU120" s="88"/>
      <c r="AV120" s="88"/>
      <c r="AW120" s="88"/>
      <c r="AX120" s="88"/>
      <c r="AY120" s="90"/>
      <c r="AZ120" s="89"/>
      <c r="BA120" s="88"/>
    </row>
    <row r="121" spans="3:53" s="1" customFormat="1">
      <c r="C121" s="40"/>
      <c r="I121" s="27"/>
      <c r="J121" s="126"/>
      <c r="N121" s="27"/>
      <c r="O121" s="126"/>
      <c r="S121" s="88"/>
      <c r="T121" s="88"/>
      <c r="U121" s="88"/>
      <c r="V121" s="88"/>
      <c r="W121" s="89"/>
      <c r="X121" s="89"/>
      <c r="Y121" s="88"/>
      <c r="Z121" s="88"/>
      <c r="AA121" s="88"/>
      <c r="AB121" s="88"/>
      <c r="AC121" s="88"/>
      <c r="AD121" s="90"/>
      <c r="AE121" s="89"/>
      <c r="AF121" s="88"/>
      <c r="AG121" s="88"/>
      <c r="AH121" s="88"/>
      <c r="AI121" s="88"/>
      <c r="AJ121" s="88"/>
      <c r="AK121" s="90"/>
      <c r="AL121" s="89"/>
      <c r="AM121" s="88"/>
      <c r="AN121" s="88"/>
      <c r="AO121" s="88"/>
      <c r="AP121" s="88"/>
      <c r="AQ121" s="88"/>
      <c r="AR121" s="90"/>
      <c r="AS121" s="89"/>
      <c r="AT121" s="88"/>
      <c r="AU121" s="88"/>
      <c r="AV121" s="88"/>
      <c r="AW121" s="88"/>
      <c r="AX121" s="88"/>
      <c r="AY121" s="90"/>
      <c r="AZ121" s="89"/>
      <c r="BA121" s="88"/>
    </row>
    <row r="122" spans="3:53" s="1" customFormat="1">
      <c r="C122" s="40"/>
      <c r="I122" s="27"/>
      <c r="J122" s="126"/>
      <c r="N122" s="27"/>
      <c r="O122" s="126"/>
      <c r="S122" s="88"/>
      <c r="T122" s="88"/>
      <c r="U122" s="88"/>
      <c r="V122" s="88"/>
      <c r="W122" s="89"/>
      <c r="X122" s="89"/>
      <c r="Y122" s="88"/>
      <c r="Z122" s="88"/>
      <c r="AA122" s="88"/>
      <c r="AB122" s="88"/>
      <c r="AC122" s="88"/>
      <c r="AD122" s="90"/>
      <c r="AE122" s="89"/>
      <c r="AF122" s="88"/>
      <c r="AG122" s="88"/>
      <c r="AH122" s="88"/>
      <c r="AI122" s="88"/>
      <c r="AJ122" s="88"/>
      <c r="AK122" s="90"/>
      <c r="AL122" s="89"/>
      <c r="AM122" s="88"/>
      <c r="AN122" s="88"/>
      <c r="AO122" s="88"/>
      <c r="AP122" s="88"/>
      <c r="AQ122" s="88"/>
      <c r="AR122" s="90"/>
      <c r="AS122" s="89"/>
      <c r="AT122" s="88"/>
      <c r="AU122" s="88"/>
      <c r="AV122" s="88"/>
      <c r="AW122" s="88"/>
      <c r="AX122" s="88"/>
      <c r="AY122" s="90"/>
      <c r="AZ122" s="89"/>
      <c r="BA122" s="88"/>
    </row>
    <row r="123" spans="3:53" s="1" customFormat="1">
      <c r="C123" s="40"/>
      <c r="I123" s="27"/>
      <c r="J123" s="126"/>
      <c r="N123" s="27"/>
      <c r="O123" s="126"/>
      <c r="S123" s="88"/>
      <c r="T123" s="88"/>
      <c r="U123" s="88"/>
      <c r="V123" s="88"/>
      <c r="W123" s="89"/>
      <c r="X123" s="89"/>
      <c r="Y123" s="88"/>
      <c r="Z123" s="88"/>
      <c r="AA123" s="88"/>
      <c r="AB123" s="88"/>
      <c r="AC123" s="88"/>
      <c r="AD123" s="90"/>
      <c r="AE123" s="89"/>
      <c r="AF123" s="88"/>
      <c r="AG123" s="88"/>
      <c r="AH123" s="88"/>
      <c r="AI123" s="88"/>
      <c r="AJ123" s="88"/>
      <c r="AK123" s="90"/>
      <c r="AL123" s="89"/>
      <c r="AM123" s="88"/>
      <c r="AN123" s="88"/>
      <c r="AO123" s="88"/>
      <c r="AP123" s="88"/>
      <c r="AQ123" s="88"/>
      <c r="AR123" s="90"/>
      <c r="AS123" s="89"/>
      <c r="AT123" s="88"/>
      <c r="AU123" s="88"/>
      <c r="AV123" s="88"/>
      <c r="AW123" s="88"/>
      <c r="AX123" s="88"/>
      <c r="AY123" s="90"/>
      <c r="AZ123" s="89"/>
      <c r="BA123" s="88"/>
    </row>
    <row r="124" spans="3:53" s="1" customFormat="1">
      <c r="C124" s="40"/>
      <c r="I124" s="27"/>
      <c r="J124" s="126"/>
      <c r="N124" s="27"/>
      <c r="O124" s="126"/>
      <c r="S124" s="88"/>
      <c r="T124" s="88"/>
      <c r="U124" s="88"/>
      <c r="V124" s="88"/>
      <c r="W124" s="89"/>
      <c r="X124" s="89"/>
      <c r="Y124" s="88"/>
      <c r="Z124" s="88"/>
      <c r="AA124" s="88"/>
      <c r="AB124" s="88"/>
      <c r="AC124" s="88"/>
      <c r="AD124" s="90"/>
      <c r="AE124" s="89"/>
      <c r="AF124" s="88"/>
      <c r="AG124" s="88"/>
      <c r="AH124" s="88"/>
      <c r="AI124" s="88"/>
      <c r="AJ124" s="88"/>
      <c r="AK124" s="90"/>
      <c r="AL124" s="89"/>
      <c r="AM124" s="88"/>
      <c r="AN124" s="88"/>
      <c r="AO124" s="88"/>
      <c r="AP124" s="88"/>
      <c r="AQ124" s="88"/>
      <c r="AR124" s="90"/>
      <c r="AS124" s="89"/>
      <c r="AT124" s="88"/>
      <c r="AU124" s="88"/>
      <c r="AV124" s="88"/>
      <c r="AW124" s="88"/>
      <c r="AX124" s="88"/>
      <c r="AY124" s="90"/>
      <c r="AZ124" s="89"/>
      <c r="BA124" s="88"/>
    </row>
    <row r="125" spans="3:53" s="1" customFormat="1">
      <c r="C125" s="40"/>
      <c r="I125" s="27"/>
      <c r="J125" s="126"/>
      <c r="N125" s="27"/>
      <c r="O125" s="126"/>
      <c r="S125" s="88"/>
      <c r="T125" s="88"/>
      <c r="U125" s="88"/>
      <c r="V125" s="88"/>
      <c r="W125" s="89"/>
      <c r="X125" s="89"/>
      <c r="Y125" s="88"/>
      <c r="Z125" s="88"/>
      <c r="AA125" s="88"/>
      <c r="AB125" s="88"/>
      <c r="AC125" s="88"/>
      <c r="AD125" s="90"/>
      <c r="AE125" s="89"/>
      <c r="AF125" s="88"/>
      <c r="AG125" s="88"/>
      <c r="AH125" s="88"/>
      <c r="AI125" s="88"/>
      <c r="AJ125" s="88"/>
      <c r="AK125" s="90"/>
      <c r="AL125" s="89"/>
      <c r="AM125" s="88"/>
      <c r="AN125" s="88"/>
      <c r="AO125" s="88"/>
      <c r="AP125" s="88"/>
      <c r="AQ125" s="88"/>
      <c r="AR125" s="90"/>
      <c r="AS125" s="89"/>
      <c r="AT125" s="88"/>
      <c r="AU125" s="88"/>
      <c r="AV125" s="88"/>
      <c r="AW125" s="88"/>
      <c r="AX125" s="88"/>
      <c r="AY125" s="90"/>
      <c r="AZ125" s="89"/>
      <c r="BA125" s="88"/>
    </row>
    <row r="126" spans="3:53" s="1" customFormat="1">
      <c r="C126" s="40"/>
      <c r="I126" s="27"/>
      <c r="J126" s="126"/>
      <c r="N126" s="27"/>
      <c r="O126" s="126"/>
      <c r="S126" s="88"/>
      <c r="T126" s="88"/>
      <c r="U126" s="88"/>
      <c r="V126" s="88"/>
      <c r="W126" s="89"/>
      <c r="X126" s="89"/>
      <c r="Y126" s="88"/>
      <c r="Z126" s="88"/>
      <c r="AA126" s="88"/>
      <c r="AB126" s="88"/>
      <c r="AC126" s="88"/>
      <c r="AD126" s="90"/>
      <c r="AE126" s="89"/>
      <c r="AF126" s="88"/>
      <c r="AG126" s="88"/>
      <c r="AH126" s="88"/>
      <c r="AI126" s="88"/>
      <c r="AJ126" s="88"/>
      <c r="AK126" s="90"/>
      <c r="AL126" s="89"/>
      <c r="AM126" s="88"/>
      <c r="AN126" s="88"/>
      <c r="AO126" s="88"/>
      <c r="AP126" s="88"/>
      <c r="AQ126" s="88"/>
      <c r="AR126" s="90"/>
      <c r="AS126" s="89"/>
      <c r="AT126" s="88"/>
      <c r="AU126" s="88"/>
      <c r="AV126" s="88"/>
      <c r="AW126" s="88"/>
      <c r="AX126" s="88"/>
      <c r="AY126" s="90"/>
      <c r="AZ126" s="89"/>
      <c r="BA126" s="88"/>
    </row>
    <row r="127" spans="3:53" s="1" customFormat="1">
      <c r="C127" s="40"/>
      <c r="I127" s="27"/>
      <c r="J127" s="126"/>
      <c r="N127" s="27"/>
      <c r="O127" s="126"/>
      <c r="S127" s="88"/>
      <c r="T127" s="88"/>
      <c r="U127" s="88"/>
      <c r="V127" s="88"/>
      <c r="W127" s="89"/>
      <c r="X127" s="89"/>
      <c r="Y127" s="88"/>
      <c r="Z127" s="88"/>
      <c r="AA127" s="88"/>
      <c r="AB127" s="88"/>
      <c r="AC127" s="88"/>
      <c r="AD127" s="90"/>
      <c r="AE127" s="89"/>
      <c r="AF127" s="88"/>
      <c r="AG127" s="88"/>
      <c r="AH127" s="88"/>
      <c r="AI127" s="88"/>
      <c r="AJ127" s="88"/>
      <c r="AK127" s="90"/>
      <c r="AL127" s="89"/>
      <c r="AM127" s="88"/>
      <c r="AN127" s="88"/>
      <c r="AO127" s="88"/>
      <c r="AP127" s="88"/>
      <c r="AQ127" s="88"/>
      <c r="AR127" s="90"/>
      <c r="AS127" s="89"/>
      <c r="AT127" s="88"/>
      <c r="AU127" s="88"/>
      <c r="AV127" s="88"/>
      <c r="AW127" s="88"/>
      <c r="AX127" s="88"/>
      <c r="AY127" s="90"/>
      <c r="AZ127" s="89"/>
      <c r="BA127" s="88"/>
    </row>
    <row r="128" spans="3:53" s="1" customFormat="1">
      <c r="C128" s="40"/>
      <c r="I128" s="27"/>
      <c r="J128" s="126"/>
      <c r="N128" s="27"/>
      <c r="O128" s="126"/>
      <c r="S128" s="88"/>
      <c r="T128" s="88"/>
      <c r="U128" s="88"/>
      <c r="V128" s="88"/>
      <c r="W128" s="89"/>
      <c r="X128" s="89"/>
      <c r="Y128" s="88"/>
      <c r="Z128" s="88"/>
      <c r="AA128" s="88"/>
      <c r="AB128" s="88"/>
      <c r="AC128" s="88"/>
      <c r="AD128" s="90"/>
      <c r="AE128" s="89"/>
      <c r="AF128" s="88"/>
      <c r="AG128" s="88"/>
      <c r="AH128" s="88"/>
      <c r="AI128" s="88"/>
      <c r="AJ128" s="88"/>
      <c r="AK128" s="90"/>
      <c r="AL128" s="89"/>
      <c r="AM128" s="88"/>
      <c r="AN128" s="88"/>
      <c r="AO128" s="88"/>
      <c r="AP128" s="88"/>
      <c r="AQ128" s="88"/>
      <c r="AR128" s="90"/>
      <c r="AS128" s="89"/>
      <c r="AT128" s="88"/>
      <c r="AU128" s="88"/>
      <c r="AV128" s="88"/>
      <c r="AW128" s="88"/>
      <c r="AX128" s="88"/>
      <c r="AY128" s="90"/>
      <c r="AZ128" s="89"/>
      <c r="BA128" s="88"/>
    </row>
    <row r="129" spans="3:53" s="1" customFormat="1">
      <c r="C129" s="40"/>
      <c r="I129" s="27"/>
      <c r="J129" s="126"/>
      <c r="N129" s="27"/>
      <c r="O129" s="126"/>
      <c r="S129" s="88"/>
      <c r="T129" s="88"/>
      <c r="U129" s="88"/>
      <c r="V129" s="88"/>
      <c r="W129" s="89"/>
      <c r="X129" s="89"/>
      <c r="Y129" s="88"/>
      <c r="Z129" s="88"/>
      <c r="AA129" s="88"/>
      <c r="AB129" s="88"/>
      <c r="AC129" s="88"/>
      <c r="AD129" s="90"/>
      <c r="AE129" s="89"/>
      <c r="AF129" s="88"/>
      <c r="AG129" s="88"/>
      <c r="AH129" s="88"/>
      <c r="AI129" s="88"/>
      <c r="AJ129" s="88"/>
      <c r="AK129" s="90"/>
      <c r="AL129" s="89"/>
      <c r="AM129" s="88"/>
      <c r="AN129" s="88"/>
      <c r="AO129" s="88"/>
      <c r="AP129" s="88"/>
      <c r="AQ129" s="88"/>
      <c r="AR129" s="90"/>
      <c r="AS129" s="89"/>
      <c r="AT129" s="88"/>
      <c r="AU129" s="88"/>
      <c r="AV129" s="88"/>
      <c r="AW129" s="88"/>
      <c r="AX129" s="88"/>
      <c r="AY129" s="90"/>
      <c r="AZ129" s="89"/>
      <c r="BA129" s="88"/>
    </row>
    <row r="130" spans="3:53" s="1" customFormat="1">
      <c r="C130" s="40"/>
      <c r="I130" s="27"/>
      <c r="J130" s="126"/>
      <c r="N130" s="27"/>
      <c r="O130" s="126"/>
      <c r="S130" s="88"/>
      <c r="T130" s="88"/>
      <c r="U130" s="88"/>
      <c r="V130" s="88"/>
      <c r="W130" s="89"/>
      <c r="X130" s="89"/>
      <c r="Y130" s="88"/>
      <c r="Z130" s="88"/>
      <c r="AA130" s="88"/>
      <c r="AB130" s="88"/>
      <c r="AC130" s="88"/>
      <c r="AD130" s="90"/>
      <c r="AE130" s="89"/>
      <c r="AF130" s="88"/>
      <c r="AG130" s="88"/>
      <c r="AH130" s="88"/>
      <c r="AI130" s="88"/>
      <c r="AJ130" s="88"/>
      <c r="AK130" s="90"/>
      <c r="AL130" s="89"/>
      <c r="AM130" s="88"/>
      <c r="AN130" s="88"/>
      <c r="AO130" s="88"/>
      <c r="AP130" s="88"/>
      <c r="AQ130" s="88"/>
      <c r="AR130" s="90"/>
      <c r="AS130" s="89"/>
      <c r="AT130" s="88"/>
      <c r="AU130" s="88"/>
      <c r="AV130" s="88"/>
      <c r="AW130" s="88"/>
      <c r="AX130" s="88"/>
      <c r="AY130" s="90"/>
      <c r="AZ130" s="89"/>
      <c r="BA130" s="88"/>
    </row>
    <row r="131" spans="3:53" s="1" customFormat="1">
      <c r="C131" s="40"/>
      <c r="I131" s="27"/>
      <c r="J131" s="126"/>
      <c r="N131" s="27"/>
      <c r="O131" s="126"/>
      <c r="S131" s="88"/>
      <c r="T131" s="88"/>
      <c r="U131" s="88"/>
      <c r="V131" s="88"/>
      <c r="W131" s="89"/>
      <c r="X131" s="89"/>
      <c r="Y131" s="88"/>
      <c r="Z131" s="88"/>
      <c r="AA131" s="88"/>
      <c r="AB131" s="88"/>
      <c r="AC131" s="88"/>
      <c r="AD131" s="90"/>
      <c r="AE131" s="89"/>
      <c r="AF131" s="88"/>
      <c r="AG131" s="88"/>
      <c r="AH131" s="88"/>
      <c r="AI131" s="88"/>
      <c r="AJ131" s="88"/>
      <c r="AK131" s="90"/>
      <c r="AL131" s="89"/>
      <c r="AM131" s="88"/>
      <c r="AN131" s="88"/>
      <c r="AO131" s="88"/>
      <c r="AP131" s="88"/>
      <c r="AQ131" s="88"/>
      <c r="AR131" s="90"/>
      <c r="AS131" s="89"/>
      <c r="AT131" s="88"/>
      <c r="AU131" s="88"/>
      <c r="AV131" s="88"/>
      <c r="AW131" s="88"/>
      <c r="AX131" s="88"/>
      <c r="AY131" s="90"/>
      <c r="AZ131" s="89"/>
      <c r="BA131" s="88"/>
    </row>
    <row r="132" spans="3:53" s="1" customFormat="1">
      <c r="C132" s="40"/>
      <c r="I132" s="27"/>
      <c r="J132" s="126"/>
      <c r="N132" s="27"/>
      <c r="O132" s="126"/>
      <c r="S132" s="88"/>
      <c r="T132" s="88"/>
      <c r="U132" s="88"/>
      <c r="V132" s="88"/>
      <c r="W132" s="89"/>
      <c r="X132" s="89"/>
      <c r="Y132" s="88"/>
      <c r="Z132" s="88"/>
      <c r="AA132" s="88"/>
      <c r="AB132" s="88"/>
      <c r="AC132" s="88"/>
      <c r="AD132" s="90"/>
      <c r="AE132" s="89"/>
      <c r="AF132" s="88"/>
      <c r="AG132" s="88"/>
      <c r="AH132" s="88"/>
      <c r="AI132" s="88"/>
      <c r="AJ132" s="88"/>
      <c r="AK132" s="90"/>
      <c r="AL132" s="89"/>
      <c r="AM132" s="88"/>
      <c r="AN132" s="88"/>
      <c r="AO132" s="88"/>
      <c r="AP132" s="88"/>
      <c r="AQ132" s="88"/>
      <c r="AR132" s="90"/>
      <c r="AS132" s="89"/>
      <c r="AT132" s="88"/>
      <c r="AU132" s="88"/>
      <c r="AV132" s="88"/>
      <c r="AW132" s="88"/>
      <c r="AX132" s="88"/>
      <c r="AY132" s="90"/>
      <c r="AZ132" s="89"/>
      <c r="BA132" s="88"/>
    </row>
    <row r="133" spans="3:53" s="1" customFormat="1">
      <c r="C133" s="40"/>
      <c r="I133" s="27"/>
      <c r="J133" s="126"/>
      <c r="N133" s="27"/>
      <c r="O133" s="126"/>
      <c r="S133" s="88"/>
      <c r="T133" s="88"/>
      <c r="U133" s="88"/>
      <c r="V133" s="88"/>
      <c r="W133" s="89"/>
      <c r="X133" s="89"/>
      <c r="Y133" s="88"/>
      <c r="Z133" s="88"/>
      <c r="AA133" s="88"/>
      <c r="AB133" s="88"/>
      <c r="AC133" s="88"/>
      <c r="AD133" s="90"/>
      <c r="AE133" s="89"/>
      <c r="AF133" s="88"/>
      <c r="AG133" s="88"/>
      <c r="AH133" s="88"/>
      <c r="AI133" s="88"/>
      <c r="AJ133" s="88"/>
      <c r="AK133" s="90"/>
      <c r="AL133" s="89"/>
      <c r="AM133" s="88"/>
      <c r="AN133" s="88"/>
      <c r="AO133" s="88"/>
      <c r="AP133" s="88"/>
      <c r="AQ133" s="88"/>
      <c r="AR133" s="90"/>
      <c r="AS133" s="89"/>
      <c r="AT133" s="88"/>
      <c r="AU133" s="88"/>
      <c r="AV133" s="88"/>
      <c r="AW133" s="88"/>
      <c r="AX133" s="88"/>
      <c r="AY133" s="90"/>
      <c r="AZ133" s="89"/>
      <c r="BA133" s="88"/>
    </row>
    <row r="134" spans="3:53" s="1" customFormat="1">
      <c r="C134" s="40"/>
      <c r="I134" s="27"/>
      <c r="J134" s="126"/>
      <c r="N134" s="27"/>
      <c r="O134" s="126"/>
      <c r="S134" s="88"/>
      <c r="T134" s="88"/>
      <c r="U134" s="88"/>
      <c r="V134" s="88"/>
      <c r="W134" s="89"/>
      <c r="X134" s="89"/>
      <c r="Y134" s="88"/>
      <c r="Z134" s="88"/>
      <c r="AA134" s="88"/>
      <c r="AB134" s="88"/>
      <c r="AC134" s="88"/>
      <c r="AD134" s="90"/>
      <c r="AE134" s="89"/>
      <c r="AF134" s="88"/>
      <c r="AG134" s="88"/>
      <c r="AH134" s="88"/>
      <c r="AI134" s="88"/>
      <c r="AJ134" s="88"/>
      <c r="AK134" s="90"/>
      <c r="AL134" s="89"/>
      <c r="AM134" s="88"/>
      <c r="AN134" s="88"/>
      <c r="AO134" s="88"/>
      <c r="AP134" s="88"/>
      <c r="AQ134" s="88"/>
      <c r="AR134" s="90"/>
      <c r="AS134" s="89"/>
      <c r="AT134" s="88"/>
      <c r="AU134" s="88"/>
      <c r="AV134" s="88"/>
      <c r="AW134" s="88"/>
      <c r="AX134" s="88"/>
      <c r="AY134" s="90"/>
      <c r="AZ134" s="89"/>
      <c r="BA134" s="88"/>
    </row>
    <row r="135" spans="3:53" s="1" customFormat="1">
      <c r="C135" s="40"/>
      <c r="I135" s="27"/>
      <c r="J135" s="126"/>
      <c r="N135" s="27"/>
      <c r="O135" s="126"/>
      <c r="S135" s="88"/>
      <c r="T135" s="88"/>
      <c r="U135" s="88"/>
      <c r="V135" s="88"/>
      <c r="W135" s="89"/>
      <c r="X135" s="89"/>
      <c r="Y135" s="88"/>
      <c r="Z135" s="88"/>
      <c r="AA135" s="88"/>
      <c r="AB135" s="88"/>
      <c r="AC135" s="88"/>
      <c r="AD135" s="90"/>
      <c r="AE135" s="89"/>
      <c r="AF135" s="88"/>
      <c r="AG135" s="88"/>
      <c r="AH135" s="88"/>
      <c r="AI135" s="88"/>
      <c r="AJ135" s="88"/>
      <c r="AK135" s="90"/>
      <c r="AL135" s="89"/>
      <c r="AM135" s="88"/>
      <c r="AN135" s="88"/>
      <c r="AO135" s="88"/>
      <c r="AP135" s="88"/>
      <c r="AQ135" s="88"/>
      <c r="AR135" s="90"/>
      <c r="AS135" s="89"/>
      <c r="AT135" s="88"/>
      <c r="AU135" s="88"/>
      <c r="AV135" s="88"/>
      <c r="AW135" s="88"/>
      <c r="AX135" s="88"/>
      <c r="AY135" s="90"/>
      <c r="AZ135" s="89"/>
      <c r="BA135" s="88"/>
    </row>
    <row r="136" spans="3:53" s="1" customFormat="1">
      <c r="C136" s="40"/>
      <c r="I136" s="27"/>
      <c r="J136" s="126"/>
      <c r="N136" s="27"/>
      <c r="O136" s="126"/>
      <c r="S136" s="88"/>
      <c r="T136" s="88"/>
      <c r="U136" s="88"/>
      <c r="V136" s="88"/>
      <c r="W136" s="89"/>
      <c r="X136" s="89"/>
      <c r="Y136" s="88"/>
      <c r="Z136" s="88"/>
      <c r="AA136" s="88"/>
      <c r="AB136" s="88"/>
      <c r="AC136" s="88"/>
      <c r="AD136" s="90"/>
      <c r="AE136" s="89"/>
      <c r="AF136" s="88"/>
      <c r="AG136" s="88"/>
      <c r="AH136" s="88"/>
      <c r="AI136" s="88"/>
      <c r="AJ136" s="88"/>
      <c r="AK136" s="90"/>
      <c r="AL136" s="89"/>
      <c r="AM136" s="88"/>
      <c r="AN136" s="88"/>
      <c r="AO136" s="88"/>
      <c r="AP136" s="88"/>
      <c r="AQ136" s="88"/>
      <c r="AR136" s="90"/>
      <c r="AS136" s="89"/>
      <c r="AT136" s="88"/>
      <c r="AU136" s="88"/>
      <c r="AV136" s="88"/>
      <c r="AW136" s="88"/>
      <c r="AX136" s="88"/>
      <c r="AY136" s="90"/>
      <c r="AZ136" s="89"/>
      <c r="BA136" s="88"/>
    </row>
    <row r="137" spans="3:53" s="1" customFormat="1">
      <c r="C137" s="40"/>
      <c r="I137" s="27"/>
      <c r="J137" s="126"/>
      <c r="N137" s="27"/>
      <c r="O137" s="126"/>
      <c r="S137" s="88"/>
      <c r="T137" s="88"/>
      <c r="U137" s="88"/>
      <c r="V137" s="88"/>
      <c r="W137" s="89"/>
      <c r="X137" s="89"/>
      <c r="Y137" s="88"/>
      <c r="Z137" s="88"/>
      <c r="AA137" s="88"/>
      <c r="AB137" s="88"/>
      <c r="AC137" s="88"/>
      <c r="AD137" s="90"/>
      <c r="AE137" s="89"/>
      <c r="AF137" s="88"/>
      <c r="AG137" s="88"/>
      <c r="AH137" s="88"/>
      <c r="AI137" s="88"/>
      <c r="AJ137" s="88"/>
      <c r="AK137" s="90"/>
      <c r="AL137" s="89"/>
      <c r="AM137" s="88"/>
      <c r="AN137" s="88"/>
      <c r="AO137" s="88"/>
      <c r="AP137" s="88"/>
      <c r="AQ137" s="88"/>
      <c r="AR137" s="90"/>
      <c r="AS137" s="89"/>
      <c r="AT137" s="88"/>
      <c r="AU137" s="88"/>
      <c r="AV137" s="88"/>
      <c r="AW137" s="88"/>
      <c r="AX137" s="88"/>
      <c r="AY137" s="90"/>
      <c r="AZ137" s="89"/>
      <c r="BA137" s="88"/>
    </row>
    <row r="138" spans="3:53" s="1" customFormat="1">
      <c r="C138" s="40"/>
      <c r="I138" s="27"/>
      <c r="J138" s="126"/>
      <c r="N138" s="27"/>
      <c r="O138" s="126"/>
      <c r="S138" s="88"/>
      <c r="T138" s="88"/>
      <c r="U138" s="88"/>
      <c r="V138" s="88"/>
      <c r="W138" s="89"/>
      <c r="X138" s="89"/>
      <c r="Y138" s="88"/>
      <c r="Z138" s="88"/>
      <c r="AA138" s="88"/>
      <c r="AB138" s="88"/>
      <c r="AC138" s="88"/>
      <c r="AD138" s="90"/>
      <c r="AE138" s="89"/>
      <c r="AF138" s="88"/>
      <c r="AG138" s="88"/>
      <c r="AH138" s="88"/>
      <c r="AI138" s="88"/>
      <c r="AJ138" s="88"/>
      <c r="AK138" s="90"/>
      <c r="AL138" s="89"/>
      <c r="AM138" s="88"/>
      <c r="AN138" s="88"/>
      <c r="AO138" s="88"/>
      <c r="AP138" s="88"/>
      <c r="AQ138" s="88"/>
      <c r="AR138" s="90"/>
      <c r="AS138" s="89"/>
      <c r="AT138" s="88"/>
      <c r="AU138" s="88"/>
      <c r="AV138" s="88"/>
      <c r="AW138" s="88"/>
      <c r="AX138" s="88"/>
      <c r="AY138" s="90"/>
      <c r="AZ138" s="89"/>
      <c r="BA138" s="88"/>
    </row>
    <row r="139" spans="3:53" s="1" customFormat="1">
      <c r="C139" s="40"/>
      <c r="I139" s="27"/>
      <c r="J139" s="126"/>
      <c r="N139" s="27"/>
      <c r="O139" s="126"/>
      <c r="S139" s="88"/>
      <c r="T139" s="88"/>
      <c r="U139" s="88"/>
      <c r="V139" s="88"/>
      <c r="W139" s="89"/>
      <c r="X139" s="89"/>
      <c r="Y139" s="88"/>
      <c r="Z139" s="88"/>
      <c r="AA139" s="88"/>
      <c r="AB139" s="88"/>
      <c r="AC139" s="88"/>
      <c r="AD139" s="90"/>
      <c r="AE139" s="89"/>
      <c r="AF139" s="88"/>
      <c r="AG139" s="88"/>
      <c r="AH139" s="88"/>
      <c r="AI139" s="88"/>
      <c r="AJ139" s="88"/>
      <c r="AK139" s="90"/>
      <c r="AL139" s="89"/>
      <c r="AM139" s="88"/>
      <c r="AN139" s="88"/>
      <c r="AO139" s="88"/>
      <c r="AP139" s="88"/>
      <c r="AQ139" s="88"/>
      <c r="AR139" s="90"/>
      <c r="AS139" s="89"/>
      <c r="AT139" s="88"/>
      <c r="AU139" s="88"/>
      <c r="AV139" s="88"/>
      <c r="AW139" s="88"/>
      <c r="AX139" s="88"/>
      <c r="AY139" s="90"/>
      <c r="AZ139" s="89"/>
      <c r="BA139" s="88"/>
    </row>
    <row r="140" spans="3:53" s="1" customFormat="1">
      <c r="C140" s="40"/>
      <c r="I140" s="27"/>
      <c r="J140" s="126"/>
      <c r="N140" s="27"/>
      <c r="O140" s="126"/>
      <c r="S140" s="88"/>
      <c r="T140" s="88"/>
      <c r="U140" s="88"/>
      <c r="V140" s="88"/>
      <c r="W140" s="89"/>
      <c r="X140" s="89"/>
      <c r="Y140" s="88"/>
      <c r="Z140" s="88"/>
      <c r="AA140" s="88"/>
      <c r="AB140" s="88"/>
      <c r="AC140" s="88"/>
      <c r="AD140" s="90"/>
      <c r="AE140" s="89"/>
      <c r="AF140" s="88"/>
      <c r="AG140" s="88"/>
      <c r="AH140" s="88"/>
      <c r="AI140" s="88"/>
      <c r="AJ140" s="88"/>
      <c r="AK140" s="90"/>
      <c r="AL140" s="89"/>
      <c r="AM140" s="88"/>
      <c r="AN140" s="88"/>
      <c r="AO140" s="88"/>
      <c r="AP140" s="88"/>
      <c r="AQ140" s="88"/>
      <c r="AR140" s="90"/>
      <c r="AS140" s="89"/>
      <c r="AT140" s="88"/>
      <c r="AU140" s="88"/>
      <c r="AV140" s="88"/>
      <c r="AW140" s="88"/>
      <c r="AX140" s="88"/>
      <c r="AY140" s="90"/>
      <c r="AZ140" s="89"/>
      <c r="BA140" s="88"/>
    </row>
    <row r="141" spans="3:53" s="1" customFormat="1">
      <c r="C141" s="40"/>
      <c r="I141" s="27"/>
      <c r="J141" s="126"/>
      <c r="N141" s="27"/>
      <c r="O141" s="126"/>
      <c r="S141" s="88"/>
      <c r="T141" s="88"/>
      <c r="U141" s="88"/>
      <c r="V141" s="88"/>
      <c r="W141" s="89"/>
      <c r="X141" s="89"/>
      <c r="Y141" s="88"/>
      <c r="Z141" s="88"/>
      <c r="AA141" s="88"/>
      <c r="AB141" s="88"/>
      <c r="AC141" s="88"/>
      <c r="AD141" s="90"/>
      <c r="AE141" s="89"/>
      <c r="AF141" s="88"/>
      <c r="AG141" s="88"/>
      <c r="AH141" s="88"/>
      <c r="AI141" s="88"/>
      <c r="AJ141" s="88"/>
      <c r="AK141" s="90"/>
      <c r="AL141" s="89"/>
      <c r="AM141" s="88"/>
      <c r="AN141" s="88"/>
      <c r="AO141" s="88"/>
      <c r="AP141" s="88"/>
      <c r="AQ141" s="88"/>
      <c r="AR141" s="90"/>
      <c r="AS141" s="89"/>
      <c r="AT141" s="88"/>
      <c r="AU141" s="88"/>
      <c r="AV141" s="88"/>
      <c r="AW141" s="88"/>
      <c r="AX141" s="88"/>
      <c r="AY141" s="90"/>
      <c r="AZ141" s="89"/>
      <c r="BA141" s="88"/>
    </row>
    <row r="142" spans="3:53" s="1" customFormat="1">
      <c r="C142" s="40"/>
      <c r="I142" s="27"/>
      <c r="J142" s="126"/>
      <c r="N142" s="27"/>
      <c r="O142" s="126"/>
      <c r="S142" s="88"/>
      <c r="T142" s="88"/>
      <c r="U142" s="88"/>
      <c r="V142" s="88"/>
      <c r="W142" s="89"/>
      <c r="X142" s="89"/>
      <c r="Y142" s="88"/>
      <c r="Z142" s="88"/>
      <c r="AA142" s="88"/>
      <c r="AB142" s="88"/>
      <c r="AC142" s="88"/>
      <c r="AD142" s="90"/>
      <c r="AE142" s="89"/>
      <c r="AF142" s="88"/>
      <c r="AG142" s="88"/>
      <c r="AH142" s="88"/>
      <c r="AI142" s="88"/>
      <c r="AJ142" s="88"/>
      <c r="AK142" s="90"/>
      <c r="AL142" s="89"/>
      <c r="AM142" s="88"/>
      <c r="AN142" s="88"/>
      <c r="AO142" s="88"/>
      <c r="AP142" s="88"/>
      <c r="AQ142" s="88"/>
      <c r="AR142" s="90"/>
      <c r="AS142" s="89"/>
      <c r="AT142" s="88"/>
      <c r="AU142" s="88"/>
      <c r="AV142" s="88"/>
      <c r="AW142" s="88"/>
      <c r="AX142" s="88"/>
      <c r="AY142" s="90"/>
      <c r="AZ142" s="89"/>
      <c r="BA142" s="88"/>
    </row>
    <row r="143" spans="3:53" s="1" customFormat="1">
      <c r="C143" s="40"/>
      <c r="I143" s="27"/>
      <c r="J143" s="126"/>
      <c r="N143" s="27"/>
      <c r="O143" s="126"/>
      <c r="S143" s="88"/>
      <c r="T143" s="88"/>
      <c r="U143" s="88"/>
      <c r="V143" s="88"/>
      <c r="W143" s="89"/>
      <c r="X143" s="89"/>
      <c r="Y143" s="88"/>
      <c r="Z143" s="88"/>
      <c r="AA143" s="88"/>
      <c r="AB143" s="88"/>
      <c r="AC143" s="88"/>
      <c r="AD143" s="90"/>
      <c r="AE143" s="89"/>
      <c r="AF143" s="88"/>
      <c r="AG143" s="88"/>
      <c r="AH143" s="88"/>
      <c r="AI143" s="88"/>
      <c r="AJ143" s="88"/>
      <c r="AK143" s="90"/>
      <c r="AL143" s="89"/>
      <c r="AM143" s="88"/>
      <c r="AN143" s="88"/>
      <c r="AO143" s="88"/>
      <c r="AP143" s="88"/>
      <c r="AQ143" s="88"/>
      <c r="AR143" s="90"/>
      <c r="AS143" s="89"/>
      <c r="AT143" s="88"/>
      <c r="AU143" s="88"/>
      <c r="AV143" s="88"/>
      <c r="AW143" s="88"/>
      <c r="AX143" s="88"/>
      <c r="AY143" s="90"/>
      <c r="AZ143" s="89"/>
      <c r="BA143" s="88"/>
    </row>
    <row r="144" spans="3:53" s="1" customFormat="1">
      <c r="C144" s="40"/>
      <c r="I144" s="27"/>
      <c r="J144" s="126"/>
      <c r="N144" s="27"/>
      <c r="O144" s="126"/>
      <c r="S144" s="88"/>
      <c r="T144" s="88"/>
      <c r="U144" s="88"/>
      <c r="V144" s="88"/>
      <c r="W144" s="89"/>
      <c r="X144" s="89"/>
      <c r="Y144" s="88"/>
      <c r="Z144" s="88"/>
      <c r="AA144" s="88"/>
      <c r="AB144" s="88"/>
      <c r="AC144" s="88"/>
      <c r="AD144" s="90"/>
      <c r="AE144" s="89"/>
      <c r="AF144" s="88"/>
      <c r="AG144" s="88"/>
      <c r="AH144" s="88"/>
      <c r="AI144" s="88"/>
      <c r="AJ144" s="88"/>
      <c r="AK144" s="90"/>
      <c r="AL144" s="89"/>
      <c r="AM144" s="88"/>
      <c r="AN144" s="88"/>
      <c r="AO144" s="88"/>
      <c r="AP144" s="88"/>
      <c r="AQ144" s="88"/>
      <c r="AR144" s="90"/>
      <c r="AS144" s="89"/>
      <c r="AT144" s="88"/>
      <c r="AU144" s="88"/>
      <c r="AV144" s="88"/>
      <c r="AW144" s="88"/>
      <c r="AX144" s="88"/>
      <c r="AY144" s="90"/>
      <c r="AZ144" s="89"/>
      <c r="BA144" s="88"/>
    </row>
    <row r="145" spans="3:53" s="1" customFormat="1">
      <c r="C145" s="40"/>
      <c r="I145" s="27"/>
      <c r="J145" s="126"/>
      <c r="N145" s="27"/>
      <c r="O145" s="126"/>
      <c r="S145" s="88"/>
      <c r="T145" s="88"/>
      <c r="U145" s="88"/>
      <c r="V145" s="88"/>
      <c r="W145" s="89"/>
      <c r="X145" s="89"/>
      <c r="Y145" s="88"/>
      <c r="Z145" s="88"/>
      <c r="AA145" s="88"/>
      <c r="AB145" s="88"/>
      <c r="AC145" s="88"/>
      <c r="AD145" s="90"/>
      <c r="AE145" s="89"/>
      <c r="AF145" s="88"/>
      <c r="AG145" s="88"/>
      <c r="AH145" s="88"/>
      <c r="AI145" s="88"/>
      <c r="AJ145" s="88"/>
      <c r="AK145" s="90"/>
      <c r="AL145" s="89"/>
      <c r="AM145" s="88"/>
      <c r="AN145" s="88"/>
      <c r="AO145" s="88"/>
      <c r="AP145" s="88"/>
      <c r="AQ145" s="88"/>
      <c r="AR145" s="90"/>
      <c r="AS145" s="89"/>
      <c r="AT145" s="88"/>
      <c r="AU145" s="88"/>
      <c r="AV145" s="88"/>
      <c r="AW145" s="88"/>
      <c r="AX145" s="88"/>
      <c r="AY145" s="90"/>
      <c r="AZ145" s="89"/>
      <c r="BA145" s="88"/>
    </row>
    <row r="146" spans="3:53" s="1" customFormat="1">
      <c r="C146" s="40"/>
      <c r="I146" s="27"/>
      <c r="J146" s="126"/>
      <c r="N146" s="27"/>
      <c r="O146" s="126"/>
      <c r="S146" s="88"/>
      <c r="T146" s="88"/>
      <c r="U146" s="88"/>
      <c r="V146" s="88"/>
      <c r="W146" s="89"/>
      <c r="X146" s="89"/>
      <c r="Y146" s="88"/>
      <c r="Z146" s="88"/>
      <c r="AA146" s="88"/>
      <c r="AB146" s="88"/>
      <c r="AC146" s="88"/>
      <c r="AD146" s="90"/>
      <c r="AE146" s="89"/>
      <c r="AF146" s="88"/>
      <c r="AG146" s="88"/>
      <c r="AH146" s="88"/>
      <c r="AI146" s="88"/>
      <c r="AJ146" s="88"/>
      <c r="AK146" s="90"/>
      <c r="AL146" s="89"/>
      <c r="AM146" s="88"/>
      <c r="AN146" s="88"/>
      <c r="AO146" s="88"/>
      <c r="AP146" s="88"/>
      <c r="AQ146" s="88"/>
      <c r="AR146" s="90"/>
      <c r="AS146" s="89"/>
      <c r="AT146" s="88"/>
      <c r="AU146" s="88"/>
      <c r="AV146" s="88"/>
      <c r="AW146" s="88"/>
      <c r="AX146" s="88"/>
      <c r="AY146" s="90"/>
      <c r="AZ146" s="89"/>
      <c r="BA146" s="88"/>
    </row>
    <row r="147" spans="3:53" s="1" customFormat="1">
      <c r="C147" s="40"/>
      <c r="I147" s="27"/>
      <c r="J147" s="126"/>
      <c r="N147" s="27"/>
      <c r="O147" s="126"/>
      <c r="S147" s="88"/>
      <c r="T147" s="88"/>
      <c r="U147" s="88"/>
      <c r="V147" s="88"/>
      <c r="W147" s="89"/>
      <c r="X147" s="89"/>
      <c r="Y147" s="88"/>
      <c r="Z147" s="88"/>
      <c r="AA147" s="88"/>
      <c r="AB147" s="88"/>
      <c r="AC147" s="88"/>
      <c r="AD147" s="90"/>
      <c r="AE147" s="89"/>
      <c r="AF147" s="88"/>
      <c r="AG147" s="88"/>
      <c r="AH147" s="88"/>
      <c r="AI147" s="88"/>
      <c r="AJ147" s="88"/>
      <c r="AK147" s="90"/>
      <c r="AL147" s="89"/>
      <c r="AM147" s="88"/>
      <c r="AN147" s="88"/>
      <c r="AO147" s="88"/>
      <c r="AP147" s="88"/>
      <c r="AQ147" s="88"/>
      <c r="AR147" s="90"/>
      <c r="AS147" s="89"/>
      <c r="AT147" s="88"/>
      <c r="AU147" s="88"/>
      <c r="AV147" s="88"/>
      <c r="AW147" s="88"/>
      <c r="AX147" s="88"/>
      <c r="AY147" s="90"/>
      <c r="AZ147" s="89"/>
      <c r="BA147" s="88"/>
    </row>
    <row r="148" spans="3:53" s="1" customFormat="1">
      <c r="C148" s="40"/>
      <c r="I148" s="27"/>
      <c r="J148" s="126"/>
      <c r="N148" s="27"/>
      <c r="O148" s="126"/>
      <c r="S148" s="88"/>
      <c r="T148" s="88"/>
      <c r="U148" s="88"/>
      <c r="V148" s="88"/>
      <c r="W148" s="89"/>
      <c r="X148" s="89"/>
      <c r="Y148" s="88"/>
      <c r="Z148" s="88"/>
      <c r="AA148" s="88"/>
      <c r="AB148" s="88"/>
      <c r="AC148" s="88"/>
      <c r="AD148" s="90"/>
      <c r="AE148" s="89"/>
      <c r="AF148" s="88"/>
      <c r="AG148" s="88"/>
      <c r="AH148" s="88"/>
      <c r="AI148" s="88"/>
      <c r="AJ148" s="88"/>
      <c r="AK148" s="90"/>
      <c r="AL148" s="89"/>
      <c r="AM148" s="88"/>
      <c r="AN148" s="88"/>
      <c r="AO148" s="88"/>
      <c r="AP148" s="88"/>
      <c r="AQ148" s="88"/>
      <c r="AR148" s="90"/>
      <c r="AS148" s="89"/>
      <c r="AT148" s="88"/>
      <c r="AU148" s="88"/>
      <c r="AV148" s="88"/>
      <c r="AW148" s="88"/>
      <c r="AX148" s="88"/>
      <c r="AY148" s="90"/>
      <c r="AZ148" s="89"/>
      <c r="BA148" s="88"/>
    </row>
    <row r="149" spans="3:53" s="1" customFormat="1">
      <c r="C149" s="40"/>
      <c r="I149" s="27"/>
      <c r="J149" s="126"/>
      <c r="N149" s="27"/>
      <c r="O149" s="126"/>
      <c r="S149" s="88"/>
      <c r="T149" s="88"/>
      <c r="U149" s="88"/>
      <c r="V149" s="88"/>
      <c r="W149" s="89"/>
      <c r="X149" s="89"/>
      <c r="Y149" s="88"/>
      <c r="Z149" s="88"/>
      <c r="AA149" s="88"/>
      <c r="AB149" s="88"/>
      <c r="AC149" s="88"/>
      <c r="AD149" s="90"/>
      <c r="AE149" s="89"/>
      <c r="AF149" s="88"/>
      <c r="AG149" s="88"/>
      <c r="AH149" s="88"/>
      <c r="AI149" s="88"/>
      <c r="AJ149" s="88"/>
      <c r="AK149" s="90"/>
      <c r="AL149" s="89"/>
      <c r="AM149" s="88"/>
      <c r="AN149" s="88"/>
      <c r="AO149" s="88"/>
      <c r="AP149" s="88"/>
      <c r="AQ149" s="88"/>
      <c r="AR149" s="90"/>
      <c r="AS149" s="89"/>
      <c r="AT149" s="88"/>
      <c r="AU149" s="88"/>
      <c r="AV149" s="88"/>
      <c r="AW149" s="88"/>
      <c r="AX149" s="88"/>
      <c r="AY149" s="90"/>
      <c r="AZ149" s="89"/>
      <c r="BA149" s="88"/>
    </row>
    <row r="150" spans="3:53" s="1" customFormat="1">
      <c r="C150" s="40"/>
      <c r="I150" s="27"/>
      <c r="J150" s="126"/>
      <c r="N150" s="27"/>
      <c r="O150" s="126"/>
      <c r="S150" s="88"/>
      <c r="T150" s="88"/>
      <c r="U150" s="88"/>
      <c r="V150" s="88"/>
      <c r="W150" s="89"/>
      <c r="X150" s="89"/>
      <c r="Y150" s="88"/>
      <c r="Z150" s="88"/>
      <c r="AA150" s="88"/>
      <c r="AB150" s="88"/>
      <c r="AC150" s="88"/>
      <c r="AD150" s="90"/>
      <c r="AE150" s="89"/>
      <c r="AF150" s="88"/>
      <c r="AG150" s="88"/>
      <c r="AH150" s="88"/>
      <c r="AI150" s="88"/>
      <c r="AJ150" s="88"/>
      <c r="AK150" s="90"/>
      <c r="AL150" s="89"/>
      <c r="AM150" s="88"/>
      <c r="AN150" s="88"/>
      <c r="AO150" s="88"/>
      <c r="AP150" s="88"/>
      <c r="AQ150" s="88"/>
      <c r="AR150" s="90"/>
      <c r="AS150" s="89"/>
      <c r="AT150" s="88"/>
      <c r="AU150" s="88"/>
      <c r="AV150" s="88"/>
      <c r="AW150" s="88"/>
      <c r="AX150" s="88"/>
      <c r="AY150" s="90"/>
      <c r="AZ150" s="89"/>
      <c r="BA150" s="88"/>
    </row>
    <row r="151" spans="3:53" s="1" customFormat="1">
      <c r="C151" s="40"/>
      <c r="I151" s="27"/>
      <c r="J151" s="126"/>
      <c r="N151" s="27"/>
      <c r="O151" s="126"/>
      <c r="S151" s="88"/>
      <c r="T151" s="88"/>
      <c r="U151" s="88"/>
      <c r="V151" s="88"/>
      <c r="W151" s="89"/>
      <c r="X151" s="89"/>
      <c r="Y151" s="88"/>
      <c r="Z151" s="88"/>
      <c r="AA151" s="88"/>
      <c r="AB151" s="88"/>
      <c r="AC151" s="88"/>
      <c r="AD151" s="90"/>
      <c r="AE151" s="89"/>
      <c r="AF151" s="88"/>
      <c r="AG151" s="88"/>
      <c r="AH151" s="88"/>
      <c r="AI151" s="88"/>
      <c r="AJ151" s="88"/>
      <c r="AK151" s="90"/>
      <c r="AL151" s="89"/>
      <c r="AM151" s="88"/>
      <c r="AN151" s="88"/>
      <c r="AO151" s="88"/>
      <c r="AP151" s="88"/>
      <c r="AQ151" s="88"/>
      <c r="AR151" s="90"/>
      <c r="AS151" s="89"/>
      <c r="AT151" s="88"/>
      <c r="AU151" s="88"/>
      <c r="AV151" s="88"/>
      <c r="AW151" s="88"/>
      <c r="AX151" s="88"/>
      <c r="AY151" s="90"/>
      <c r="AZ151" s="89"/>
      <c r="BA151" s="88"/>
    </row>
    <row r="152" spans="3:53" s="1" customFormat="1">
      <c r="C152" s="40"/>
      <c r="I152" s="27"/>
      <c r="J152" s="126"/>
      <c r="N152" s="27"/>
      <c r="O152" s="126"/>
      <c r="S152" s="88"/>
      <c r="T152" s="88"/>
      <c r="U152" s="88"/>
      <c r="V152" s="88"/>
      <c r="W152" s="89"/>
      <c r="X152" s="89"/>
      <c r="Y152" s="88"/>
      <c r="Z152" s="88"/>
      <c r="AA152" s="88"/>
      <c r="AB152" s="88"/>
      <c r="AC152" s="88"/>
      <c r="AD152" s="90"/>
      <c r="AE152" s="89"/>
      <c r="AF152" s="88"/>
      <c r="AG152" s="88"/>
      <c r="AH152" s="88"/>
      <c r="AI152" s="88"/>
      <c r="AJ152" s="88"/>
      <c r="AK152" s="90"/>
      <c r="AL152" s="89"/>
      <c r="AM152" s="88"/>
      <c r="AN152" s="88"/>
      <c r="AO152" s="88"/>
      <c r="AP152" s="88"/>
      <c r="AQ152" s="88"/>
      <c r="AR152" s="90"/>
      <c r="AS152" s="89"/>
      <c r="AT152" s="88"/>
      <c r="AU152" s="88"/>
      <c r="AV152" s="88"/>
      <c r="AW152" s="88"/>
      <c r="AX152" s="88"/>
      <c r="AY152" s="90"/>
      <c r="AZ152" s="89"/>
      <c r="BA152" s="88"/>
    </row>
    <row r="153" spans="3:53" s="1" customFormat="1">
      <c r="C153" s="40"/>
      <c r="I153" s="27"/>
      <c r="J153" s="126"/>
      <c r="N153" s="27"/>
      <c r="O153" s="126"/>
      <c r="S153" s="88"/>
      <c r="T153" s="88"/>
      <c r="U153" s="88"/>
      <c r="V153" s="88"/>
      <c r="W153" s="89"/>
      <c r="X153" s="89"/>
      <c r="Y153" s="88"/>
      <c r="Z153" s="88"/>
      <c r="AA153" s="88"/>
      <c r="AB153" s="88"/>
      <c r="AC153" s="88"/>
      <c r="AD153" s="90"/>
      <c r="AE153" s="89"/>
      <c r="AF153" s="88"/>
      <c r="AG153" s="88"/>
      <c r="AH153" s="88"/>
      <c r="AI153" s="88"/>
      <c r="AJ153" s="88"/>
      <c r="AK153" s="90"/>
      <c r="AL153" s="89"/>
      <c r="AM153" s="88"/>
      <c r="AN153" s="88"/>
      <c r="AO153" s="88"/>
      <c r="AP153" s="88"/>
      <c r="AQ153" s="88"/>
      <c r="AR153" s="90"/>
      <c r="AS153" s="89"/>
      <c r="AT153" s="88"/>
      <c r="AU153" s="88"/>
      <c r="AV153" s="88"/>
      <c r="AW153" s="88"/>
      <c r="AX153" s="88"/>
      <c r="AY153" s="90"/>
      <c r="AZ153" s="89"/>
      <c r="BA153" s="88"/>
    </row>
    <row r="154" spans="3:53" s="1" customFormat="1">
      <c r="C154" s="40"/>
      <c r="I154" s="27"/>
      <c r="J154" s="126"/>
      <c r="N154" s="27"/>
      <c r="O154" s="126"/>
      <c r="S154" s="88"/>
      <c r="T154" s="88"/>
      <c r="U154" s="88"/>
      <c r="V154" s="88"/>
      <c r="W154" s="89"/>
      <c r="X154" s="89"/>
      <c r="Y154" s="88"/>
      <c r="Z154" s="88"/>
      <c r="AA154" s="88"/>
      <c r="AB154" s="88"/>
      <c r="AC154" s="88"/>
      <c r="AD154" s="90"/>
      <c r="AE154" s="89"/>
      <c r="AF154" s="88"/>
      <c r="AG154" s="88"/>
      <c r="AH154" s="88"/>
      <c r="AI154" s="88"/>
      <c r="AJ154" s="88"/>
      <c r="AK154" s="90"/>
      <c r="AL154" s="89"/>
      <c r="AM154" s="88"/>
      <c r="AN154" s="88"/>
      <c r="AO154" s="88"/>
      <c r="AP154" s="88"/>
      <c r="AQ154" s="88"/>
      <c r="AR154" s="90"/>
      <c r="AS154" s="89"/>
      <c r="AT154" s="88"/>
      <c r="AU154" s="88"/>
      <c r="AV154" s="88"/>
      <c r="AW154" s="88"/>
      <c r="AX154" s="88"/>
      <c r="AY154" s="90"/>
      <c r="AZ154" s="89"/>
      <c r="BA154" s="88"/>
    </row>
    <row r="155" spans="3:53" s="1" customFormat="1">
      <c r="C155" s="40"/>
      <c r="I155" s="27"/>
      <c r="J155" s="126"/>
      <c r="N155" s="27"/>
      <c r="O155" s="126"/>
      <c r="S155" s="88"/>
      <c r="T155" s="88"/>
      <c r="U155" s="88"/>
      <c r="V155" s="88"/>
      <c r="W155" s="89"/>
      <c r="X155" s="89"/>
      <c r="Y155" s="88"/>
      <c r="Z155" s="88"/>
      <c r="AA155" s="88"/>
      <c r="AB155" s="88"/>
      <c r="AC155" s="88"/>
      <c r="AD155" s="90"/>
      <c r="AE155" s="89"/>
      <c r="AF155" s="88"/>
      <c r="AG155" s="88"/>
      <c r="AH155" s="88"/>
      <c r="AI155" s="88"/>
      <c r="AJ155" s="88"/>
      <c r="AK155" s="90"/>
      <c r="AL155" s="89"/>
      <c r="AM155" s="88"/>
      <c r="AN155" s="88"/>
      <c r="AO155" s="88"/>
      <c r="AP155" s="88"/>
      <c r="AQ155" s="88"/>
      <c r="AR155" s="90"/>
      <c r="AS155" s="89"/>
      <c r="AT155" s="88"/>
      <c r="AU155" s="88"/>
      <c r="AV155" s="88"/>
      <c r="AW155" s="88"/>
      <c r="AX155" s="88"/>
      <c r="AY155" s="90"/>
      <c r="AZ155" s="89"/>
      <c r="BA155" s="88"/>
    </row>
    <row r="156" spans="3:53" s="1" customFormat="1">
      <c r="C156" s="40"/>
      <c r="I156" s="27"/>
      <c r="J156" s="126"/>
      <c r="N156" s="27"/>
      <c r="O156" s="126"/>
      <c r="S156" s="88"/>
      <c r="T156" s="88"/>
      <c r="U156" s="88"/>
      <c r="V156" s="88"/>
      <c r="W156" s="89"/>
      <c r="X156" s="89"/>
      <c r="Y156" s="88"/>
      <c r="Z156" s="88"/>
      <c r="AA156" s="88"/>
      <c r="AB156" s="88"/>
      <c r="AC156" s="88"/>
      <c r="AD156" s="90"/>
      <c r="AE156" s="89"/>
      <c r="AF156" s="88"/>
      <c r="AG156" s="88"/>
      <c r="AH156" s="88"/>
      <c r="AI156" s="88"/>
      <c r="AJ156" s="88"/>
      <c r="AK156" s="90"/>
      <c r="AL156" s="89"/>
      <c r="AM156" s="88"/>
      <c r="AN156" s="88"/>
      <c r="AO156" s="88"/>
      <c r="AP156" s="88"/>
      <c r="AQ156" s="88"/>
      <c r="AR156" s="90"/>
      <c r="AS156" s="89"/>
      <c r="AT156" s="88"/>
      <c r="AU156" s="88"/>
      <c r="AV156" s="88"/>
      <c r="AW156" s="88"/>
      <c r="AX156" s="88"/>
      <c r="AY156" s="90"/>
      <c r="AZ156" s="89"/>
      <c r="BA156" s="88"/>
    </row>
    <row r="157" spans="3:53" s="1" customFormat="1">
      <c r="C157" s="40"/>
      <c r="I157" s="27"/>
      <c r="J157" s="126"/>
      <c r="N157" s="27"/>
      <c r="O157" s="126"/>
      <c r="S157" s="88"/>
      <c r="T157" s="88"/>
      <c r="U157" s="88"/>
      <c r="V157" s="88"/>
      <c r="W157" s="89"/>
      <c r="X157" s="89"/>
      <c r="Y157" s="88"/>
      <c r="Z157" s="88"/>
      <c r="AA157" s="88"/>
      <c r="AB157" s="88"/>
      <c r="AC157" s="88"/>
      <c r="AD157" s="90"/>
      <c r="AE157" s="89"/>
      <c r="AF157" s="88"/>
      <c r="AG157" s="88"/>
      <c r="AH157" s="88"/>
      <c r="AI157" s="88"/>
      <c r="AJ157" s="88"/>
      <c r="AK157" s="90"/>
      <c r="AL157" s="89"/>
      <c r="AM157" s="88"/>
      <c r="AN157" s="88"/>
      <c r="AO157" s="88"/>
      <c r="AP157" s="88"/>
      <c r="AQ157" s="88"/>
      <c r="AR157" s="90"/>
      <c r="AS157" s="89"/>
      <c r="AT157" s="88"/>
      <c r="AU157" s="88"/>
      <c r="AV157" s="88"/>
      <c r="AW157" s="88"/>
      <c r="AX157" s="88"/>
      <c r="AY157" s="90"/>
      <c r="AZ157" s="89"/>
      <c r="BA157" s="88"/>
    </row>
    <row r="158" spans="3:53" s="1" customFormat="1">
      <c r="C158" s="40"/>
      <c r="I158" s="27"/>
      <c r="J158" s="126"/>
      <c r="N158" s="27"/>
      <c r="O158" s="126"/>
      <c r="S158" s="88"/>
      <c r="T158" s="88"/>
      <c r="U158" s="88"/>
      <c r="V158" s="88"/>
      <c r="W158" s="89"/>
      <c r="X158" s="89"/>
      <c r="Y158" s="88"/>
      <c r="Z158" s="88"/>
      <c r="AA158" s="88"/>
      <c r="AB158" s="88"/>
      <c r="AC158" s="88"/>
      <c r="AD158" s="90"/>
      <c r="AE158" s="89"/>
      <c r="AF158" s="88"/>
      <c r="AG158" s="88"/>
      <c r="AH158" s="88"/>
      <c r="AI158" s="88"/>
      <c r="AJ158" s="88"/>
      <c r="AK158" s="90"/>
      <c r="AL158" s="89"/>
      <c r="AM158" s="88"/>
      <c r="AN158" s="88"/>
      <c r="AO158" s="88"/>
      <c r="AP158" s="88"/>
      <c r="AQ158" s="88"/>
      <c r="AR158" s="90"/>
      <c r="AS158" s="89"/>
      <c r="AT158" s="88"/>
      <c r="AU158" s="88"/>
      <c r="AV158" s="88"/>
      <c r="AW158" s="88"/>
      <c r="AX158" s="88"/>
      <c r="AY158" s="90"/>
      <c r="AZ158" s="89"/>
      <c r="BA158" s="88"/>
    </row>
    <row r="159" spans="3:53" s="1" customFormat="1">
      <c r="C159" s="40"/>
      <c r="I159" s="27"/>
      <c r="J159" s="126"/>
      <c r="N159" s="27"/>
      <c r="O159" s="126"/>
      <c r="S159" s="88"/>
      <c r="T159" s="88"/>
      <c r="U159" s="88"/>
      <c r="V159" s="88"/>
      <c r="W159" s="89"/>
      <c r="X159" s="89"/>
      <c r="Y159" s="88"/>
      <c r="Z159" s="88"/>
      <c r="AA159" s="88"/>
      <c r="AB159" s="88"/>
      <c r="AC159" s="88"/>
      <c r="AD159" s="90"/>
      <c r="AE159" s="89"/>
      <c r="AF159" s="88"/>
      <c r="AG159" s="88"/>
      <c r="AH159" s="88"/>
      <c r="AI159" s="88"/>
      <c r="AJ159" s="88"/>
      <c r="AK159" s="90"/>
      <c r="AL159" s="89"/>
      <c r="AM159" s="88"/>
      <c r="AN159" s="88"/>
      <c r="AO159" s="88"/>
      <c r="AP159" s="88"/>
      <c r="AQ159" s="88"/>
      <c r="AR159" s="90"/>
      <c r="AS159" s="89"/>
      <c r="AT159" s="88"/>
      <c r="AU159" s="88"/>
      <c r="AV159" s="88"/>
      <c r="AW159" s="88"/>
      <c r="AX159" s="88"/>
      <c r="AY159" s="90"/>
      <c r="AZ159" s="89"/>
      <c r="BA159" s="88"/>
    </row>
    <row r="160" spans="3:53" s="1" customFormat="1">
      <c r="C160" s="40"/>
      <c r="I160" s="27"/>
      <c r="J160" s="126"/>
      <c r="N160" s="27"/>
      <c r="O160" s="126"/>
      <c r="S160" s="88"/>
      <c r="T160" s="88"/>
      <c r="U160" s="88"/>
      <c r="V160" s="88"/>
      <c r="W160" s="89"/>
      <c r="X160" s="89"/>
      <c r="Y160" s="88"/>
      <c r="Z160" s="88"/>
      <c r="AA160" s="88"/>
      <c r="AB160" s="88"/>
      <c r="AC160" s="88"/>
      <c r="AD160" s="90"/>
      <c r="AE160" s="89"/>
      <c r="AF160" s="88"/>
      <c r="AG160" s="88"/>
      <c r="AH160" s="88"/>
      <c r="AI160" s="88"/>
      <c r="AJ160" s="88"/>
      <c r="AK160" s="90"/>
      <c r="AL160" s="89"/>
      <c r="AM160" s="88"/>
      <c r="AN160" s="88"/>
      <c r="AO160" s="88"/>
      <c r="AP160" s="88"/>
      <c r="AQ160" s="88"/>
      <c r="AR160" s="90"/>
      <c r="AS160" s="89"/>
      <c r="AT160" s="88"/>
      <c r="AU160" s="88"/>
      <c r="AV160" s="88"/>
      <c r="AW160" s="88"/>
      <c r="AX160" s="88"/>
      <c r="AY160" s="90"/>
      <c r="AZ160" s="89"/>
      <c r="BA160" s="88"/>
    </row>
    <row r="161" spans="3:53" s="1" customFormat="1">
      <c r="C161" s="40"/>
      <c r="I161" s="27"/>
      <c r="J161" s="126"/>
      <c r="N161" s="27"/>
      <c r="O161" s="126"/>
      <c r="S161" s="88"/>
      <c r="T161" s="88"/>
      <c r="U161" s="88"/>
      <c r="V161" s="88"/>
      <c r="W161" s="89"/>
      <c r="X161" s="89"/>
      <c r="Y161" s="88"/>
      <c r="Z161" s="88"/>
      <c r="AA161" s="88"/>
      <c r="AB161" s="88"/>
      <c r="AC161" s="88"/>
      <c r="AD161" s="90"/>
      <c r="AE161" s="89"/>
      <c r="AF161" s="88"/>
      <c r="AG161" s="88"/>
      <c r="AH161" s="88"/>
      <c r="AI161" s="88"/>
      <c r="AJ161" s="88"/>
      <c r="AK161" s="90"/>
      <c r="AL161" s="89"/>
      <c r="AM161" s="88"/>
      <c r="AN161" s="88"/>
      <c r="AO161" s="88"/>
      <c r="AP161" s="88"/>
      <c r="AQ161" s="88"/>
      <c r="AR161" s="90"/>
      <c r="AS161" s="89"/>
      <c r="AT161" s="88"/>
      <c r="AU161" s="88"/>
      <c r="AV161" s="88"/>
      <c r="AW161" s="88"/>
      <c r="AX161" s="88"/>
      <c r="AY161" s="90"/>
      <c r="AZ161" s="89"/>
      <c r="BA161" s="88"/>
    </row>
    <row r="162" spans="3:53" s="1" customFormat="1">
      <c r="C162" s="40"/>
      <c r="I162" s="27"/>
      <c r="J162" s="126"/>
      <c r="N162" s="27"/>
      <c r="O162" s="126"/>
      <c r="S162" s="88"/>
      <c r="T162" s="88"/>
      <c r="U162" s="88"/>
      <c r="V162" s="88"/>
      <c r="W162" s="89"/>
      <c r="X162" s="89"/>
      <c r="Y162" s="88"/>
      <c r="Z162" s="88"/>
      <c r="AA162" s="88"/>
      <c r="AB162" s="88"/>
      <c r="AC162" s="88"/>
      <c r="AD162" s="90"/>
      <c r="AE162" s="89"/>
      <c r="AF162" s="88"/>
      <c r="AG162" s="88"/>
      <c r="AH162" s="88"/>
      <c r="AI162" s="88"/>
      <c r="AJ162" s="88"/>
      <c r="AK162" s="90"/>
      <c r="AL162" s="89"/>
      <c r="AM162" s="88"/>
      <c r="AN162" s="88"/>
      <c r="AO162" s="88"/>
      <c r="AP162" s="88"/>
      <c r="AQ162" s="88"/>
      <c r="AR162" s="90"/>
      <c r="AS162" s="89"/>
      <c r="AT162" s="88"/>
      <c r="AU162" s="88"/>
      <c r="AV162" s="88"/>
      <c r="AW162" s="88"/>
      <c r="AX162" s="88"/>
      <c r="AY162" s="90"/>
      <c r="AZ162" s="89"/>
      <c r="BA162" s="88"/>
    </row>
    <row r="163" spans="3:53" s="1" customFormat="1">
      <c r="C163" s="40"/>
      <c r="I163" s="27"/>
      <c r="J163" s="126"/>
      <c r="N163" s="27"/>
      <c r="O163" s="126"/>
      <c r="S163" s="88"/>
      <c r="T163" s="88"/>
      <c r="U163" s="88"/>
      <c r="V163" s="88"/>
      <c r="W163" s="89"/>
      <c r="X163" s="89"/>
      <c r="Y163" s="88"/>
      <c r="Z163" s="88"/>
      <c r="AA163" s="88"/>
      <c r="AB163" s="88"/>
      <c r="AC163" s="88"/>
      <c r="AD163" s="90"/>
      <c r="AE163" s="89"/>
      <c r="AF163" s="88"/>
      <c r="AG163" s="88"/>
      <c r="AH163" s="88"/>
      <c r="AI163" s="88"/>
      <c r="AJ163" s="88"/>
      <c r="AK163" s="90"/>
      <c r="AL163" s="89"/>
      <c r="AM163" s="88"/>
      <c r="AN163" s="88"/>
      <c r="AO163" s="88"/>
      <c r="AP163" s="88"/>
      <c r="AQ163" s="88"/>
      <c r="AR163" s="90"/>
      <c r="AS163" s="89"/>
      <c r="AT163" s="88"/>
      <c r="AU163" s="88"/>
      <c r="AV163" s="88"/>
      <c r="AW163" s="88"/>
      <c r="AX163" s="88"/>
      <c r="AY163" s="90"/>
      <c r="AZ163" s="89"/>
      <c r="BA163" s="88"/>
    </row>
    <row r="164" spans="3:53" s="1" customFormat="1">
      <c r="C164" s="40"/>
      <c r="I164" s="27"/>
      <c r="J164" s="126"/>
      <c r="N164" s="27"/>
      <c r="O164" s="126"/>
      <c r="S164" s="88"/>
      <c r="T164" s="88"/>
      <c r="U164" s="88"/>
      <c r="V164" s="88"/>
      <c r="W164" s="89"/>
      <c r="X164" s="89"/>
      <c r="Y164" s="88"/>
      <c r="Z164" s="88"/>
      <c r="AA164" s="88"/>
      <c r="AB164" s="88"/>
      <c r="AC164" s="88"/>
      <c r="AD164" s="90"/>
      <c r="AE164" s="89"/>
      <c r="AF164" s="88"/>
      <c r="AG164" s="88"/>
      <c r="AH164" s="88"/>
      <c r="AI164" s="88"/>
      <c r="AJ164" s="88"/>
      <c r="AK164" s="90"/>
      <c r="AL164" s="89"/>
      <c r="AM164" s="88"/>
      <c r="AN164" s="88"/>
      <c r="AO164" s="88"/>
      <c r="AP164" s="88"/>
      <c r="AQ164" s="88"/>
      <c r="AR164" s="90"/>
      <c r="AS164" s="89"/>
      <c r="AT164" s="88"/>
      <c r="AU164" s="88"/>
      <c r="AV164" s="88"/>
      <c r="AW164" s="88"/>
      <c r="AX164" s="88"/>
      <c r="AY164" s="90"/>
      <c r="AZ164" s="89"/>
      <c r="BA164" s="88"/>
    </row>
    <row r="165" spans="3:53" s="1" customFormat="1">
      <c r="C165" s="40"/>
      <c r="I165" s="27"/>
      <c r="J165" s="126"/>
      <c r="N165" s="27"/>
      <c r="O165" s="126"/>
      <c r="S165" s="88"/>
      <c r="T165" s="88"/>
      <c r="U165" s="88"/>
      <c r="V165" s="88"/>
      <c r="W165" s="89"/>
      <c r="X165" s="89"/>
      <c r="Y165" s="88"/>
      <c r="Z165" s="88"/>
      <c r="AA165" s="88"/>
      <c r="AB165" s="88"/>
      <c r="AC165" s="88"/>
      <c r="AD165" s="90"/>
      <c r="AE165" s="89"/>
      <c r="AF165" s="88"/>
      <c r="AG165" s="88"/>
      <c r="AH165" s="88"/>
      <c r="AI165" s="88"/>
      <c r="AJ165" s="88"/>
      <c r="AK165" s="90"/>
      <c r="AL165" s="89"/>
      <c r="AM165" s="88"/>
      <c r="AN165" s="88"/>
      <c r="AO165" s="88"/>
      <c r="AP165" s="88"/>
      <c r="AQ165" s="88"/>
      <c r="AR165" s="90"/>
      <c r="AS165" s="89"/>
      <c r="AT165" s="88"/>
      <c r="AU165" s="88"/>
      <c r="AV165" s="88"/>
      <c r="AW165" s="88"/>
      <c r="AX165" s="88"/>
      <c r="AY165" s="90"/>
      <c r="AZ165" s="89"/>
      <c r="BA165" s="88"/>
    </row>
    <row r="166" spans="3:53" s="1" customFormat="1">
      <c r="C166" s="40"/>
      <c r="I166" s="27"/>
      <c r="J166" s="126"/>
      <c r="N166" s="27"/>
      <c r="O166" s="126"/>
      <c r="S166" s="88"/>
      <c r="T166" s="88"/>
      <c r="U166" s="88"/>
      <c r="V166" s="88"/>
      <c r="W166" s="89"/>
      <c r="X166" s="89"/>
      <c r="Y166" s="88"/>
      <c r="Z166" s="88"/>
      <c r="AA166" s="88"/>
      <c r="AB166" s="88"/>
      <c r="AC166" s="88"/>
      <c r="AD166" s="90"/>
      <c r="AE166" s="89"/>
      <c r="AF166" s="88"/>
      <c r="AG166" s="88"/>
      <c r="AH166" s="88"/>
      <c r="AI166" s="88"/>
      <c r="AJ166" s="88"/>
      <c r="AK166" s="90"/>
      <c r="AL166" s="89"/>
      <c r="AM166" s="88"/>
      <c r="AN166" s="88"/>
      <c r="AO166" s="88"/>
      <c r="AP166" s="88"/>
      <c r="AQ166" s="88"/>
      <c r="AR166" s="90"/>
      <c r="AS166" s="89"/>
      <c r="AT166" s="88"/>
      <c r="AU166" s="88"/>
      <c r="AV166" s="88"/>
      <c r="AW166" s="88"/>
      <c r="AX166" s="88"/>
      <c r="AY166" s="90"/>
      <c r="AZ166" s="89"/>
      <c r="BA166" s="88"/>
    </row>
    <row r="167" spans="3:53" s="1" customFormat="1">
      <c r="C167" s="40"/>
      <c r="I167" s="27"/>
      <c r="J167" s="126"/>
      <c r="N167" s="27"/>
      <c r="O167" s="126"/>
      <c r="S167" s="88"/>
      <c r="T167" s="88"/>
      <c r="U167" s="88"/>
      <c r="V167" s="88"/>
      <c r="W167" s="89"/>
      <c r="X167" s="89"/>
      <c r="Y167" s="88"/>
      <c r="Z167" s="88"/>
      <c r="AA167" s="88"/>
      <c r="AB167" s="88"/>
      <c r="AC167" s="88"/>
      <c r="AD167" s="90"/>
      <c r="AE167" s="89"/>
      <c r="AF167" s="88"/>
      <c r="AG167" s="88"/>
      <c r="AH167" s="88"/>
      <c r="AI167" s="88"/>
      <c r="AJ167" s="88"/>
      <c r="AK167" s="90"/>
      <c r="AL167" s="89"/>
      <c r="AM167" s="88"/>
      <c r="AN167" s="88"/>
      <c r="AO167" s="88"/>
      <c r="AP167" s="88"/>
      <c r="AQ167" s="88"/>
      <c r="AR167" s="90"/>
      <c r="AS167" s="89"/>
      <c r="AT167" s="88"/>
      <c r="AU167" s="88"/>
      <c r="AV167" s="88"/>
      <c r="AW167" s="88"/>
      <c r="AX167" s="88"/>
      <c r="AY167" s="90"/>
      <c r="AZ167" s="89"/>
      <c r="BA167" s="88"/>
    </row>
    <row r="168" spans="3:53" s="1" customFormat="1">
      <c r="C168" s="40"/>
      <c r="I168" s="27"/>
      <c r="J168" s="126"/>
      <c r="N168" s="27"/>
      <c r="O168" s="126"/>
      <c r="S168" s="88"/>
      <c r="T168" s="88"/>
      <c r="U168" s="88"/>
      <c r="V168" s="88"/>
      <c r="W168" s="89"/>
      <c r="X168" s="89"/>
      <c r="Y168" s="88"/>
      <c r="Z168" s="88"/>
      <c r="AA168" s="88"/>
      <c r="AB168" s="88"/>
      <c r="AC168" s="88"/>
      <c r="AD168" s="90"/>
      <c r="AE168" s="89"/>
      <c r="AF168" s="88"/>
      <c r="AG168" s="88"/>
      <c r="AH168" s="88"/>
      <c r="AI168" s="88"/>
      <c r="AJ168" s="88"/>
      <c r="AK168" s="90"/>
      <c r="AL168" s="89"/>
      <c r="AM168" s="88"/>
      <c r="AN168" s="88"/>
      <c r="AO168" s="88"/>
      <c r="AP168" s="88"/>
      <c r="AQ168" s="88"/>
      <c r="AR168" s="90"/>
      <c r="AS168" s="89"/>
      <c r="AT168" s="88"/>
      <c r="AU168" s="88"/>
      <c r="AV168" s="88"/>
      <c r="AW168" s="88"/>
      <c r="AX168" s="88"/>
      <c r="AY168" s="90"/>
      <c r="AZ168" s="89"/>
      <c r="BA168" s="88"/>
    </row>
    <row r="169" spans="3:53" s="1" customFormat="1">
      <c r="C169" s="40"/>
      <c r="I169" s="27"/>
      <c r="J169" s="126"/>
      <c r="N169" s="27"/>
      <c r="O169" s="126"/>
      <c r="S169" s="88"/>
      <c r="T169" s="88"/>
      <c r="U169" s="88"/>
      <c r="V169" s="88"/>
      <c r="W169" s="89"/>
      <c r="X169" s="89"/>
      <c r="Y169" s="88"/>
      <c r="Z169" s="88"/>
      <c r="AA169" s="88"/>
      <c r="AB169" s="88"/>
      <c r="AC169" s="88"/>
      <c r="AD169" s="90"/>
      <c r="AE169" s="89"/>
      <c r="AF169" s="88"/>
      <c r="AG169" s="88"/>
      <c r="AH169" s="88"/>
      <c r="AI169" s="88"/>
      <c r="AJ169" s="88"/>
      <c r="AK169" s="90"/>
      <c r="AL169" s="89"/>
      <c r="AM169" s="88"/>
      <c r="AN169" s="88"/>
      <c r="AO169" s="88"/>
      <c r="AP169" s="88"/>
      <c r="AQ169" s="88"/>
      <c r="AR169" s="90"/>
      <c r="AS169" s="89"/>
      <c r="AT169" s="88"/>
      <c r="AU169" s="88"/>
      <c r="AV169" s="88"/>
      <c r="AW169" s="88"/>
      <c r="AX169" s="88"/>
      <c r="AY169" s="90"/>
      <c r="AZ169" s="89"/>
      <c r="BA169" s="88"/>
    </row>
    <row r="170" spans="3:53" s="1" customFormat="1">
      <c r="C170" s="40"/>
      <c r="I170" s="27"/>
      <c r="J170" s="126"/>
      <c r="N170" s="27"/>
      <c r="O170" s="126"/>
      <c r="S170" s="88"/>
      <c r="T170" s="88"/>
      <c r="U170" s="88"/>
      <c r="V170" s="88"/>
      <c r="W170" s="89"/>
      <c r="X170" s="89"/>
      <c r="Y170" s="88"/>
      <c r="Z170" s="88"/>
      <c r="AA170" s="88"/>
      <c r="AB170" s="88"/>
      <c r="AC170" s="88"/>
      <c r="AD170" s="90"/>
      <c r="AE170" s="89"/>
      <c r="AF170" s="88"/>
      <c r="AG170" s="88"/>
      <c r="AH170" s="88"/>
      <c r="AI170" s="88"/>
      <c r="AJ170" s="88"/>
      <c r="AK170" s="90"/>
      <c r="AL170" s="89"/>
      <c r="AM170" s="88"/>
      <c r="AN170" s="88"/>
      <c r="AO170" s="88"/>
      <c r="AP170" s="88"/>
      <c r="AQ170" s="88"/>
      <c r="AR170" s="90"/>
      <c r="AS170" s="89"/>
      <c r="AT170" s="88"/>
      <c r="AU170" s="88"/>
      <c r="AV170" s="88"/>
      <c r="AW170" s="88"/>
      <c r="AX170" s="88"/>
      <c r="AY170" s="90"/>
      <c r="AZ170" s="89"/>
      <c r="BA170" s="88"/>
    </row>
    <row r="171" spans="3:53" s="1" customFormat="1">
      <c r="C171" s="40"/>
      <c r="I171" s="27"/>
      <c r="J171" s="126"/>
      <c r="N171" s="27"/>
      <c r="O171" s="126"/>
      <c r="S171" s="88"/>
      <c r="T171" s="88"/>
      <c r="U171" s="88"/>
      <c r="V171" s="88"/>
      <c r="W171" s="89"/>
      <c r="X171" s="89"/>
      <c r="Y171" s="88"/>
      <c r="Z171" s="88"/>
      <c r="AA171" s="88"/>
      <c r="AB171" s="88"/>
      <c r="AC171" s="88"/>
      <c r="AD171" s="90"/>
      <c r="AE171" s="89"/>
      <c r="AF171" s="88"/>
      <c r="AG171" s="88"/>
      <c r="AH171" s="88"/>
      <c r="AI171" s="88"/>
      <c r="AJ171" s="88"/>
      <c r="AK171" s="90"/>
      <c r="AL171" s="89"/>
      <c r="AM171" s="88"/>
      <c r="AN171" s="88"/>
      <c r="AO171" s="88"/>
      <c r="AP171" s="88"/>
      <c r="AQ171" s="88"/>
      <c r="AR171" s="90"/>
      <c r="AS171" s="89"/>
      <c r="AT171" s="88"/>
      <c r="AU171" s="88"/>
      <c r="AV171" s="88"/>
      <c r="AW171" s="88"/>
      <c r="AX171" s="88"/>
      <c r="AY171" s="90"/>
      <c r="AZ171" s="89"/>
      <c r="BA171" s="88"/>
    </row>
    <row r="172" spans="3:53" s="1" customFormat="1">
      <c r="C172" s="40"/>
      <c r="I172" s="27"/>
      <c r="J172" s="126"/>
      <c r="N172" s="27"/>
      <c r="O172" s="126"/>
      <c r="S172" s="88"/>
      <c r="T172" s="88"/>
      <c r="U172" s="88"/>
      <c r="V172" s="88"/>
      <c r="W172" s="89"/>
      <c r="X172" s="89"/>
      <c r="Y172" s="88"/>
      <c r="Z172" s="88"/>
      <c r="AA172" s="88"/>
      <c r="AB172" s="88"/>
      <c r="AC172" s="88"/>
      <c r="AD172" s="90"/>
      <c r="AE172" s="89"/>
      <c r="AF172" s="88"/>
      <c r="AG172" s="88"/>
      <c r="AH172" s="88"/>
      <c r="AI172" s="88"/>
      <c r="AJ172" s="88"/>
      <c r="AK172" s="90"/>
      <c r="AL172" s="89"/>
      <c r="AM172" s="88"/>
      <c r="AN172" s="88"/>
      <c r="AO172" s="88"/>
      <c r="AP172" s="88"/>
      <c r="AQ172" s="88"/>
      <c r="AR172" s="90"/>
      <c r="AS172" s="89"/>
      <c r="AT172" s="88"/>
      <c r="AU172" s="88"/>
      <c r="AV172" s="88"/>
      <c r="AW172" s="88"/>
      <c r="AX172" s="88"/>
      <c r="AY172" s="90"/>
      <c r="AZ172" s="89"/>
      <c r="BA172" s="88"/>
    </row>
    <row r="173" spans="3:53" s="1" customFormat="1">
      <c r="C173" s="40"/>
      <c r="I173" s="27"/>
      <c r="J173" s="126"/>
      <c r="N173" s="27"/>
      <c r="O173" s="126"/>
      <c r="S173" s="88"/>
      <c r="T173" s="88"/>
      <c r="U173" s="88"/>
      <c r="V173" s="88"/>
      <c r="W173" s="89"/>
      <c r="X173" s="89"/>
      <c r="Y173" s="88"/>
      <c r="Z173" s="88"/>
      <c r="AA173" s="88"/>
      <c r="AB173" s="88"/>
      <c r="AC173" s="88"/>
      <c r="AD173" s="90"/>
      <c r="AE173" s="89"/>
      <c r="AF173" s="88"/>
      <c r="AG173" s="88"/>
      <c r="AH173" s="88"/>
      <c r="AI173" s="88"/>
      <c r="AJ173" s="88"/>
      <c r="AK173" s="90"/>
      <c r="AL173" s="89"/>
      <c r="AM173" s="88"/>
      <c r="AN173" s="88"/>
      <c r="AO173" s="88"/>
      <c r="AP173" s="88"/>
      <c r="AQ173" s="88"/>
      <c r="AR173" s="90"/>
      <c r="AS173" s="89"/>
      <c r="AT173" s="88"/>
      <c r="AU173" s="88"/>
      <c r="AV173" s="88"/>
      <c r="AW173" s="88"/>
      <c r="AX173" s="88"/>
      <c r="AY173" s="90"/>
      <c r="AZ173" s="89"/>
      <c r="BA173" s="88"/>
    </row>
    <row r="174" spans="3:53" s="1" customFormat="1">
      <c r="C174" s="40"/>
      <c r="I174" s="27"/>
      <c r="J174" s="126"/>
      <c r="N174" s="27"/>
      <c r="O174" s="126"/>
      <c r="S174" s="88"/>
      <c r="T174" s="88"/>
      <c r="U174" s="88"/>
      <c r="V174" s="88"/>
      <c r="W174" s="89"/>
      <c r="X174" s="89"/>
      <c r="Y174" s="88"/>
      <c r="Z174" s="88"/>
      <c r="AA174" s="88"/>
      <c r="AB174" s="88"/>
      <c r="AC174" s="88"/>
      <c r="AD174" s="90"/>
      <c r="AE174" s="89"/>
      <c r="AF174" s="88"/>
      <c r="AG174" s="88"/>
      <c r="AH174" s="88"/>
      <c r="AI174" s="88"/>
      <c r="AJ174" s="88"/>
      <c r="AK174" s="90"/>
      <c r="AL174" s="89"/>
      <c r="AM174" s="88"/>
      <c r="AN174" s="88"/>
      <c r="AO174" s="88"/>
      <c r="AP174" s="88"/>
      <c r="AQ174" s="88"/>
      <c r="AR174" s="90"/>
      <c r="AS174" s="89"/>
      <c r="AT174" s="88"/>
      <c r="AU174" s="88"/>
      <c r="AV174" s="88"/>
      <c r="AW174" s="88"/>
      <c r="AX174" s="88"/>
      <c r="AY174" s="90"/>
      <c r="AZ174" s="89"/>
      <c r="BA174" s="88"/>
    </row>
    <row r="175" spans="3:53" s="1" customFormat="1">
      <c r="C175" s="40"/>
      <c r="I175" s="27"/>
      <c r="J175" s="126"/>
      <c r="N175" s="27"/>
      <c r="O175" s="126"/>
      <c r="S175" s="88"/>
      <c r="T175" s="88"/>
      <c r="U175" s="88"/>
      <c r="V175" s="88"/>
      <c r="W175" s="89"/>
      <c r="X175" s="89"/>
      <c r="Y175" s="88"/>
      <c r="Z175" s="88"/>
      <c r="AA175" s="88"/>
      <c r="AB175" s="88"/>
      <c r="AC175" s="88"/>
      <c r="AD175" s="90"/>
      <c r="AE175" s="89"/>
      <c r="AF175" s="88"/>
      <c r="AG175" s="88"/>
      <c r="AH175" s="88"/>
      <c r="AI175" s="88"/>
      <c r="AJ175" s="88"/>
      <c r="AK175" s="90"/>
      <c r="AL175" s="89"/>
      <c r="AM175" s="88"/>
      <c r="AN175" s="88"/>
      <c r="AO175" s="88"/>
      <c r="AP175" s="88"/>
      <c r="AQ175" s="88"/>
      <c r="AR175" s="90"/>
      <c r="AS175" s="89"/>
      <c r="AT175" s="88"/>
      <c r="AU175" s="88"/>
      <c r="AV175" s="88"/>
      <c r="AW175" s="88"/>
      <c r="AX175" s="88"/>
      <c r="AY175" s="90"/>
      <c r="AZ175" s="89"/>
      <c r="BA175" s="88"/>
    </row>
    <row r="176" spans="3:53" s="1" customFormat="1">
      <c r="C176" s="40"/>
      <c r="I176" s="27"/>
      <c r="J176" s="126"/>
      <c r="N176" s="27"/>
      <c r="O176" s="126"/>
      <c r="S176" s="88"/>
      <c r="T176" s="88"/>
      <c r="U176" s="88"/>
      <c r="V176" s="88"/>
      <c r="W176" s="89"/>
      <c r="X176" s="89"/>
      <c r="Y176" s="88"/>
      <c r="Z176" s="88"/>
      <c r="AA176" s="88"/>
      <c r="AB176" s="88"/>
      <c r="AC176" s="88"/>
      <c r="AD176" s="90"/>
      <c r="AE176" s="89"/>
      <c r="AF176" s="88"/>
      <c r="AG176" s="88"/>
      <c r="AH176" s="88"/>
      <c r="AI176" s="88"/>
      <c r="AJ176" s="88"/>
      <c r="AK176" s="90"/>
      <c r="AL176" s="89"/>
      <c r="AM176" s="88"/>
      <c r="AN176" s="88"/>
      <c r="AO176" s="88"/>
      <c r="AP176" s="88"/>
      <c r="AQ176" s="88"/>
      <c r="AR176" s="90"/>
      <c r="AS176" s="89"/>
      <c r="AT176" s="88"/>
      <c r="AU176" s="88"/>
      <c r="AV176" s="88"/>
      <c r="AW176" s="88"/>
      <c r="AX176" s="88"/>
      <c r="AY176" s="90"/>
      <c r="AZ176" s="89"/>
      <c r="BA176" s="88"/>
    </row>
    <row r="177" spans="3:53" s="1" customFormat="1">
      <c r="C177" s="40"/>
      <c r="I177" s="27"/>
      <c r="J177" s="126"/>
      <c r="N177" s="27"/>
      <c r="O177" s="126"/>
      <c r="S177" s="88"/>
      <c r="T177" s="88"/>
      <c r="U177" s="88"/>
      <c r="V177" s="88"/>
      <c r="W177" s="89"/>
      <c r="X177" s="89"/>
      <c r="Y177" s="88"/>
      <c r="Z177" s="88"/>
      <c r="AA177" s="88"/>
      <c r="AB177" s="88"/>
      <c r="AC177" s="88"/>
      <c r="AD177" s="90"/>
      <c r="AE177" s="89"/>
      <c r="AF177" s="88"/>
      <c r="AG177" s="88"/>
      <c r="AH177" s="88"/>
      <c r="AI177" s="88"/>
      <c r="AJ177" s="88"/>
      <c r="AK177" s="90"/>
      <c r="AL177" s="89"/>
      <c r="AM177" s="88"/>
      <c r="AN177" s="88"/>
      <c r="AO177" s="88"/>
      <c r="AP177" s="88"/>
      <c r="AQ177" s="88"/>
      <c r="AR177" s="90"/>
      <c r="AS177" s="89"/>
      <c r="AT177" s="88"/>
      <c r="AU177" s="88"/>
      <c r="AV177" s="88"/>
      <c r="AW177" s="88"/>
      <c r="AX177" s="88"/>
      <c r="AY177" s="90"/>
      <c r="AZ177" s="89"/>
      <c r="BA177" s="88"/>
    </row>
    <row r="178" spans="3:53" s="1" customFormat="1">
      <c r="C178" s="40"/>
      <c r="I178" s="27"/>
      <c r="J178" s="126"/>
      <c r="N178" s="27"/>
      <c r="O178" s="126"/>
      <c r="S178" s="88"/>
      <c r="T178" s="88"/>
      <c r="U178" s="88"/>
      <c r="V178" s="88"/>
      <c r="W178" s="89"/>
      <c r="X178" s="89"/>
      <c r="Y178" s="88"/>
      <c r="Z178" s="88"/>
      <c r="AA178" s="88"/>
      <c r="AB178" s="88"/>
      <c r="AC178" s="88"/>
      <c r="AD178" s="90"/>
      <c r="AE178" s="89"/>
      <c r="AF178" s="88"/>
      <c r="AG178" s="88"/>
      <c r="AH178" s="88"/>
      <c r="AI178" s="88"/>
      <c r="AJ178" s="88"/>
      <c r="AK178" s="90"/>
      <c r="AL178" s="89"/>
      <c r="AM178" s="88"/>
      <c r="AN178" s="88"/>
      <c r="AO178" s="88"/>
      <c r="AP178" s="88"/>
      <c r="AQ178" s="88"/>
      <c r="AR178" s="90"/>
      <c r="AS178" s="89"/>
      <c r="AT178" s="88"/>
      <c r="AU178" s="88"/>
      <c r="AV178" s="88"/>
      <c r="AW178" s="88"/>
      <c r="AX178" s="88"/>
      <c r="AY178" s="90"/>
      <c r="AZ178" s="89"/>
      <c r="BA178" s="88"/>
    </row>
    <row r="179" spans="3:53" s="1" customFormat="1">
      <c r="C179" s="40"/>
      <c r="I179" s="27"/>
      <c r="J179" s="126"/>
      <c r="N179" s="27"/>
      <c r="O179" s="126"/>
      <c r="S179" s="88"/>
      <c r="T179" s="88"/>
      <c r="U179" s="88"/>
      <c r="V179" s="88"/>
      <c r="W179" s="89"/>
      <c r="X179" s="89"/>
      <c r="Y179" s="88"/>
      <c r="Z179" s="88"/>
      <c r="AA179" s="88"/>
      <c r="AB179" s="88"/>
      <c r="AC179" s="88"/>
      <c r="AD179" s="90"/>
      <c r="AE179" s="89"/>
      <c r="AF179" s="88"/>
      <c r="AG179" s="88"/>
      <c r="AH179" s="88"/>
      <c r="AI179" s="88"/>
      <c r="AJ179" s="88"/>
      <c r="AK179" s="90"/>
      <c r="AL179" s="89"/>
      <c r="AM179" s="88"/>
      <c r="AN179" s="88"/>
      <c r="AO179" s="88"/>
      <c r="AP179" s="88"/>
      <c r="AQ179" s="88"/>
      <c r="AR179" s="90"/>
      <c r="AS179" s="89"/>
      <c r="AT179" s="88"/>
      <c r="AU179" s="88"/>
      <c r="AV179" s="88"/>
      <c r="AW179" s="88"/>
      <c r="AX179" s="88"/>
      <c r="AY179" s="90"/>
      <c r="AZ179" s="89"/>
      <c r="BA179" s="88"/>
    </row>
    <row r="180" spans="3:53" s="1" customFormat="1">
      <c r="C180" s="40"/>
      <c r="I180" s="27"/>
      <c r="J180" s="126"/>
      <c r="N180" s="27"/>
      <c r="O180" s="126"/>
      <c r="S180" s="88"/>
      <c r="T180" s="88"/>
      <c r="U180" s="88"/>
      <c r="V180" s="88"/>
      <c r="W180" s="89"/>
      <c r="X180" s="89"/>
      <c r="Y180" s="88"/>
      <c r="Z180" s="88"/>
      <c r="AA180" s="88"/>
      <c r="AB180" s="88"/>
      <c r="AC180" s="88"/>
      <c r="AD180" s="90"/>
      <c r="AE180" s="89"/>
      <c r="AF180" s="88"/>
      <c r="AG180" s="88"/>
      <c r="AH180" s="88"/>
      <c r="AI180" s="88"/>
      <c r="AJ180" s="88"/>
      <c r="AK180" s="90"/>
      <c r="AL180" s="89"/>
      <c r="AM180" s="88"/>
      <c r="AN180" s="88"/>
      <c r="AO180" s="88"/>
      <c r="AP180" s="88"/>
      <c r="AQ180" s="88"/>
      <c r="AR180" s="90"/>
      <c r="AS180" s="89"/>
      <c r="AT180" s="88"/>
      <c r="AU180" s="88"/>
      <c r="AV180" s="88"/>
      <c r="AW180" s="88"/>
      <c r="AX180" s="88"/>
      <c r="AY180" s="90"/>
      <c r="AZ180" s="89"/>
      <c r="BA180" s="88"/>
    </row>
    <row r="181" spans="3:53" s="1" customFormat="1">
      <c r="C181" s="40"/>
      <c r="I181" s="27"/>
      <c r="J181" s="126"/>
      <c r="N181" s="27"/>
      <c r="O181" s="126"/>
      <c r="S181" s="88"/>
      <c r="T181" s="88"/>
      <c r="U181" s="88"/>
      <c r="V181" s="88"/>
      <c r="W181" s="89"/>
      <c r="X181" s="89"/>
      <c r="Y181" s="88"/>
      <c r="Z181" s="88"/>
      <c r="AA181" s="88"/>
      <c r="AB181" s="88"/>
      <c r="AC181" s="88"/>
      <c r="AD181" s="90"/>
      <c r="AE181" s="89"/>
      <c r="AF181" s="88"/>
      <c r="AG181" s="88"/>
      <c r="AH181" s="88"/>
      <c r="AI181" s="88"/>
      <c r="AJ181" s="88"/>
      <c r="AK181" s="90"/>
      <c r="AL181" s="89"/>
      <c r="AM181" s="88"/>
      <c r="AN181" s="88"/>
      <c r="AO181" s="88"/>
      <c r="AP181" s="88"/>
      <c r="AQ181" s="88"/>
      <c r="AR181" s="90"/>
      <c r="AS181" s="89"/>
      <c r="AT181" s="88"/>
      <c r="AU181" s="88"/>
      <c r="AV181" s="88"/>
      <c r="AW181" s="88"/>
      <c r="AX181" s="88"/>
      <c r="AY181" s="90"/>
      <c r="AZ181" s="89"/>
      <c r="BA181" s="88"/>
    </row>
    <row r="182" spans="3:53" s="1" customFormat="1">
      <c r="C182" s="40"/>
      <c r="I182" s="27"/>
      <c r="J182" s="126"/>
      <c r="N182" s="27"/>
      <c r="O182" s="126"/>
      <c r="S182" s="88"/>
      <c r="T182" s="88"/>
      <c r="U182" s="88"/>
      <c r="V182" s="88"/>
      <c r="W182" s="89"/>
      <c r="X182" s="89"/>
      <c r="Y182" s="88"/>
      <c r="Z182" s="88"/>
      <c r="AA182" s="88"/>
      <c r="AB182" s="88"/>
      <c r="AC182" s="88"/>
      <c r="AD182" s="90"/>
      <c r="AE182" s="89"/>
      <c r="AF182" s="88"/>
      <c r="AG182" s="88"/>
      <c r="AH182" s="88"/>
      <c r="AI182" s="88"/>
      <c r="AJ182" s="88"/>
      <c r="AK182" s="90"/>
      <c r="AL182" s="89"/>
      <c r="AM182" s="88"/>
      <c r="AN182" s="88"/>
      <c r="AO182" s="88"/>
      <c r="AP182" s="88"/>
      <c r="AQ182" s="88"/>
      <c r="AR182" s="90"/>
      <c r="AS182" s="89"/>
      <c r="AT182" s="88"/>
      <c r="AU182" s="88"/>
      <c r="AV182" s="88"/>
      <c r="AW182" s="88"/>
      <c r="AX182" s="88"/>
      <c r="AY182" s="90"/>
      <c r="AZ182" s="89"/>
      <c r="BA182" s="88"/>
    </row>
    <row r="183" spans="3:53" s="1" customFormat="1">
      <c r="C183" s="40"/>
      <c r="I183" s="27"/>
      <c r="J183" s="126"/>
      <c r="N183" s="27"/>
      <c r="O183" s="126"/>
      <c r="S183" s="88"/>
      <c r="T183" s="88"/>
      <c r="U183" s="88"/>
      <c r="V183" s="88"/>
      <c r="W183" s="89"/>
      <c r="X183" s="89"/>
      <c r="Y183" s="88"/>
      <c r="Z183" s="88"/>
      <c r="AA183" s="88"/>
      <c r="AB183" s="88"/>
      <c r="AC183" s="88"/>
      <c r="AD183" s="90"/>
      <c r="AE183" s="89"/>
      <c r="AF183" s="88"/>
      <c r="AG183" s="88"/>
      <c r="AH183" s="88"/>
      <c r="AI183" s="88"/>
      <c r="AJ183" s="88"/>
      <c r="AK183" s="90"/>
      <c r="AL183" s="89"/>
      <c r="AM183" s="88"/>
      <c r="AN183" s="88"/>
      <c r="AO183" s="88"/>
      <c r="AP183" s="88"/>
      <c r="AQ183" s="88"/>
      <c r="AR183" s="90"/>
      <c r="AS183" s="89"/>
      <c r="AT183" s="88"/>
      <c r="AU183" s="88"/>
      <c r="AV183" s="88"/>
      <c r="AW183" s="88"/>
      <c r="AX183" s="88"/>
      <c r="AY183" s="90"/>
      <c r="AZ183" s="89"/>
      <c r="BA183" s="88"/>
    </row>
    <row r="184" spans="3:53" s="1" customFormat="1">
      <c r="C184" s="40"/>
      <c r="I184" s="27"/>
      <c r="J184" s="126"/>
      <c r="N184" s="27"/>
      <c r="O184" s="126"/>
      <c r="S184" s="88"/>
      <c r="T184" s="88"/>
      <c r="U184" s="88"/>
      <c r="V184" s="88"/>
      <c r="W184" s="89"/>
      <c r="X184" s="89"/>
      <c r="Y184" s="88"/>
      <c r="Z184" s="88"/>
      <c r="AA184" s="88"/>
      <c r="AB184" s="88"/>
      <c r="AC184" s="88"/>
      <c r="AD184" s="90"/>
      <c r="AE184" s="89"/>
      <c r="AF184" s="88"/>
      <c r="AG184" s="88"/>
      <c r="AH184" s="88"/>
      <c r="AI184" s="88"/>
      <c r="AJ184" s="88"/>
      <c r="AK184" s="90"/>
      <c r="AL184" s="89"/>
      <c r="AM184" s="88"/>
      <c r="AN184" s="88"/>
      <c r="AO184" s="88"/>
      <c r="AP184" s="88"/>
      <c r="AQ184" s="88"/>
      <c r="AR184" s="90"/>
      <c r="AS184" s="89"/>
      <c r="AT184" s="88"/>
      <c r="AU184" s="88"/>
      <c r="AV184" s="88"/>
      <c r="AW184" s="88"/>
      <c r="AX184" s="88"/>
      <c r="AY184" s="90"/>
      <c r="AZ184" s="89"/>
      <c r="BA184" s="88"/>
    </row>
    <row r="185" spans="3:53" s="1" customFormat="1">
      <c r="C185" s="40"/>
      <c r="I185" s="27"/>
      <c r="J185" s="126"/>
      <c r="N185" s="27"/>
      <c r="O185" s="126"/>
      <c r="S185" s="88"/>
      <c r="T185" s="88"/>
      <c r="U185" s="88"/>
      <c r="V185" s="88"/>
      <c r="W185" s="89"/>
      <c r="X185" s="89"/>
      <c r="Y185" s="88"/>
      <c r="Z185" s="88"/>
      <c r="AA185" s="88"/>
      <c r="AB185" s="88"/>
      <c r="AC185" s="88"/>
      <c r="AD185" s="90"/>
      <c r="AE185" s="89"/>
      <c r="AF185" s="88"/>
      <c r="AG185" s="88"/>
      <c r="AH185" s="88"/>
      <c r="AI185" s="88"/>
      <c r="AJ185" s="88"/>
      <c r="AK185" s="90"/>
      <c r="AL185" s="89"/>
      <c r="AM185" s="88"/>
      <c r="AN185" s="88"/>
      <c r="AO185" s="88"/>
      <c r="AP185" s="88"/>
      <c r="AQ185" s="88"/>
      <c r="AR185" s="90"/>
      <c r="AS185" s="89"/>
      <c r="AT185" s="88"/>
      <c r="AU185" s="88"/>
      <c r="AV185" s="88"/>
      <c r="AW185" s="88"/>
      <c r="AX185" s="88"/>
      <c r="AY185" s="90"/>
      <c r="AZ185" s="89"/>
      <c r="BA185" s="88"/>
    </row>
    <row r="186" spans="3:53" s="1" customFormat="1">
      <c r="C186" s="40"/>
      <c r="I186" s="27"/>
      <c r="J186" s="126"/>
      <c r="N186" s="27"/>
      <c r="O186" s="126"/>
      <c r="S186" s="88"/>
      <c r="T186" s="88"/>
      <c r="U186" s="88"/>
      <c r="V186" s="88"/>
      <c r="W186" s="89"/>
      <c r="X186" s="89"/>
      <c r="Y186" s="88"/>
      <c r="Z186" s="88"/>
      <c r="AA186" s="88"/>
      <c r="AB186" s="88"/>
      <c r="AC186" s="88"/>
      <c r="AD186" s="90"/>
      <c r="AE186" s="89"/>
      <c r="AF186" s="88"/>
      <c r="AG186" s="88"/>
      <c r="AH186" s="88"/>
      <c r="AI186" s="88"/>
      <c r="AJ186" s="88"/>
      <c r="AK186" s="90"/>
      <c r="AL186" s="89"/>
      <c r="AM186" s="88"/>
      <c r="AN186" s="88"/>
      <c r="AO186" s="88"/>
      <c r="AP186" s="88"/>
      <c r="AQ186" s="88"/>
      <c r="AR186" s="90"/>
      <c r="AS186" s="89"/>
      <c r="AT186" s="88"/>
      <c r="AU186" s="88"/>
      <c r="AV186" s="88"/>
      <c r="AW186" s="88"/>
      <c r="AX186" s="88"/>
      <c r="AY186" s="90"/>
      <c r="AZ186" s="89"/>
      <c r="BA186" s="88"/>
    </row>
    <row r="187" spans="3:53" s="1" customFormat="1">
      <c r="C187" s="40"/>
      <c r="I187" s="27"/>
      <c r="J187" s="126"/>
      <c r="N187" s="27"/>
      <c r="O187" s="126"/>
      <c r="S187" s="88"/>
      <c r="T187" s="88"/>
      <c r="U187" s="88"/>
      <c r="V187" s="88"/>
      <c r="W187" s="89"/>
      <c r="X187" s="89"/>
      <c r="Y187" s="88"/>
      <c r="Z187" s="88"/>
      <c r="AA187" s="88"/>
      <c r="AB187" s="88"/>
      <c r="AC187" s="88"/>
      <c r="AD187" s="90"/>
      <c r="AE187" s="89"/>
      <c r="AF187" s="88"/>
      <c r="AG187" s="88"/>
      <c r="AH187" s="88"/>
      <c r="AI187" s="88"/>
      <c r="AJ187" s="88"/>
      <c r="AK187" s="90"/>
      <c r="AL187" s="89"/>
      <c r="AM187" s="88"/>
      <c r="AN187" s="88"/>
      <c r="AO187" s="88"/>
      <c r="AP187" s="88"/>
      <c r="AQ187" s="88"/>
      <c r="AR187" s="90"/>
      <c r="AS187" s="89"/>
      <c r="AT187" s="88"/>
      <c r="AU187" s="88"/>
      <c r="AV187" s="88"/>
      <c r="AW187" s="88"/>
      <c r="AX187" s="88"/>
      <c r="AY187" s="90"/>
      <c r="AZ187" s="89"/>
      <c r="BA187" s="88"/>
    </row>
    <row r="188" spans="3:53" s="1" customFormat="1">
      <c r="C188" s="40"/>
      <c r="I188" s="27"/>
      <c r="J188" s="126"/>
      <c r="N188" s="27"/>
      <c r="O188" s="126"/>
      <c r="S188" s="88"/>
      <c r="T188" s="88"/>
      <c r="U188" s="88"/>
      <c r="V188" s="88"/>
      <c r="W188" s="89"/>
      <c r="X188" s="89"/>
      <c r="Y188" s="88"/>
      <c r="Z188" s="88"/>
      <c r="AA188" s="88"/>
      <c r="AB188" s="88"/>
      <c r="AC188" s="88"/>
      <c r="AD188" s="90"/>
      <c r="AE188" s="89"/>
      <c r="AF188" s="88"/>
      <c r="AG188" s="88"/>
      <c r="AH188" s="88"/>
      <c r="AI188" s="88"/>
      <c r="AJ188" s="88"/>
      <c r="AK188" s="90"/>
      <c r="AL188" s="89"/>
      <c r="AM188" s="88"/>
      <c r="AN188" s="88"/>
      <c r="AO188" s="88"/>
      <c r="AP188" s="88"/>
      <c r="AQ188" s="88"/>
      <c r="AR188" s="90"/>
      <c r="AS188" s="89"/>
      <c r="AT188" s="88"/>
      <c r="AU188" s="88"/>
      <c r="AV188" s="88"/>
      <c r="AW188" s="88"/>
      <c r="AX188" s="88"/>
      <c r="AY188" s="90"/>
      <c r="AZ188" s="89"/>
      <c r="BA188" s="88"/>
    </row>
    <row r="189" spans="3:53" s="1" customFormat="1">
      <c r="C189" s="40"/>
      <c r="I189" s="27"/>
      <c r="J189" s="126"/>
      <c r="N189" s="27"/>
      <c r="O189" s="126"/>
      <c r="S189" s="88"/>
      <c r="T189" s="88"/>
      <c r="U189" s="88"/>
      <c r="V189" s="88"/>
      <c r="W189" s="89"/>
      <c r="X189" s="89"/>
      <c r="Y189" s="88"/>
      <c r="Z189" s="88"/>
      <c r="AA189" s="88"/>
      <c r="AB189" s="88"/>
      <c r="AC189" s="88"/>
      <c r="AD189" s="90"/>
      <c r="AE189" s="89"/>
      <c r="AF189" s="88"/>
      <c r="AG189" s="88"/>
      <c r="AH189" s="88"/>
      <c r="AI189" s="88"/>
      <c r="AJ189" s="88"/>
      <c r="AK189" s="90"/>
      <c r="AL189" s="89"/>
      <c r="AM189" s="88"/>
      <c r="AN189" s="88"/>
      <c r="AO189" s="88"/>
      <c r="AP189" s="88"/>
      <c r="AQ189" s="88"/>
      <c r="AR189" s="90"/>
      <c r="AS189" s="89"/>
      <c r="AT189" s="88"/>
      <c r="AU189" s="88"/>
      <c r="AV189" s="88"/>
      <c r="AW189" s="88"/>
      <c r="AX189" s="88"/>
      <c r="AY189" s="90"/>
      <c r="AZ189" s="89"/>
      <c r="BA189" s="88"/>
    </row>
    <row r="190" spans="3:53" s="1" customFormat="1">
      <c r="C190" s="40"/>
      <c r="I190" s="27"/>
      <c r="J190" s="126"/>
      <c r="N190" s="27"/>
      <c r="O190" s="126"/>
      <c r="S190" s="88"/>
      <c r="T190" s="88"/>
      <c r="U190" s="88"/>
      <c r="V190" s="88"/>
      <c r="W190" s="89"/>
      <c r="X190" s="89"/>
      <c r="Y190" s="88"/>
      <c r="Z190" s="88"/>
      <c r="AA190" s="88"/>
      <c r="AB190" s="88"/>
      <c r="AC190" s="88"/>
      <c r="AD190" s="90"/>
      <c r="AE190" s="89"/>
      <c r="AF190" s="88"/>
      <c r="AG190" s="88"/>
      <c r="AH190" s="88"/>
      <c r="AI190" s="88"/>
      <c r="AJ190" s="88"/>
      <c r="AK190" s="90"/>
      <c r="AL190" s="89"/>
      <c r="AM190" s="88"/>
      <c r="AN190" s="88"/>
      <c r="AO190" s="88"/>
      <c r="AP190" s="88"/>
      <c r="AQ190" s="88"/>
      <c r="AR190" s="90"/>
      <c r="AS190" s="89"/>
      <c r="AT190" s="88"/>
      <c r="AU190" s="88"/>
      <c r="AV190" s="88"/>
      <c r="AW190" s="88"/>
      <c r="AX190" s="88"/>
      <c r="AY190" s="90"/>
      <c r="AZ190" s="89"/>
      <c r="BA190" s="88"/>
    </row>
    <row r="191" spans="3:53" s="1" customFormat="1">
      <c r="C191" s="40"/>
      <c r="I191" s="27"/>
      <c r="J191" s="126"/>
      <c r="N191" s="27"/>
      <c r="O191" s="126"/>
      <c r="S191" s="88"/>
      <c r="T191" s="88"/>
      <c r="U191" s="88"/>
      <c r="V191" s="88"/>
      <c r="W191" s="89"/>
      <c r="X191" s="89"/>
      <c r="Y191" s="88"/>
      <c r="Z191" s="88"/>
      <c r="AA191" s="88"/>
      <c r="AB191" s="88"/>
      <c r="AC191" s="88"/>
      <c r="AD191" s="90"/>
      <c r="AE191" s="89"/>
      <c r="AF191" s="88"/>
      <c r="AG191" s="88"/>
      <c r="AH191" s="88"/>
      <c r="AI191" s="88"/>
      <c r="AJ191" s="88"/>
      <c r="AK191" s="90"/>
      <c r="AL191" s="89"/>
      <c r="AM191" s="88"/>
      <c r="AN191" s="88"/>
      <c r="AO191" s="88"/>
      <c r="AP191" s="88"/>
      <c r="AQ191" s="88"/>
      <c r="AR191" s="90"/>
      <c r="AS191" s="89"/>
      <c r="AT191" s="88"/>
      <c r="AU191" s="88"/>
      <c r="AV191" s="88"/>
      <c r="AW191" s="88"/>
      <c r="AX191" s="88"/>
      <c r="AY191" s="90"/>
      <c r="AZ191" s="89"/>
      <c r="BA191" s="88"/>
    </row>
    <row r="192" spans="3:53" s="1" customFormat="1">
      <c r="C192" s="40"/>
      <c r="I192" s="27"/>
      <c r="J192" s="126"/>
      <c r="N192" s="27"/>
      <c r="O192" s="126"/>
      <c r="S192" s="88"/>
      <c r="T192" s="88"/>
      <c r="U192" s="88"/>
      <c r="V192" s="88"/>
      <c r="W192" s="89"/>
      <c r="X192" s="89"/>
      <c r="Y192" s="88"/>
      <c r="Z192" s="88"/>
      <c r="AA192" s="88"/>
      <c r="AB192" s="88"/>
      <c r="AC192" s="88"/>
      <c r="AD192" s="90"/>
      <c r="AE192" s="89"/>
      <c r="AF192" s="88"/>
      <c r="AG192" s="88"/>
      <c r="AH192" s="88"/>
      <c r="AI192" s="88"/>
      <c r="AJ192" s="88"/>
      <c r="AK192" s="90"/>
      <c r="AL192" s="89"/>
      <c r="AM192" s="88"/>
      <c r="AN192" s="88"/>
      <c r="AO192" s="88"/>
      <c r="AP192" s="88"/>
      <c r="AQ192" s="88"/>
      <c r="AR192" s="90"/>
      <c r="AS192" s="89"/>
      <c r="AT192" s="88"/>
      <c r="AU192" s="88"/>
      <c r="AV192" s="88"/>
      <c r="AW192" s="88"/>
      <c r="AX192" s="88"/>
      <c r="AY192" s="90"/>
      <c r="AZ192" s="89"/>
      <c r="BA192" s="88"/>
    </row>
    <row r="193" spans="3:53" s="1" customFormat="1">
      <c r="C193" s="40"/>
      <c r="I193" s="27"/>
      <c r="J193" s="126"/>
      <c r="N193" s="27"/>
      <c r="O193" s="126"/>
      <c r="S193" s="88"/>
      <c r="T193" s="88"/>
      <c r="U193" s="88"/>
      <c r="V193" s="88"/>
      <c r="W193" s="89"/>
      <c r="X193" s="89"/>
      <c r="Y193" s="88"/>
      <c r="Z193" s="88"/>
      <c r="AA193" s="88"/>
      <c r="AB193" s="88"/>
      <c r="AC193" s="88"/>
      <c r="AD193" s="90"/>
      <c r="AE193" s="89"/>
      <c r="AF193" s="88"/>
      <c r="AG193" s="88"/>
      <c r="AH193" s="88"/>
      <c r="AI193" s="88"/>
      <c r="AJ193" s="88"/>
      <c r="AK193" s="90"/>
      <c r="AL193" s="89"/>
      <c r="AM193" s="88"/>
      <c r="AN193" s="88"/>
      <c r="AO193" s="88"/>
      <c r="AP193" s="88"/>
      <c r="AQ193" s="88"/>
      <c r="AR193" s="90"/>
      <c r="AS193" s="89"/>
      <c r="AT193" s="88"/>
      <c r="AU193" s="88"/>
      <c r="AV193" s="88"/>
      <c r="AW193" s="88"/>
      <c r="AX193" s="88"/>
      <c r="AY193" s="90"/>
      <c r="AZ193" s="89"/>
      <c r="BA193" s="88"/>
    </row>
    <row r="194" spans="3:53" s="1" customFormat="1">
      <c r="C194" s="40"/>
      <c r="I194" s="27"/>
      <c r="J194" s="126"/>
      <c r="N194" s="27"/>
      <c r="O194" s="126"/>
      <c r="S194" s="88"/>
      <c r="T194" s="88"/>
      <c r="U194" s="88"/>
      <c r="V194" s="88"/>
      <c r="W194" s="89"/>
      <c r="X194" s="89"/>
      <c r="Y194" s="88"/>
      <c r="Z194" s="88"/>
      <c r="AA194" s="88"/>
      <c r="AB194" s="88"/>
      <c r="AC194" s="88"/>
      <c r="AD194" s="90"/>
      <c r="AE194" s="89"/>
      <c r="AF194" s="88"/>
      <c r="AG194" s="88"/>
      <c r="AH194" s="88"/>
      <c r="AI194" s="88"/>
      <c r="AJ194" s="88"/>
      <c r="AK194" s="90"/>
      <c r="AL194" s="89"/>
      <c r="AM194" s="88"/>
      <c r="AN194" s="88"/>
      <c r="AO194" s="88"/>
      <c r="AP194" s="88"/>
      <c r="AQ194" s="88"/>
      <c r="AR194" s="90"/>
      <c r="AS194" s="89"/>
      <c r="AT194" s="88"/>
      <c r="AU194" s="88"/>
      <c r="AV194" s="88"/>
      <c r="AW194" s="88"/>
      <c r="AX194" s="88"/>
      <c r="AY194" s="90"/>
      <c r="AZ194" s="89"/>
      <c r="BA194" s="88"/>
    </row>
  </sheetData>
  <mergeCells count="28">
    <mergeCell ref="I11:L11"/>
    <mergeCell ref="N11:Q11"/>
    <mergeCell ref="A1:F2"/>
    <mergeCell ref="A3:G4"/>
    <mergeCell ref="I3:L4"/>
    <mergeCell ref="N3:Q4"/>
    <mergeCell ref="B5:G5"/>
    <mergeCell ref="A6:G6"/>
    <mergeCell ref="A75:F75"/>
    <mergeCell ref="A7:G7"/>
    <mergeCell ref="A9:G9"/>
    <mergeCell ref="B10:G10"/>
    <mergeCell ref="B11:G11"/>
    <mergeCell ref="A8:G8"/>
    <mergeCell ref="S11:X11"/>
    <mergeCell ref="Z11:AE11"/>
    <mergeCell ref="AG11:AL11"/>
    <mergeCell ref="AN11:AS11"/>
    <mergeCell ref="AU11:AZ11"/>
    <mergeCell ref="AN77:AS77"/>
    <mergeCell ref="AU77:AZ77"/>
    <mergeCell ref="A87:F87"/>
    <mergeCell ref="B77:G77"/>
    <mergeCell ref="I77:L77"/>
    <mergeCell ref="N77:Q77"/>
    <mergeCell ref="S77:X77"/>
    <mergeCell ref="Z77:AE77"/>
    <mergeCell ref="AG77:AL77"/>
  </mergeCells>
  <phoneticPr fontId="44" type="noConversion"/>
  <conditionalFormatting sqref="W13:W73 AD13:AD73 AK13:AK73 AR13:AR73 AY13:AY73 W79:W85 AD79:AD85 AK79:AK85 AR79:AR85 AY79:AY85">
    <cfRule type="cellIs" dxfId="21" priority="31" operator="lessThan">
      <formula>0</formula>
    </cfRule>
    <cfRule type="cellIs" dxfId="20" priority="32" operator="greaterThan">
      <formula>0</formula>
    </cfRule>
  </conditionalFormatting>
  <conditionalFormatting sqref="W75">
    <cfRule type="cellIs" dxfId="19" priority="15" operator="lessThan">
      <formula>0</formula>
    </cfRule>
    <cfRule type="cellIs" dxfId="18" priority="16" operator="greaterThan">
      <formula>0</formula>
    </cfRule>
  </conditionalFormatting>
  <conditionalFormatting sqref="W87">
    <cfRule type="cellIs" dxfId="17" priority="27" operator="lessThan">
      <formula>0</formula>
    </cfRule>
    <cfRule type="cellIs" dxfId="16" priority="28" operator="greaterThan">
      <formula>0</formula>
    </cfRule>
  </conditionalFormatting>
  <conditionalFormatting sqref="AD75">
    <cfRule type="cellIs" dxfId="15" priority="17" operator="lessThan">
      <formula>0</formula>
    </cfRule>
    <cfRule type="cellIs" dxfId="14" priority="18" operator="greaterThan">
      <formula>0</formula>
    </cfRule>
  </conditionalFormatting>
  <conditionalFormatting sqref="AD87">
    <cfRule type="cellIs" dxfId="13" priority="25" operator="lessThan">
      <formula>0</formula>
    </cfRule>
    <cfRule type="cellIs" dxfId="12" priority="26" operator="greaterThan">
      <formula>0</formula>
    </cfRule>
  </conditionalFormatting>
  <conditionalFormatting sqref="AK75">
    <cfRule type="cellIs" dxfId="11" priority="19" operator="lessThan">
      <formula>0</formula>
    </cfRule>
    <cfRule type="cellIs" dxfId="10" priority="20" operator="greaterThan">
      <formula>0</formula>
    </cfRule>
  </conditionalFormatting>
  <conditionalFormatting sqref="AK87">
    <cfRule type="cellIs" dxfId="9" priority="21" operator="lessThan">
      <formula>0</formula>
    </cfRule>
    <cfRule type="cellIs" dxfId="8" priority="22" operator="greaterThan">
      <formula>0</formula>
    </cfRule>
  </conditionalFormatting>
  <conditionalFormatting sqref="AR75">
    <cfRule type="cellIs" dxfId="7" priority="1" operator="lessThan">
      <formula>0</formula>
    </cfRule>
    <cfRule type="cellIs" dxfId="6" priority="2" operator="greaterThan">
      <formula>0</formula>
    </cfRule>
  </conditionalFormatting>
  <conditionalFormatting sqref="AR87">
    <cfRule type="cellIs" dxfId="5" priority="9" operator="lessThan">
      <formula>0</formula>
    </cfRule>
    <cfRule type="cellIs" dxfId="4" priority="10" operator="greaterThan">
      <formula>0</formula>
    </cfRule>
  </conditionalFormatting>
  <conditionalFormatting sqref="AY7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AY87">
    <cfRule type="cellIs" dxfId="1" priority="5" operator="lessThan">
      <formula>0</formula>
    </cfRule>
    <cfRule type="cellIs" dxfId="0" priority="6" operator="greaterThan">
      <formula>0</formula>
    </cfRule>
  </conditionalFormatting>
  <dataValidations count="1">
    <dataValidation allowBlank="1" sqref="A3" xr:uid="{29BAF9D0-9FDA-4470-994F-BE3C032B88C9}"/>
  </dataValidations>
  <hyperlinks>
    <hyperlink ref="A3:G4" location="SYNTHESE!A1" display="DPGF" xr:uid="{05C1C259-3C16-48A2-984C-A39D1DA3ACEE}"/>
  </hyperlinks>
  <printOptions horizontalCentered="1"/>
  <pageMargins left="0.39370078740157483" right="0.39370078740157483" top="0.59055118110236227" bottom="0.59055118110236227" header="0.31496062992125984" footer="0.31496062992125984"/>
  <pageSetup paperSize="9" scale="77" fitToHeight="0" orientation="portrait" r:id="rId1"/>
  <headerFooter alignWithMargins="0">
    <oddFooter>&amp;RPage &amp;P / &amp;N</oddFooter>
  </headerFooter>
  <rowBreaks count="2" manualBreakCount="2">
    <brk id="36" max="6" man="1"/>
    <brk id="75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SYNTHESE</vt:lpstr>
      <vt:lpstr>Modele Lot</vt:lpstr>
      <vt:lpstr>1</vt:lpstr>
      <vt:lpstr>'1'!Impression_des_titres</vt:lpstr>
      <vt:lpstr>'Modele Lot'!Impression_des_titres</vt:lpstr>
      <vt:lpstr>SYNTHESE!Impression_des_titres</vt:lpstr>
      <vt:lpstr>'1'!Zone_d_impression</vt:lpstr>
      <vt:lpstr>'Modele Lot'!Zone_d_impression</vt:lpstr>
      <vt:lpstr>SYNTHESE!Zone_d_impression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HAGEGE</dc:creator>
  <cp:lastModifiedBy>Jamil LECLAIRE</cp:lastModifiedBy>
  <cp:lastPrinted>2024-11-08T14:30:33Z</cp:lastPrinted>
  <dcterms:created xsi:type="dcterms:W3CDTF">2012-09-05T07:43:40Z</dcterms:created>
  <dcterms:modified xsi:type="dcterms:W3CDTF">2024-11-08T14:33:25Z</dcterms:modified>
</cp:coreProperties>
</file>