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ROD IF\IF 2 (amiante)\Contrats\IF2000229 - MELUN Cité admi (OS)\8.1_MOE DIAG\6. Corrections 021224\"/>
    </mc:Choice>
  </mc:AlternateContent>
  <bookViews>
    <workbookView xWindow="0" yWindow="0" windowWidth="19200" windowHeight="6180" tabRatio="813"/>
  </bookViews>
  <sheets>
    <sheet name="Amiante DPGF" sheetId="5" r:id="rId1"/>
    <sheet name="Amiante BPU" sheetId="28" r:id="rId2"/>
    <sheet name="Amiante DQE" sheetId="26" r:id="rId3"/>
    <sheet name="Plomb DPGF" sheetId="25" r:id="rId4"/>
    <sheet name="Plomb BPU" sheetId="29" r:id="rId5"/>
    <sheet name="Plomb DQE" sheetId="27" r:id="rId6"/>
    <sheet name="Récap" sheetId="15" r:id="rId7"/>
  </sheets>
  <definedNames>
    <definedName name="_xlnm.Print_Area" localSheetId="1">'Amiante BPU'!$A$1:$F$29</definedName>
    <definedName name="_xlnm.Print_Area" localSheetId="0">'Amiante DPGF'!$A$1:$F$101</definedName>
    <definedName name="_xlnm.Print_Area" localSheetId="2">'Amiante DQE'!$A$1:$H$128</definedName>
    <definedName name="_xlnm.Print_Area" localSheetId="4">'Plomb BPU'!$A$1:$F$20</definedName>
    <definedName name="_xlnm.Print_Area" localSheetId="3">'Plomb DPGF'!$A$1:$F$56</definedName>
    <definedName name="_xlnm.Print_Area" localSheetId="5">'Plomb DQE'!$A$1:$H$73</definedName>
  </definedNames>
  <calcPr calcId="162913"/>
</workbook>
</file>

<file path=xl/calcChain.xml><?xml version="1.0" encoding="utf-8"?>
<calcChain xmlns="http://schemas.openxmlformats.org/spreadsheetml/2006/main">
  <c r="F65" i="27" l="1"/>
  <c r="F64" i="27"/>
  <c r="F62" i="27"/>
  <c r="F60" i="27"/>
  <c r="F59" i="27"/>
  <c r="E17" i="29"/>
  <c r="F120" i="26"/>
  <c r="F119" i="26"/>
  <c r="F117" i="26"/>
  <c r="F115" i="26"/>
  <c r="F114" i="26"/>
  <c r="F113" i="26"/>
  <c r="F112" i="26"/>
  <c r="F110" i="26"/>
  <c r="F109" i="26"/>
  <c r="F105" i="26"/>
  <c r="F106" i="26"/>
  <c r="F107" i="26"/>
  <c r="F104" i="26"/>
  <c r="E26" i="28"/>
  <c r="E27" i="28" s="1"/>
  <c r="E28" i="28" s="1"/>
  <c r="E18" i="29" l="1"/>
  <c r="E19" i="29" s="1"/>
  <c r="E24" i="5" l="1"/>
  <c r="E79" i="5"/>
  <c r="E62" i="5"/>
  <c r="E43" i="5"/>
  <c r="F78" i="26"/>
  <c r="G78" i="26" s="1"/>
  <c r="F61" i="26"/>
  <c r="G61" i="26" s="1"/>
  <c r="F42" i="26"/>
  <c r="G42" i="26" s="1"/>
  <c r="F23" i="26"/>
  <c r="G23" i="26" s="1"/>
  <c r="G65" i="27"/>
  <c r="G64" i="27"/>
  <c r="G60" i="27"/>
  <c r="G62" i="27"/>
  <c r="G59" i="27"/>
  <c r="F48" i="27"/>
  <c r="G48" i="27" s="1"/>
  <c r="F47" i="27"/>
  <c r="G47" i="27" s="1"/>
  <c r="F46" i="27"/>
  <c r="G46" i="27" s="1"/>
  <c r="F39" i="27"/>
  <c r="G39" i="27" s="1"/>
  <c r="F38" i="27"/>
  <c r="G38" i="27" s="1"/>
  <c r="F37" i="27"/>
  <c r="G37" i="27" s="1"/>
  <c r="F30" i="27"/>
  <c r="G30" i="27" s="1"/>
  <c r="F29" i="27"/>
  <c r="G29" i="27" s="1"/>
  <c r="F28" i="27"/>
  <c r="G28" i="27" s="1"/>
  <c r="F21" i="27"/>
  <c r="F20" i="27"/>
  <c r="G20" i="27" s="1"/>
  <c r="F19" i="27"/>
  <c r="G19" i="27" s="1"/>
  <c r="F12" i="27"/>
  <c r="G12" i="27" s="1"/>
  <c r="F11" i="27"/>
  <c r="G11" i="27" s="1"/>
  <c r="F10" i="27"/>
  <c r="G10" i="27" s="1"/>
  <c r="G21" i="27"/>
  <c r="G120" i="26"/>
  <c r="G117" i="26"/>
  <c r="G115" i="26"/>
  <c r="G114" i="26"/>
  <c r="G113" i="26"/>
  <c r="G112" i="26"/>
  <c r="G110" i="26"/>
  <c r="G109" i="26"/>
  <c r="G107" i="26"/>
  <c r="G106" i="26"/>
  <c r="G105" i="26"/>
  <c r="G104" i="26"/>
  <c r="F93" i="26"/>
  <c r="G93" i="26" s="1"/>
  <c r="F92" i="26"/>
  <c r="G92" i="26" s="1"/>
  <c r="F91" i="26"/>
  <c r="G91" i="26" s="1"/>
  <c r="F89" i="26"/>
  <c r="G89" i="26" s="1"/>
  <c r="F88" i="26"/>
  <c r="G88" i="26" s="1"/>
  <c r="F87" i="26"/>
  <c r="G87" i="26" s="1"/>
  <c r="F85" i="26"/>
  <c r="G85" i="26" s="1"/>
  <c r="F84" i="26"/>
  <c r="G84" i="26" s="1"/>
  <c r="F77" i="26"/>
  <c r="G77" i="26" s="1"/>
  <c r="F76" i="26"/>
  <c r="G76" i="26" s="1"/>
  <c r="F75" i="26"/>
  <c r="G75" i="26" s="1"/>
  <c r="F73" i="26"/>
  <c r="G73" i="26" s="1"/>
  <c r="F72" i="26"/>
  <c r="G72" i="26" s="1"/>
  <c r="F71" i="26"/>
  <c r="G71" i="26" s="1"/>
  <c r="F69" i="26"/>
  <c r="G69" i="26" s="1"/>
  <c r="F68" i="26"/>
  <c r="G68" i="26" s="1"/>
  <c r="F67" i="26"/>
  <c r="G67" i="26" s="1"/>
  <c r="F60" i="26"/>
  <c r="G60" i="26" s="1"/>
  <c r="F59" i="26"/>
  <c r="G59" i="26" s="1"/>
  <c r="F58" i="26"/>
  <c r="G58" i="26" s="1"/>
  <c r="F56" i="26"/>
  <c r="G56" i="26" s="1"/>
  <c r="F55" i="26"/>
  <c r="G55" i="26" s="1"/>
  <c r="F54" i="26"/>
  <c r="G54" i="26" s="1"/>
  <c r="F53" i="26"/>
  <c r="G53" i="26" s="1"/>
  <c r="F49" i="26"/>
  <c r="G49" i="26" s="1"/>
  <c r="F50" i="26"/>
  <c r="G50" i="26" s="1"/>
  <c r="F51" i="26"/>
  <c r="G51" i="26" s="1"/>
  <c r="F48" i="26"/>
  <c r="G48" i="26" s="1"/>
  <c r="F40" i="26"/>
  <c r="G40" i="26" s="1"/>
  <c r="F41" i="26"/>
  <c r="G41" i="26" s="1"/>
  <c r="F39" i="26"/>
  <c r="G39" i="26" s="1"/>
  <c r="F35" i="26"/>
  <c r="G35" i="26" s="1"/>
  <c r="F36" i="26"/>
  <c r="G36" i="26" s="1"/>
  <c r="F37" i="26"/>
  <c r="G37" i="26" s="1"/>
  <c r="F34" i="26"/>
  <c r="G34" i="26" s="1"/>
  <c r="F30" i="26"/>
  <c r="G30" i="26" s="1"/>
  <c r="F31" i="26"/>
  <c r="G31" i="26" s="1"/>
  <c r="F32" i="26"/>
  <c r="G32" i="26" s="1"/>
  <c r="F29" i="26"/>
  <c r="G29" i="26" s="1"/>
  <c r="F21" i="26"/>
  <c r="G21" i="26" s="1"/>
  <c r="F22" i="26"/>
  <c r="G22" i="26" s="1"/>
  <c r="F20" i="26"/>
  <c r="G20" i="26" s="1"/>
  <c r="F16" i="26"/>
  <c r="G16" i="26" s="1"/>
  <c r="F17" i="26"/>
  <c r="G17" i="26" s="1"/>
  <c r="F18" i="26"/>
  <c r="G18" i="26" s="1"/>
  <c r="F15" i="26"/>
  <c r="G15" i="26" s="1"/>
  <c r="F11" i="26"/>
  <c r="G11" i="26" s="1"/>
  <c r="F12" i="26"/>
  <c r="G12" i="26" s="1"/>
  <c r="F13" i="26"/>
  <c r="G13" i="26" s="1"/>
  <c r="F10" i="26"/>
  <c r="G10" i="26" s="1"/>
  <c r="G119" i="26"/>
  <c r="G94" i="26" l="1"/>
  <c r="G62" i="26"/>
  <c r="G63" i="26" s="1"/>
  <c r="G24" i="26"/>
  <c r="G25" i="26" s="1"/>
  <c r="G26" i="26" s="1"/>
  <c r="G43" i="26"/>
  <c r="G79" i="26"/>
  <c r="G80" i="26" s="1"/>
  <c r="G81" i="26" s="1"/>
  <c r="G22" i="27"/>
  <c r="G23" i="27" s="1"/>
  <c r="G24" i="27" s="1"/>
  <c r="G40" i="27"/>
  <c r="G41" i="27" s="1"/>
  <c r="G42" i="27" s="1"/>
  <c r="G31" i="27"/>
  <c r="G32" i="27" s="1"/>
  <c r="G33" i="27" s="1"/>
  <c r="G49" i="27"/>
  <c r="G50" i="27" s="1"/>
  <c r="G51" i="27" s="1"/>
  <c r="G13" i="27"/>
  <c r="G14" i="27" s="1"/>
  <c r="G15" i="27" s="1"/>
  <c r="G44" i="26"/>
  <c r="G45" i="26" s="1"/>
  <c r="G121" i="26"/>
  <c r="G95" i="26" l="1"/>
  <c r="G96" i="26" s="1"/>
  <c r="G122" i="26"/>
  <c r="G123" i="26" s="1"/>
  <c r="C6" i="15"/>
  <c r="G53" i="27"/>
  <c r="G64" i="26"/>
  <c r="G98" i="26"/>
  <c r="G99" i="26" l="1"/>
  <c r="G100" i="26" s="1"/>
  <c r="C5" i="15"/>
  <c r="G54" i="27"/>
  <c r="G66" i="27" s="1"/>
  <c r="G125" i="26"/>
  <c r="G126" i="26" s="1"/>
  <c r="G127" i="26" s="1"/>
  <c r="G67" i="27" l="1"/>
  <c r="G68" i="27" s="1"/>
  <c r="C8" i="15"/>
  <c r="G55" i="27"/>
  <c r="G70" i="27"/>
  <c r="G71" i="27" s="1"/>
  <c r="G72" i="27" s="1"/>
  <c r="E94" i="5"/>
  <c r="E49" i="25"/>
  <c r="E50" i="25" s="1"/>
  <c r="E51" i="25" s="1"/>
  <c r="E40" i="25"/>
  <c r="E41" i="25" s="1"/>
  <c r="E42" i="25" s="1"/>
  <c r="E31" i="25"/>
  <c r="E32" i="25" s="1"/>
  <c r="E33" i="25" s="1"/>
  <c r="E22" i="25"/>
  <c r="E23" i="25" s="1"/>
  <c r="E24" i="25" s="1"/>
  <c r="E13" i="25"/>
  <c r="E14" i="25" s="1"/>
  <c r="E15" i="25" s="1"/>
  <c r="E53" i="25" l="1"/>
  <c r="E98" i="5"/>
  <c r="C7" i="15" l="1"/>
  <c r="D7" i="15" s="1"/>
  <c r="E54" i="25"/>
  <c r="E55" i="25" s="1"/>
  <c r="E80" i="5"/>
  <c r="E81" i="5" s="1"/>
  <c r="E95" i="5" l="1"/>
  <c r="E96" i="5" s="1"/>
  <c r="E63" i="5"/>
  <c r="E64" i="5" s="1"/>
  <c r="E44" i="5"/>
  <c r="E45" i="5" s="1"/>
  <c r="E25" i="5"/>
  <c r="E26" i="5" s="1"/>
  <c r="E99" i="5" l="1"/>
  <c r="E100" i="5" s="1"/>
  <c r="D5" i="15" l="1"/>
  <c r="D9" i="15" s="1"/>
</calcChain>
</file>

<file path=xl/sharedStrings.xml><?xml version="1.0" encoding="utf-8"?>
<sst xmlns="http://schemas.openxmlformats.org/spreadsheetml/2006/main" count="874" uniqueCount="182">
  <si>
    <t>Code</t>
  </si>
  <si>
    <t>Désignations</t>
  </si>
  <si>
    <t>U</t>
  </si>
  <si>
    <t>P U € HT</t>
  </si>
  <si>
    <t>TOTAL € HT</t>
  </si>
  <si>
    <t>TVA 20 % €</t>
  </si>
  <si>
    <t>TOTAL  € TTC</t>
  </si>
  <si>
    <t>B</t>
  </si>
  <si>
    <t>Mesure par appareil portable à fluorescence X</t>
  </si>
  <si>
    <t>Fourniture des moyens d'accès nécessaires aux investigations exhaustives des façades</t>
  </si>
  <si>
    <t>Remise en état de l'étanchéité après sondages d'enveloppe extérieure des bâtiments</t>
  </si>
  <si>
    <t>forfait</t>
  </si>
  <si>
    <r>
      <t xml:space="preserve">Analyses de matériaux réalisées par un laboratoire accrédité COFRAC </t>
    </r>
    <r>
      <rPr>
        <sz val="11"/>
        <color theme="1"/>
        <rFont val="Calibri"/>
        <family val="2"/>
        <scheme val="minor"/>
      </rPr>
      <t>(analyses multicouches) :</t>
    </r>
  </si>
  <si>
    <t>Analyse META à l'unité (MOLP inclus si réalisé)</t>
  </si>
  <si>
    <t>Analyse META à l'unité délais URGENT (48h maximum)  (MOLP inclus si réalisé)</t>
  </si>
  <si>
    <t>TOTAL DIAGNOSTIC AMIANTE (PART FORFAITAIRE)</t>
  </si>
  <si>
    <t>Fourniture du matériel pour les prélèvements avec sondages destructifs (burineur, scie sabre, carroteuse,etc…) et fourniture des moyens de protections individuelles et collectives relatifs au risque d'émission de fibres d'amiante.</t>
  </si>
  <si>
    <t>Analyse pour recherche de la fraction acido-soluble de plomb (en cas d'impossibilité de statuer après mesure in situ au pistolet à Fluorescence X)</t>
  </si>
  <si>
    <t>Prélèvement spécifique et analyse META sur enrobés à l'unité</t>
  </si>
  <si>
    <t>Fourniture des moyens d'accès nécessaires aux investigations exhaustives en intérieur</t>
  </si>
  <si>
    <t>A.1.1</t>
  </si>
  <si>
    <t>A.1.2</t>
  </si>
  <si>
    <t>A.1.3</t>
  </si>
  <si>
    <t>A.1.4</t>
  </si>
  <si>
    <t>Remise en état des éléments investigués suite aux sondages et prélèvements</t>
  </si>
  <si>
    <t>Bâtiment 015 Station de relevage</t>
  </si>
  <si>
    <t>TOTAL DIAGNOSTIC PLOMB BATIMENT (PART FORFAITAIRE)</t>
  </si>
  <si>
    <t>TOTAL DIAGNOSTIC PLOMB ENSEMBLE DES BATIMENTS (PART FORFAITAIRE)</t>
  </si>
  <si>
    <t>C</t>
  </si>
  <si>
    <t>Accompagnement</t>
  </si>
  <si>
    <t>Electricien</t>
  </si>
  <si>
    <t>Etancheur</t>
  </si>
  <si>
    <t>D</t>
  </si>
  <si>
    <t>Façadier</t>
  </si>
  <si>
    <t>E</t>
  </si>
  <si>
    <t>Analyse</t>
  </si>
  <si>
    <t>Phase préparatoire</t>
  </si>
  <si>
    <t>Préparation selon les termes du CCTP : Analyse des repérages antérieurs, Intégration des résultats des rapports antérieurs sur ses fonds de plan avant intervention, transmisson de son mode opératoire d’intervention en sous-section 4, propostion d'un planning d'intervention, obtenir les accès sur site et/ou les contacts pouvant les transmettre, plan de prévention, obtenir la validation des moyens de réfection auprès du MO.</t>
  </si>
  <si>
    <t>Phase d'exécution</t>
  </si>
  <si>
    <t>Visites pour réalisation du repérage y compris inspection visuelle, sondages destructifs et prélèvements.</t>
  </si>
  <si>
    <t>Visite dédiée au récolement avec réalisation de prélèvements complémentaires nécessaires pour affinage des ZPSO.</t>
  </si>
  <si>
    <t>Visite de présentation des résultats au MO.</t>
  </si>
  <si>
    <t>Phase Livrables</t>
  </si>
  <si>
    <t>Intégration des remarques de l'AMO et MO dans le rapport</t>
  </si>
  <si>
    <t>Rédaction du rapport de repérage, y compris cartographies précises répondant aux exigences du CCTP. Fourniture d'un document Excel regroupant les tableaux de conclusions du repérage.</t>
  </si>
  <si>
    <t>Rapport de diagnostic plomb avant démolition sur le site, Fourniture d'un document Excel reprenant l'ensemble des mesures du repérage.</t>
  </si>
  <si>
    <t>Réunion</t>
  </si>
  <si>
    <r>
      <t xml:space="preserve">Préparation selon les termes du CCTP : Analyse des repérages antérieurs, Intégration des résultats des rapports antérieurs sur ses fonds de plan avant intervention, transmisson de son mode opératoire d’intervention en sous-section 4, propostion d'un planning d'intervention, obtenir les accès sur site et/ou les contacts pouvant les transmettre, plan de prévention, obtenir la validation des moyens de réfection auprès du MO, </t>
    </r>
    <r>
      <rPr>
        <b/>
        <sz val="11"/>
        <rFont val="Calibri"/>
        <family val="2"/>
        <scheme val="minor"/>
      </rPr>
      <t>DICT</t>
    </r>
    <r>
      <rPr>
        <sz val="11"/>
        <rFont val="Calibri"/>
        <family val="2"/>
        <scheme val="minor"/>
      </rPr>
      <t>.</t>
    </r>
  </si>
  <si>
    <t>Fourniture du matériel pour les prélèvements avec sondages destructifs (carroteuse,etc…) et fourniture des moyens de protections individuelles et collectives relatifs au risque d'émission de fibres d'amiante.</t>
  </si>
  <si>
    <t>Réunion complémentaire à la demande du MO (2 heures)</t>
  </si>
  <si>
    <t>Préparation selon les termes du CCTP : Analyse des repérages antérieurs, Intégration des résultats des rapports antérieurs sur ses fonds de plan avant intervention, transmisson du mode opératoire d’intervention en sous-section 4, propostion d'un planning d'intervention, obtenir les accès sur site et/ou les contacts pouvant les transmettre, plan de prévention, obtenir la validation des moyens de réfection auprès du MO.</t>
  </si>
  <si>
    <t>FORFAITAIRE</t>
  </si>
  <si>
    <t>total</t>
  </si>
  <si>
    <t>BORDEREAU DE PRIX UNITAIRES</t>
  </si>
  <si>
    <t>UNITAIRE</t>
  </si>
  <si>
    <t>TOTAL DIAGNOSTIC PLOMB ENSEMBLE DES BATIMENTS (PART UNITAIRE)</t>
  </si>
  <si>
    <t>Repérages amiante avant travaux</t>
  </si>
  <si>
    <t>Bâtiment A - 8 804 m²</t>
  </si>
  <si>
    <t>A</t>
  </si>
  <si>
    <t>Bâtiment B - 1 788 m²</t>
  </si>
  <si>
    <t>Bâtiment C - 6 581 m²</t>
  </si>
  <si>
    <t>Garages - 500 m²</t>
  </si>
  <si>
    <t>Enrobés parking - 8 000 m²</t>
  </si>
  <si>
    <t>BORDEREAU DES PRIX UNITAIRES</t>
  </si>
  <si>
    <t>E1</t>
  </si>
  <si>
    <t>E2</t>
  </si>
  <si>
    <t>E3</t>
  </si>
  <si>
    <t>Site : Cité Administrative - Quai Hyppolyte Rossignol,77000 MELUN</t>
  </si>
  <si>
    <t>Visite complémentaire à la demande du MO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</si>
  <si>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</si>
  <si>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</si>
  <si>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</si>
  <si>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</si>
  <si>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</si>
  <si>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</si>
  <si>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</si>
  <si>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</si>
  <si>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</si>
  <si>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</si>
  <si>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</si>
  <si>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</si>
  <si>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Repérages plomb avant travaux</t>
  </si>
  <si>
    <t>Prélèvement et analyse lingette pour contamination surfacique plomb</t>
  </si>
  <si>
    <t>TOTAL DIAGNOSTIC AMIANTE/HAP/HCT PARKINGS (PART FORFAITAIRE)</t>
  </si>
  <si>
    <t>TOTAL DIAGNOSTIC AMIANTE GARAGES (PART FORFAITAIRE)</t>
  </si>
  <si>
    <t>TOTAL DIAGNOSTIC AMIANTE BATIMENT C (PART FORFAITAIRE)</t>
  </si>
  <si>
    <t>TOTAL DIAGNOSTIC AMIANTE BATIMENT B (PART FORFAITAIRE)</t>
  </si>
  <si>
    <t>TOTAL DIAGNOSTIC AMIANTE BATIMENT A (PART FORFAITAIRE)</t>
  </si>
  <si>
    <t>TOTAL DIAGNOSTIC PLOMB GARAGES (PART FORFAITAIRE)</t>
  </si>
  <si>
    <t>TOTAL DIAGNOSTIC PLOMB BATIMENT C (PART FORFAITAIRE)</t>
  </si>
  <si>
    <t>TOTAL DIAGNOSTIC PLOMB BATIMENT B (PART FORFAITAIRE)</t>
  </si>
  <si>
    <t>TOTAL DIAGNOSTIC PLOMB BATIMENT A (PART FORFAITAIRE)</t>
  </si>
  <si>
    <t>AMIANTE</t>
  </si>
  <si>
    <t>PLOMB</t>
  </si>
  <si>
    <t>TOTAL</t>
  </si>
  <si>
    <t>Diagnostics amiante/plomb/HAP</t>
  </si>
  <si>
    <t>Mesures d'empoussièrement suite à intervention en milieu intérieur</t>
  </si>
  <si>
    <t>TOTAL DIAGNOSTIC AMIANTE (PART UNITAIRE)</t>
  </si>
  <si>
    <t>1/2 j</t>
  </si>
  <si>
    <t>Prix par pompe y compris analyse (mesure sur 24h)</t>
  </si>
  <si>
    <t>Déplacement pour mise en place de pompes</t>
  </si>
  <si>
    <t>F</t>
  </si>
  <si>
    <t>F1</t>
  </si>
  <si>
    <t>F2</t>
  </si>
  <si>
    <t>F3</t>
  </si>
  <si>
    <t>F4</t>
  </si>
  <si>
    <t>F5</t>
  </si>
  <si>
    <t>E1.1</t>
  </si>
  <si>
    <t>E1.2</t>
  </si>
  <si>
    <t>E2.1</t>
  </si>
  <si>
    <t>E2.2</t>
  </si>
  <si>
    <t>E2.3</t>
  </si>
  <si>
    <t>E3.1</t>
  </si>
  <si>
    <t>E3.2</t>
  </si>
  <si>
    <t>E3.3</t>
  </si>
  <si>
    <t>A2.1</t>
  </si>
  <si>
    <t>A2.2</t>
  </si>
  <si>
    <t>A2.3</t>
  </si>
  <si>
    <t>A2.4</t>
  </si>
  <si>
    <t>A3.1</t>
  </si>
  <si>
    <t>A3.2</t>
  </si>
  <si>
    <t>A3.3</t>
  </si>
  <si>
    <t>B1.1</t>
  </si>
  <si>
    <t>B1.2</t>
  </si>
  <si>
    <t>B1.3</t>
  </si>
  <si>
    <t>B1.4</t>
  </si>
  <si>
    <t>B2.1</t>
  </si>
  <si>
    <t>B2.2</t>
  </si>
  <si>
    <t>B2.3</t>
  </si>
  <si>
    <t>B2.4</t>
  </si>
  <si>
    <t>B3.1</t>
  </si>
  <si>
    <t>B3.2</t>
  </si>
  <si>
    <t>B3.3</t>
  </si>
  <si>
    <t>C1.1</t>
  </si>
  <si>
    <t>C1.2</t>
  </si>
  <si>
    <t>C1.3</t>
  </si>
  <si>
    <t>C1.4</t>
  </si>
  <si>
    <t>C2.1</t>
  </si>
  <si>
    <t>C2.2</t>
  </si>
  <si>
    <t>C2.3</t>
  </si>
  <si>
    <t>C2.4</t>
  </si>
  <si>
    <t>C3.1</t>
  </si>
  <si>
    <t>C3.2</t>
  </si>
  <si>
    <t>C3.3</t>
  </si>
  <si>
    <t>D1.1</t>
  </si>
  <si>
    <t>D1.2</t>
  </si>
  <si>
    <t>D1.3</t>
  </si>
  <si>
    <t>D2.1</t>
  </si>
  <si>
    <t>D2.2</t>
  </si>
  <si>
    <t>D2.3</t>
  </si>
  <si>
    <t>D3.1</t>
  </si>
  <si>
    <t>D3.2</t>
  </si>
  <si>
    <t>D3.3</t>
  </si>
  <si>
    <t>F1.1</t>
  </si>
  <si>
    <t>F1.2</t>
  </si>
  <si>
    <t>F1.3</t>
  </si>
  <si>
    <t>F1.4</t>
  </si>
  <si>
    <t>F2.1</t>
  </si>
  <si>
    <t>F2.2</t>
  </si>
  <si>
    <t>F3.1</t>
  </si>
  <si>
    <t>F3.2</t>
  </si>
  <si>
    <t>F3.3</t>
  </si>
  <si>
    <t>F3.4</t>
  </si>
  <si>
    <t>F4.1</t>
  </si>
  <si>
    <t>F5.1</t>
  </si>
  <si>
    <t>F5.2</t>
  </si>
  <si>
    <t>Prélèvement spécifique et analyse HAP/HCT sur enrobés à l'unité</t>
  </si>
  <si>
    <t>Nacelle avec chauffeur</t>
  </si>
  <si>
    <t>Supplément pour intervention le week end</t>
  </si>
  <si>
    <t>Supplément intervention en week-end</t>
  </si>
  <si>
    <t>Quantité
DQE</t>
  </si>
  <si>
    <t>P U € HT
(DQE)</t>
  </si>
  <si>
    <t>TOTAL DIAGNOSTIC AMIANTE (PART FORFAITAIRE ET UNITAIRE)</t>
  </si>
  <si>
    <t>TOTAL
(DQE)</t>
  </si>
  <si>
    <t>DETAIL QUANTITATIF ESTIMATIF</t>
  </si>
  <si>
    <t>TOTAL DIAGNOSTIC PLOMB ENSEMBLE DES BATIMENTS (PART FORFAITAIRE ET UNITAIRE)</t>
  </si>
  <si>
    <t>A3.4</t>
  </si>
  <si>
    <t>Mise à jour du DTA avec évaluation des états de conservation</t>
  </si>
  <si>
    <t>B3.4</t>
  </si>
  <si>
    <t>C3.4</t>
  </si>
  <si>
    <t>D3.4</t>
  </si>
  <si>
    <t>DECOMPOSITION GLOBALE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</si>
</sst>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232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4" fontId="0" fillId="0" borderId="28" xfId="1" applyFont="1" applyBorder="1"/>
    <xf numFmtId="0" fontId="0" fillId="0" borderId="1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0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6" xfId="0" applyFont="1" applyFill="1" applyBorder="1" applyAlignment="1">
      <alignment horizontal="left" vertical="center" wrapText="1"/>
    </xf>
    <xf numFmtId="0" fontId="2" fillId="2" borderId="32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left" vertical="center" wrapText="1"/>
    </xf>
    <xf numFmtId="44" fontId="0" fillId="0" borderId="36" xfId="0" applyNumberFormat="1" applyFont="1" applyBorder="1" applyAlignment="1">
      <alignment horizontal="center" vertical="center"/>
    </xf>
    <xf numFmtId="44" fontId="0" fillId="0" borderId="36" xfId="1" applyFont="1" applyBorder="1" applyAlignment="1">
      <alignment horizontal="center" vertical="center"/>
    </xf>
    <xf numFmtId="44" fontId="0" fillId="0" borderId="26" xfId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0" fillId="0" borderId="31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/>
    </xf>
    <xf numFmtId="44" fontId="0" fillId="0" borderId="21" xfId="1" applyFont="1" applyBorder="1"/>
    <xf numFmtId="0" fontId="0" fillId="0" borderId="30" xfId="0" applyFont="1" applyBorder="1" applyAlignment="1">
      <alignment horizontal="center" vertical="center"/>
    </xf>
    <xf numFmtId="0" fontId="2" fillId="2" borderId="47" xfId="0" applyFont="1" applyFill="1" applyBorder="1" applyAlignment="1">
      <alignment horizontal="center"/>
    </xf>
    <xf numFmtId="0" fontId="2" fillId="2" borderId="48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44" fontId="0" fillId="0" borderId="40" xfId="1" applyFont="1" applyBorder="1" applyAlignment="1">
      <alignment horizontal="center" vertical="center"/>
    </xf>
    <xf numFmtId="0" fontId="2" fillId="2" borderId="43" xfId="0" applyFont="1" applyFill="1" applyBorder="1" applyAlignment="1">
      <alignment horizontal="center"/>
    </xf>
    <xf numFmtId="0" fontId="2" fillId="2" borderId="49" xfId="0" applyFont="1" applyFill="1" applyBorder="1" applyAlignment="1">
      <alignment horizontal="center"/>
    </xf>
    <xf numFmtId="0" fontId="0" fillId="0" borderId="4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3" borderId="43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0" fillId="0" borderId="50" xfId="0" applyFont="1" applyBorder="1" applyAlignment="1">
      <alignment horizontal="center" vertical="center"/>
    </xf>
    <xf numFmtId="0" fontId="5" fillId="0" borderId="27" xfId="0" applyFont="1" applyFill="1" applyBorder="1" applyAlignment="1">
      <alignment horizontal="left" vertical="center" wrapText="1"/>
    </xf>
    <xf numFmtId="0" fontId="2" fillId="2" borderId="47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3" borderId="42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42" xfId="0" applyFont="1" applyFill="1" applyBorder="1" applyAlignment="1">
      <alignment vertical="center"/>
    </xf>
    <xf numFmtId="0" fontId="2" fillId="3" borderId="37" xfId="0" applyFont="1" applyFill="1" applyBorder="1" applyAlignment="1">
      <alignment vertical="center"/>
    </xf>
    <xf numFmtId="0" fontId="2" fillId="3" borderId="38" xfId="0" applyFont="1" applyFill="1" applyBorder="1" applyAlignment="1">
      <alignment vertical="center"/>
    </xf>
    <xf numFmtId="0" fontId="2" fillId="3" borderId="37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2" fillId="3" borderId="47" xfId="0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left" vertical="center"/>
    </xf>
    <xf numFmtId="44" fontId="0" fillId="0" borderId="32" xfId="0" applyNumberFormat="1" applyFont="1" applyBorder="1" applyAlignment="1">
      <alignment horizontal="center" vertical="center"/>
    </xf>
    <xf numFmtId="44" fontId="0" fillId="0" borderId="24" xfId="0" applyNumberFormat="1" applyFont="1" applyBorder="1" applyAlignment="1">
      <alignment horizontal="center" vertical="center"/>
    </xf>
    <xf numFmtId="0" fontId="5" fillId="0" borderId="10" xfId="0" applyFont="1" applyFill="1" applyBorder="1" applyAlignment="1">
      <alignment vertical="center" wrapText="1"/>
    </xf>
    <xf numFmtId="44" fontId="0" fillId="0" borderId="26" xfId="0" applyNumberFormat="1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0" fillId="0" borderId="14" xfId="0" applyFont="1" applyBorder="1" applyAlignment="1">
      <alignment horizontal="center" vertical="center"/>
    </xf>
    <xf numFmtId="44" fontId="0" fillId="0" borderId="21" xfId="0" applyNumberFormat="1" applyFont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1" fillId="0" borderId="0" xfId="0" quotePrefix="1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44" fontId="0" fillId="0" borderId="24" xfId="1" applyFont="1" applyBorder="1" applyAlignment="1">
      <alignment horizontal="center" vertical="center"/>
    </xf>
    <xf numFmtId="0" fontId="0" fillId="0" borderId="6" xfId="0" applyFont="1" applyFill="1" applyBorder="1" applyAlignment="1">
      <alignment vertical="center" wrapText="1"/>
    </xf>
    <xf numFmtId="0" fontId="0" fillId="0" borderId="39" xfId="0" applyFont="1" applyBorder="1" applyAlignment="1">
      <alignment horizontal="center" vertical="center"/>
    </xf>
    <xf numFmtId="0" fontId="5" fillId="0" borderId="31" xfId="0" applyFont="1" applyFill="1" applyBorder="1" applyAlignment="1">
      <alignment vertical="center" wrapText="1"/>
    </xf>
    <xf numFmtId="0" fontId="0" fillId="0" borderId="27" xfId="0" applyFont="1" applyFill="1" applyBorder="1" applyAlignment="1">
      <alignment vertical="center" wrapText="1"/>
    </xf>
    <xf numFmtId="0" fontId="5" fillId="0" borderId="54" xfId="0" applyFont="1" applyFill="1" applyBorder="1" applyAlignment="1">
      <alignment vertical="center" wrapText="1"/>
    </xf>
    <xf numFmtId="0" fontId="2" fillId="4" borderId="39" xfId="0" applyFont="1" applyFill="1" applyBorder="1" applyAlignment="1">
      <alignment horizontal="center"/>
    </xf>
    <xf numFmtId="3" fontId="0" fillId="0" borderId="0" xfId="0" applyNumberFormat="1"/>
    <xf numFmtId="0" fontId="0" fillId="0" borderId="0" xfId="0" applyAlignment="1">
      <alignment horizontal="right"/>
    </xf>
    <xf numFmtId="0" fontId="0" fillId="0" borderId="6" xfId="0" applyBorder="1"/>
    <xf numFmtId="44" fontId="0" fillId="0" borderId="6" xfId="0" applyNumberFormat="1" applyBorder="1"/>
    <xf numFmtId="0" fontId="0" fillId="0" borderId="52" xfId="0" applyBorder="1"/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44" fontId="0" fillId="0" borderId="0" xfId="0" applyNumberFormat="1" applyFont="1" applyFill="1" applyBorder="1" applyAlignment="1">
      <alignment horizontal="center" vertical="center"/>
    </xf>
    <xf numFmtId="44" fontId="2" fillId="0" borderId="0" xfId="1" applyFont="1" applyFill="1" applyBorder="1"/>
    <xf numFmtId="44" fontId="0" fillId="0" borderId="0" xfId="1" applyFont="1" applyFill="1" applyBorder="1"/>
    <xf numFmtId="44" fontId="0" fillId="0" borderId="0" xfId="1" applyFont="1" applyFill="1" applyBorder="1" applyAlignment="1">
      <alignment vertical="center"/>
    </xf>
    <xf numFmtId="0" fontId="2" fillId="3" borderId="42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2" fillId="3" borderId="38" xfId="0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44" fontId="0" fillId="0" borderId="21" xfId="1" applyFont="1" applyBorder="1" applyAlignment="1">
      <alignment vertical="center"/>
    </xf>
    <xf numFmtId="44" fontId="0" fillId="0" borderId="24" xfId="1" applyFont="1" applyBorder="1" applyAlignment="1">
      <alignment vertical="center"/>
    </xf>
    <xf numFmtId="44" fontId="0" fillId="0" borderId="36" xfId="1" applyFont="1" applyBorder="1" applyAlignment="1">
      <alignment vertical="center"/>
    </xf>
    <xf numFmtId="0" fontId="5" fillId="0" borderId="31" xfId="0" applyFont="1" applyFill="1" applyBorder="1" applyAlignment="1">
      <alignment horizontal="left" vertical="center" wrapText="1"/>
    </xf>
    <xf numFmtId="44" fontId="0" fillId="0" borderId="40" xfId="1" applyFont="1" applyBorder="1"/>
    <xf numFmtId="44" fontId="0" fillId="0" borderId="26" xfId="1" applyFont="1" applyBorder="1" applyAlignment="1">
      <alignment vertical="center"/>
    </xf>
    <xf numFmtId="44" fontId="0" fillId="0" borderId="32" xfId="1" applyFont="1" applyBorder="1" applyAlignment="1">
      <alignment vertical="center"/>
    </xf>
    <xf numFmtId="44" fontId="0" fillId="0" borderId="36" xfId="1" applyFont="1" applyBorder="1"/>
    <xf numFmtId="44" fontId="0" fillId="0" borderId="26" xfId="1" applyFont="1" applyBorder="1"/>
    <xf numFmtId="0" fontId="2" fillId="4" borderId="42" xfId="0" applyFont="1" applyFill="1" applyBorder="1" applyAlignment="1">
      <alignment vertical="center"/>
    </xf>
    <xf numFmtId="0" fontId="2" fillId="4" borderId="37" xfId="0" applyFont="1" applyFill="1" applyBorder="1" applyAlignment="1">
      <alignment vertical="center"/>
    </xf>
    <xf numFmtId="0" fontId="2" fillId="4" borderId="38" xfId="0" applyFont="1" applyFill="1" applyBorder="1" applyAlignment="1">
      <alignment vertical="center"/>
    </xf>
    <xf numFmtId="0" fontId="0" fillId="0" borderId="48" xfId="0" applyFont="1" applyBorder="1" applyAlignment="1">
      <alignment horizontal="center" vertical="center"/>
    </xf>
    <xf numFmtId="44" fontId="0" fillId="0" borderId="41" xfId="1" applyFont="1" applyBorder="1"/>
    <xf numFmtId="44" fontId="0" fillId="0" borderId="53" xfId="1" applyFont="1" applyBorder="1"/>
    <xf numFmtId="0" fontId="0" fillId="0" borderId="43" xfId="0" applyFont="1" applyBorder="1" applyAlignment="1">
      <alignment horizontal="center" vertical="center"/>
    </xf>
    <xf numFmtId="0" fontId="5" fillId="0" borderId="48" xfId="0" applyFont="1" applyFill="1" applyBorder="1" applyAlignment="1">
      <alignment horizontal="left" vertical="center" wrapText="1"/>
    </xf>
    <xf numFmtId="44" fontId="0" fillId="0" borderId="32" xfId="1" applyFont="1" applyFill="1" applyBorder="1" applyAlignment="1">
      <alignment vertical="center"/>
    </xf>
    <xf numFmtId="44" fontId="0" fillId="0" borderId="24" xfId="1" applyFont="1" applyFill="1" applyBorder="1" applyAlignment="1">
      <alignment vertical="center"/>
    </xf>
    <xf numFmtId="44" fontId="0" fillId="0" borderId="26" xfId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5" fillId="0" borderId="14" xfId="0" applyFont="1" applyFill="1" applyBorder="1" applyAlignment="1">
      <alignment horizontal="left" vertical="center" wrapText="1"/>
    </xf>
    <xf numFmtId="44" fontId="0" fillId="0" borderId="32" xfId="1" applyFont="1" applyBorder="1"/>
    <xf numFmtId="0" fontId="0" fillId="0" borderId="47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50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44" fontId="2" fillId="3" borderId="32" xfId="1" applyFont="1" applyFill="1" applyBorder="1"/>
    <xf numFmtId="0" fontId="2" fillId="3" borderId="7" xfId="0" applyFont="1" applyFill="1" applyBorder="1" applyAlignment="1">
      <alignment vertical="center"/>
    </xf>
    <xf numFmtId="44" fontId="0" fillId="3" borderId="24" xfId="1" applyFont="1" applyFill="1" applyBorder="1"/>
    <xf numFmtId="0" fontId="2" fillId="3" borderId="11" xfId="0" applyFont="1" applyFill="1" applyBorder="1" applyAlignment="1">
      <alignment vertical="center"/>
    </xf>
    <xf numFmtId="44" fontId="2" fillId="3" borderId="26" xfId="0" applyNumberFormat="1" applyFont="1" applyFill="1" applyBorder="1"/>
    <xf numFmtId="8" fontId="0" fillId="0" borderId="24" xfId="1" applyNumberFormat="1" applyFont="1" applyBorder="1" applyAlignment="1">
      <alignment vertical="center"/>
    </xf>
    <xf numFmtId="0" fontId="2" fillId="3" borderId="4" xfId="0" applyFont="1" applyFill="1" applyBorder="1" applyAlignment="1"/>
    <xf numFmtId="44" fontId="2" fillId="3" borderId="56" xfId="1" applyFont="1" applyFill="1" applyBorder="1"/>
    <xf numFmtId="0" fontId="2" fillId="3" borderId="7" xfId="0" applyFont="1" applyFill="1" applyBorder="1" applyAlignment="1"/>
    <xf numFmtId="44" fontId="0" fillId="3" borderId="51" xfId="1" applyFont="1" applyFill="1" applyBorder="1"/>
    <xf numFmtId="0" fontId="2" fillId="3" borderId="11" xfId="0" applyFont="1" applyFill="1" applyBorder="1" applyAlignment="1"/>
    <xf numFmtId="44" fontId="2" fillId="3" borderId="12" xfId="0" applyNumberFormat="1" applyFont="1" applyFill="1" applyBorder="1"/>
    <xf numFmtId="44" fontId="2" fillId="3" borderId="57" xfId="1" applyFont="1" applyFill="1" applyBorder="1"/>
    <xf numFmtId="0" fontId="5" fillId="0" borderId="54" xfId="0" applyFont="1" applyFill="1" applyBorder="1" applyAlignment="1">
      <alignment horizontal="left" vertical="center" wrapText="1"/>
    </xf>
    <xf numFmtId="0" fontId="0" fillId="0" borderId="5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52" xfId="0" applyFont="1" applyBorder="1" applyAlignment="1">
      <alignment horizontal="center" vertical="center"/>
    </xf>
    <xf numFmtId="0" fontId="0" fillId="0" borderId="55" xfId="0" applyFont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55" xfId="0" applyFont="1" applyFill="1" applyBorder="1" applyAlignment="1">
      <alignment horizontal="center" vertical="center"/>
    </xf>
    <xf numFmtId="0" fontId="0" fillId="0" borderId="52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8" xfId="0" applyFont="1" applyBorder="1" applyAlignment="1">
      <alignment horizontal="center" vertical="center"/>
    </xf>
    <xf numFmtId="0" fontId="2" fillId="2" borderId="41" xfId="0" applyFont="1" applyFill="1" applyBorder="1" applyAlignment="1">
      <alignment horizontal="center" wrapText="1"/>
    </xf>
    <xf numFmtId="0" fontId="2" fillId="2" borderId="42" xfId="0" applyFont="1" applyFill="1" applyBorder="1" applyAlignment="1">
      <alignment horizontal="center" wrapText="1"/>
    </xf>
    <xf numFmtId="44" fontId="0" fillId="0" borderId="19" xfId="1" applyFont="1" applyBorder="1" applyAlignment="1">
      <alignment horizontal="center" vertical="center"/>
    </xf>
    <xf numFmtId="44" fontId="0" fillId="0" borderId="21" xfId="1" applyFont="1" applyBorder="1" applyAlignment="1">
      <alignment horizontal="center" vertical="center"/>
    </xf>
    <xf numFmtId="44" fontId="2" fillId="3" borderId="37" xfId="1" applyFont="1" applyFill="1" applyBorder="1" applyAlignment="1">
      <alignment horizontal="left" vertical="center"/>
    </xf>
    <xf numFmtId="44" fontId="2" fillId="3" borderId="38" xfId="1" applyFont="1" applyFill="1" applyBorder="1" applyAlignment="1">
      <alignment horizontal="left" vertical="center"/>
    </xf>
    <xf numFmtId="44" fontId="2" fillId="3" borderId="32" xfId="1" applyFont="1" applyFill="1" applyBorder="1" applyAlignment="1">
      <alignment vertical="center"/>
    </xf>
    <xf numFmtId="44" fontId="2" fillId="3" borderId="24" xfId="1" applyFont="1" applyFill="1" applyBorder="1" applyAlignment="1">
      <alignment vertical="center"/>
    </xf>
    <xf numFmtId="44" fontId="2" fillId="3" borderId="26" xfId="1" applyFont="1" applyFill="1" applyBorder="1" applyAlignment="1">
      <alignment vertical="center"/>
    </xf>
    <xf numFmtId="44" fontId="2" fillId="3" borderId="37" xfId="1" applyFont="1" applyFill="1" applyBorder="1" applyAlignment="1">
      <alignment vertical="center"/>
    </xf>
    <xf numFmtId="44" fontId="2" fillId="3" borderId="38" xfId="1" applyFont="1" applyFill="1" applyBorder="1" applyAlignment="1">
      <alignment vertical="center"/>
    </xf>
    <xf numFmtId="0" fontId="2" fillId="2" borderId="42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6" xfId="0" applyFont="1" applyBorder="1" applyAlignment="1">
      <alignment horizontal="center" vertical="center"/>
    </xf>
    <xf numFmtId="44" fontId="0" fillId="0" borderId="44" xfId="1" applyFont="1" applyBorder="1" applyAlignment="1">
      <alignment horizontal="center" vertical="center"/>
    </xf>
    <xf numFmtId="44" fontId="0" fillId="0" borderId="52" xfId="0" applyNumberFormat="1" applyFont="1" applyBorder="1" applyAlignment="1">
      <alignment horizontal="center" vertical="center"/>
    </xf>
    <xf numFmtId="44" fontId="0" fillId="0" borderId="55" xfId="0" applyNumberFormat="1" applyFont="1" applyBorder="1" applyAlignment="1">
      <alignment horizontal="center" vertical="center"/>
    </xf>
    <xf numFmtId="44" fontId="0" fillId="0" borderId="46" xfId="0" applyNumberFormat="1" applyFont="1" applyBorder="1" applyAlignment="1">
      <alignment horizontal="center" vertical="center"/>
    </xf>
    <xf numFmtId="44" fontId="0" fillId="0" borderId="11" xfId="0" applyNumberFormat="1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44" fontId="0" fillId="0" borderId="42" xfId="0" applyNumberFormat="1" applyFont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44" fontId="0" fillId="0" borderId="44" xfId="1" applyFont="1" applyBorder="1" applyAlignment="1">
      <alignment vertical="center"/>
    </xf>
    <xf numFmtId="44" fontId="0" fillId="0" borderId="36" xfId="1" applyFont="1" applyFill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3" borderId="11" xfId="0" applyFont="1" applyFill="1" applyBorder="1" applyAlignment="1"/>
    <xf numFmtId="0" fontId="2" fillId="3" borderId="4" xfId="0" applyFont="1" applyFill="1" applyBorder="1" applyAlignment="1"/>
    <xf numFmtId="0" fontId="2" fillId="3" borderId="7" xfId="0" applyFont="1" applyFill="1" applyBorder="1" applyAlignment="1"/>
    <xf numFmtId="44" fontId="0" fillId="0" borderId="1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3" borderId="4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/>
    </xf>
    <xf numFmtId="0" fontId="2" fillId="3" borderId="13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0" fontId="2" fillId="3" borderId="9" xfId="0" applyFont="1" applyFill="1" applyBorder="1" applyAlignment="1">
      <alignment vertical="center"/>
    </xf>
    <xf numFmtId="0" fontId="0" fillId="0" borderId="37" xfId="0" applyBorder="1"/>
    <xf numFmtId="0" fontId="7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 wrapText="1"/>
    </xf>
    <xf numFmtId="0" fontId="2" fillId="3" borderId="11" xfId="0" applyFont="1" applyFill="1" applyBorder="1" applyAlignment="1"/>
    <xf numFmtId="0" fontId="2" fillId="3" borderId="18" xfId="0" applyFont="1" applyFill="1" applyBorder="1" applyAlignment="1"/>
    <xf numFmtId="0" fontId="2" fillId="3" borderId="9" xfId="0" applyFont="1" applyFill="1" applyBorder="1" applyAlignment="1"/>
    <xf numFmtId="0" fontId="2" fillId="3" borderId="4" xfId="0" applyFont="1" applyFill="1" applyBorder="1" applyAlignment="1"/>
    <xf numFmtId="0" fontId="2" fillId="3" borderId="35" xfId="0" applyFont="1" applyFill="1" applyBorder="1" applyAlignment="1"/>
    <xf numFmtId="0" fontId="2" fillId="3" borderId="13" xfId="0" applyFont="1" applyFill="1" applyBorder="1" applyAlignment="1"/>
    <xf numFmtId="0" fontId="2" fillId="3" borderId="7" xfId="0" applyFont="1" applyFill="1" applyBorder="1" applyAlignment="1"/>
    <xf numFmtId="0" fontId="2" fillId="3" borderId="23" xfId="0" applyFont="1" applyFill="1" applyBorder="1" applyAlignment="1"/>
    <xf numFmtId="0" fontId="2" fillId="3" borderId="5" xfId="0" applyFont="1" applyFill="1" applyBorder="1" applyAlignment="1"/>
    <xf numFmtId="0" fontId="2" fillId="3" borderId="19" xfId="0" applyFont="1" applyFill="1" applyBorder="1" applyAlignment="1"/>
    <xf numFmtId="0" fontId="2" fillId="3" borderId="20" xfId="0" applyFont="1" applyFill="1" applyBorder="1" applyAlignment="1"/>
    <xf numFmtId="0" fontId="2" fillId="3" borderId="2" xfId="0" applyFont="1" applyFill="1" applyBorder="1" applyAlignment="1"/>
    <xf numFmtId="0" fontId="2" fillId="4" borderId="5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4" fontId="0" fillId="0" borderId="6" xfId="0" applyNumberForma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D4088F.3A03A550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D4088F.3A03A550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D4088F.3A03A550" TargetMode="External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D4088F.3A03A550" TargetMode="External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D4088F.3A03A550" TargetMode="External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jpg@01D4088F.3A03A55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46049</xdr:colOff>
      <xdr:row>1</xdr:row>
      <xdr:rowOff>50933</xdr:rowOff>
    </xdr:from>
    <xdr:to>
      <xdr:col>2</xdr:col>
      <xdr:colOff>1197428</xdr:colOff>
      <xdr:row>3</xdr:row>
      <xdr:rowOff>27215</xdr:rowOff>
    </xdr:to>
    <xdr:pic>
      <xdr:nvPicPr>
        <xdr:cNvPr id="2" name="Image 1" descr="cid:image003.jpg@01D38A0D.C9A3A7B0">
          <a:extLst>
            <a:ext uri="{FF2B5EF4-FFF2-40B4-BE49-F238E27FC236}">
              <a16:creationId xmlns:a16="http://schemas.microsoft.com/office/drawing/2014/main" id="{A7737050-3548-4B3D-A269-A4B9580B304B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478" y="232362"/>
          <a:ext cx="1913379" cy="50242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0</xdr:colOff>
      <xdr:row>6</xdr:row>
      <xdr:rowOff>0</xdr:rowOff>
    </xdr:from>
    <xdr:to>
      <xdr:col>8</xdr:col>
      <xdr:colOff>304800</xdr:colOff>
      <xdr:row>7</xdr:row>
      <xdr:rowOff>114300</xdr:rowOff>
    </xdr:to>
    <xdr:sp macro="" textlink="">
      <xdr:nvSpPr>
        <xdr:cNvPr id="1025" name="AutoShape 1" descr="Fichier:Préfet de Seine-et-Marne.svg — Wikipédia"/>
        <xdr:cNvSpPr>
          <a:spLocks noChangeAspect="1" noChangeArrowheads="1"/>
        </xdr:cNvSpPr>
      </xdr:nvSpPr>
      <xdr:spPr bwMode="auto">
        <a:xfrm>
          <a:off x="13022580" y="12725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</xdr:row>
      <xdr:rowOff>0</xdr:rowOff>
    </xdr:from>
    <xdr:to>
      <xdr:col>8</xdr:col>
      <xdr:colOff>304800</xdr:colOff>
      <xdr:row>9</xdr:row>
      <xdr:rowOff>304800</xdr:rowOff>
    </xdr:to>
    <xdr:sp macro="" textlink="">
      <xdr:nvSpPr>
        <xdr:cNvPr id="1026" name="AutoShape 2" descr="data:image/png;base64,iVBORw0KGgoAAAANSUhEUgAAAR0AAACxCAMAAADOHZloAAAA8FBMVEX///8AAADhAA8AAJEeHh4PDw90dHQbGxvgAADQ0NAAAI36+voUFBSTk5MWFhYHBwfr6+uQkMJra2vn5+fkNTvukJLGxsZQUFB/f7rtgoWcnJxdXV28vLw5OaArKytoaGh8fHyJiYmrq6sjIyMyMjLY2Nipqang4OC0tLSXl5eDg4N5eXlCQkJfX19LS0s5OTnm5vPT0+m7u90jI5mdncvw8Pj98/T0urx6ergAAISoqNHjLDLmR0w+PqH85ufpZmpubrRYWK3i4vFLS6bGxuXvmJulpdKxsdX40tMqKptjY7TiEBoVFZXrd3rmUFT3ycvm0ZEWAAAM6ElEQVR4nO1cCXfbNhLGbHiEAkXS1JZMSUYSJVHUrVxu6822TZu2btJu+///zc4AvHQ4dlwnyhPxvZeIAMfg4NNgBhiAYkxBQUFBQUFBQUFBQUFBQUFBQUFBQUFBQUHhy8SLi5vx5NVlKfbNVzfg21Mq/8nxXedGXP2nKfj68VF8fSrFPwuedB7dgM6Thhj/5r+P/3UErWXne96U+/axYqdpOpe7gj/8eIyelrLTebUn+I2ynQY7z/YlXyvbqdl5vi/5lWKnZmcnnDOeW98qdmp23uyIcS9S7Ahe5MfLXblp9oNih4LVT1c4UX7UebEveszxtI2dn99e//LL8+unL99c7su23XY6ncsnb95e/MKPif7adtt5+/zpU/b8p6uri2cvnuyLHltptYmdzm/ocGhAvXh5dXUw4TkysFrFzlsk6AIrn10/7VyzveH1u4pZnVfX775/f3WFLvn6513JvxU7nXcUzjuPnr94dXn5vgzqvz7+48ev/2j7yCJ63v/2svPk50t2eXF1XcjQmDqe3mkZO53nz953fnv25s9m4vR/x5lpHztPv7t62bmgqfKjeq78l2KnNJ5HnT/p33VD5u+/jmfczz/rfvHu6SHeXe9J/fD1638fxeuvTqK1goKCgoKCgoLCZwPfrMbBqZX4YhG6MDq1Dl8sDIDpqXX4YsEDKzu1DidDzyJknixxWeLNu1mW4f9UyqwCRFd5bfUYy60GzonLFCS2CZWsorSx5N05lKDSqizEWKjuRHUjAquT9eXh0XU1E7tkOtRLZEfTAFwszcTdCMTdgp3Q0WxRWGMBJfWaHdu2TU0z8QM2J+zNQ6PrmpvZKOo7GvQEO/poFI1NE8ToisBczUYI4ZdDx/ZFgewMJVNRwJE0Gvi+vzLNCX4MFiftz8Oi69oD/OCgkREgO2QlHn4I44nAXteyodOIXihi7bQ0d5uy54GCHey5u6jYYX1TDLRDdqKqcMAOthR/en0/L0p2cCzNK3bIksQE8GNs5zzZceI8C2Jdg0yyk2VBaAsvJPzONl0sFkPhhULHCakwpwJotk+FpG7pHNnRHAw8SIfBypgF6KJTcZdilq7rLhTsaA6WZFRCSZsKad3SWbIjY3aXSpId7HcxgpAdR9wt2XGrGY3kEc6dHXMzms4COT2miD6NapeCfifmHkKU0HPPqxIKJXTN65bOkR3plSWkV06hmO6omHWEHQzouiRFsXOEnezGiK7YYTS2ZEiniL4YIiig7bNjD8SdpG6pJeywselQZCoiOgZuqtxjR0R0vao6R3ZSmY8oYBWrcXEx3M9gbAHmlWh1Z163FH4mpT8bOGK3WF148q7EgezurcOWFBQUFBQUFL5MeO0L2DPfIAzn9TmCpSHhN3fP8wHt6yxkKmNYSlAayBsYA1FNFcWywsJW6ZMPSsnmmqyqxGdOfaNGNdccYW05B58Wz6kaHnhlSerRLVVHTQw/r/olWsvK9uu/+gh0QawUdBfcUoWxK6ugsfdigW7ajumC6H6/KdEDHcSTdawtMh8JuI7Qt2hdh6TxzKoSnzgsC1SuVrwp1oLsZ48uh+WNNcg/k5B6uGDK/Vd6WrnZmMpdNxZUD+vdhx2ZOQXXNMuFQN+UWb9aJ8ZdrFuvAIVIkUkpsRTqa5IdzdQ01yjYMcdS3yKDWOweFuyUlWgeSxB5W6lEtaZJXVzFSXVivKmXmmB7puZsS7FCD82UCtDTiuRCtX4Mqv3K+7HjhFYQBHPN1dywYGfnm5a9LTYD5fc2MRu93WGnSGs02ClMoAkQGX6JDJ9t+bYTkxJVLbGjCS0C6nHFDuUMtPqvhR48QM2HFTtF4q5mx3TuQUuBeo1uoNKi70fYoT1R0ZdZrVWJJju25kzossnO4XfWZEcgdW1/r0JzTNFE3zTtmh16sG+7i0ZR9MHcFk9DDXS/2S9kx74TEUfRyGDEtqT5CDuj3Q7dxI4+l1uqD8CO7W9ph20K5sSwS3YoK8exv+6uHijUL57mzous3IOzkxUN94W97qy4hf/oVl5/0pRosANBVxZ2RtbB4l08p1l7hB3doFxT7mKbC71kZ6FTCgmqb28ir1aOzCzR03hoC6p2Rta90wfN7JduiqGFXlmcrmgqjENLc2HplVo1JJrsJPgfadr0ymKTZ+doXXl8o/shdnyyZQyUGzas2JG8DPUyzTYxnXBp4GiSdBE7HqkzP+KV73WsqMnOVu6eIztiU29H4RHOdrQymE6aErvsBLSTs8OO2BPcZ0dU3sJOT4SgvGYnkWMqKx9Y6IGBSzoiOY678v+aHU0E9H/MTmU7Tmj4vh/tCPK5S8NrJrVqSOyyw9b4fZM9l+zYdHplgBO2bO3TlWDHputB5btKdgySXQcFO5TdJgdcsRPbTpggHK1I107IoDFiFZoWXg7NN9yxHVJ1fRg6P46dht85fgBXZJmlVg2/vccOqZhaDb9Teis5LwPBzl6YL9kRszv6AiQ7zBWbsCU7ZIhiWoRhe1Kwg0aZolHzJjtkvsH8gSM6Q38m3PuRmFV1UPbrppgl/o62Urv6YcwKqgT1jTHLKSeOBTvylfiSHWxYnjajfX7RgNSj7xS7b+XTBrrZT/WHjVkfmu+wXDgOXvTrg+ywiaPp2iE7Yo9Z7DLfyI6U4DU7AiU7fVM3khkiWTmyRupR7b6VT0M1cZL0MOwcmyvLeF1HwUwGGDILzhoRnR9jJxNT1t2IvhNQ7xTRD9jJaqZHGLxqdsTum9dgBydAqMFeRL9XSL/bOotOsEA4QS/pS62Or7MKm1u6DXZuWWfdnZ2l7pTHWTnIGF7a8Ni0V0122Nap2flH66xqjQ4fWKPnJjgmzu1hLL6Cm9boBTsc27zrGl2SAdDYctyvWIrvCRutF+druXfWdyU7FojpAT6t4CCDcsX/z9boH8jvGM1JSrSl/E5xWKfM7xgiv+MbfpHfKbM4ATa6FDyV2ZWd/E5VWT5zVGdzjlRMxXOs8jGCDt8YUDQrm4hE/sarRaIyW1Tld/z75HfuDu592vYVFBQUFBQUFBROAm7Ru410NQLuxe7xKTdv6YvFfASQCnYCXLykkwMBMakftJMcRJ3hxXXvAQuRWI2e08uwHwWryG5GK85y4EZMy8etxUYxG3azCHxcfKbb2S2tnCt8mdgxNmNkIY5jyNkmm6xzG0YQe8Y4s9gg8OHEWp4IXCZfck/DQQUD5gEfZtlkanEx4hx0O7NRvh7c0syZYlZYRQacBXgdTBisZxxHGm0q5jTs9E3U1vTFik6V8IBRwipGF7OyZjLLJRJvixXj+WEcawt6YhNr7DHIE46GMjPYYsF6XbQpSpNCkncTZMc4tZ6nAM8mkHgJepgRhDyANPXp9YgYB5VJie8AwhX9B60cWUE0HUVRNOVsRi8OR2vy0NygoSU2V4NY7IkYrSRHQUHhk4KH6ofPbkZ8w7ELhZ7n9TJv/6B/z594LDerkzahv/93rQBPAbrT6CC7ZaxoHYHsJMRbcnYvfd4V4s3X+U4GBwnpFzkLT6zDWuuWLHkmiE4H+NMufnrJKkOzwTtx7iXbTdTDWWH31nbOE8sVTY8ZG7m4LKczjT79iMzCZ6MNeF4EScKSdH7kSH8rAJvFkM6qQcJS9C5xzuhYJS5OgzRmrItLUG/NptC+17MICfmVCWXBciKoOyMjEpkeYoiRt04dw7qtmTPFhkI1eZ6wO+gKH9yfogWhn0lcckpoMy3NmjIKScIsfI8lEa3ShywFHnDwEraZBcyImc/pR3lauUrvrehUaKBFtHGDFuTrGwvMfAph7kEcMKDtPwi3rdzOChbdeYrAcTQa6jDOklXO4hmbom/OQot52wUa1HTV8oWGR1Erj8/pN1wfEAvKjXpxW0PTLfBigG07Xa+CwqfB7m8w3SK7qZby81bkNDwDYDiP9d3aG0K4R5vuObmnXlsWXuLHShuWQMmMD/3+m1hYtCW6ZSI54SUR65LFWH7gBTAccZb4AVoWt4YsoNd0cTrtLSxu+f1ZzrxhSxI+iwktozKABAZsFIOGBMFsxubzNbA+1kIOwFc2sGwLgTeF7sjrxdENb4+eG2CVDjZsltNxnUUiUhbhEk0qZamdcXvF2SzDwTcM2YiyHSLjsSks7uwRoHuNZjhytozNuiKxI5YV4ZbefvJEWhXvibotjq5wSAyF03Y45RgdcM5FapD8LR3hmQIlw8Tdofwl7oT5GxmnJHNt8cle8VbiCNmYxUhMz2LjiA8tE71RcWwO7/Ugs1g6zIi5BRlU0AaCeFiw4y7pbdU4gG2Qg2FyCxZbi82FBcGQre0BZ+B32TicoG8KjTZs/iX+cLGk6Q4X+3qOxTboesQLoIM+WseyW9zb0ouX9HvvYzrXM9NbEs8VFBQUFBQUFBQUFBQUFBQUFBQUFBQUFBQUFE6P/wMj9B6jlJZTUQAAAABJRU5ErkJggg=="/>
        <xdr:cNvSpPr>
          <a:spLocks noChangeAspect="1" noChangeArrowheads="1"/>
        </xdr:cNvSpPr>
      </xdr:nvSpPr>
      <xdr:spPr bwMode="auto">
        <a:xfrm>
          <a:off x="13022580" y="18440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827314</xdr:colOff>
      <xdr:row>1</xdr:row>
      <xdr:rowOff>21773</xdr:rowOff>
    </xdr:from>
    <xdr:to>
      <xdr:col>4</xdr:col>
      <xdr:colOff>1245054</xdr:colOff>
      <xdr:row>5</xdr:row>
      <xdr:rowOff>103717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7657" y="206830"/>
          <a:ext cx="1604283" cy="9963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46049</xdr:colOff>
      <xdr:row>1</xdr:row>
      <xdr:rowOff>50933</xdr:rowOff>
    </xdr:from>
    <xdr:to>
      <xdr:col>2</xdr:col>
      <xdr:colOff>1197428</xdr:colOff>
      <xdr:row>3</xdr:row>
      <xdr:rowOff>27215</xdr:rowOff>
    </xdr:to>
    <xdr:pic>
      <xdr:nvPicPr>
        <xdr:cNvPr id="2" name="Image 1" descr="cid:image003.jpg@01D38A0D.C9A3A7B0">
          <a:extLst>
            <a:ext uri="{FF2B5EF4-FFF2-40B4-BE49-F238E27FC236}">
              <a16:creationId xmlns:a16="http://schemas.microsoft.com/office/drawing/2014/main" id="{A7737050-3548-4B3D-A269-A4B9580B304B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929" y="233813"/>
          <a:ext cx="1943859" cy="50968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304800</xdr:colOff>
      <xdr:row>6</xdr:row>
      <xdr:rowOff>114300</xdr:rowOff>
    </xdr:to>
    <xdr:sp macro="" textlink="">
      <xdr:nvSpPr>
        <xdr:cNvPr id="3" name="AutoShape 1" descr="Fichier:Préfet de Seine-et-Marne.svg — Wikipédia"/>
        <xdr:cNvSpPr>
          <a:spLocks noChangeAspect="1" noChangeArrowheads="1"/>
        </xdr:cNvSpPr>
      </xdr:nvSpPr>
      <xdr:spPr bwMode="auto">
        <a:xfrm>
          <a:off x="13022580" y="12725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304800</xdr:colOff>
      <xdr:row>6</xdr:row>
      <xdr:rowOff>108857</xdr:rowOff>
    </xdr:to>
    <xdr:sp macro="" textlink="">
      <xdr:nvSpPr>
        <xdr:cNvPr id="4" name="AutoShape 2" descr="data:image/png;base64,iVBORw0KGgoAAAANSUhEUgAAAR0AAACxCAMAAADOHZloAAAA8FBMVEX///8AAADhAA8AAJEeHh4PDw90dHQbGxvgAADQ0NAAAI36+voUFBSTk5MWFhYHBwfr6+uQkMJra2vn5+fkNTvukJLGxsZQUFB/f7rtgoWcnJxdXV28vLw5OaArKytoaGh8fHyJiYmrq6sjIyMyMjLY2Nipqang4OC0tLSXl5eDg4N5eXlCQkJfX19LS0s5OTnm5vPT0+m7u90jI5mdncvw8Pj98/T0urx6ergAAISoqNHjLDLmR0w+PqH85ufpZmpubrRYWK3i4vFLS6bGxuXvmJulpdKxsdX40tMqKptjY7TiEBoVFZXrd3rmUFT3ycvm0ZEWAAAM6ElEQVR4nO1cCXfbNhLGbHiEAkXS1JZMSUYSJVHUrVxu6822TZu2btJu+///zc4AvHQ4dlwnyhPxvZeIAMfg4NNgBhiAYkxBQUFBQUFBQUFBQUFBQUFBQUFBQUFBQUHhy8SLi5vx5NVlKfbNVzfg21Mq/8nxXedGXP2nKfj68VF8fSrFPwuedB7dgM6Thhj/5r+P/3UErWXne96U+/axYqdpOpe7gj/8eIyelrLTebUn+I2ynQY7z/YlXyvbqdl5vi/5lWKnZmcnnDOeW98qdmp23uyIcS9S7Ahe5MfLXblp9oNih4LVT1c4UX7UebEveszxtI2dn99e//LL8+unL99c7su23XY6ncsnb95e/MKPif7adtt5+/zpU/b8p6uri2cvnuyLHltptYmdzm/ocGhAvXh5dXUw4TkysFrFzlsk6AIrn10/7VyzveH1u4pZnVfX775/f3WFLvn6513JvxU7nXcUzjuPnr94dXn5vgzqvz7+48ev/2j7yCJ63v/2svPk50t2eXF1XcjQmDqe3mkZO53nz953fnv25s9m4vR/x5lpHztPv7t62bmgqfKjeq78l2KnNJ5HnT/p33VD5u+/jmfczz/rfvHu6SHeXe9J/fD1638fxeuvTqK1goKCgoKCgoLCZwPfrMbBqZX4YhG6MDq1Dl8sDIDpqXX4YsEDKzu1DidDzyJknixxWeLNu1mW4f9UyqwCRFd5bfUYy60GzonLFCS2CZWsorSx5N05lKDSqizEWKjuRHUjAquT9eXh0XU1E7tkOtRLZEfTAFwszcTdCMTdgp3Q0WxRWGMBJfWaHdu2TU0z8QM2J+zNQ6PrmpvZKOo7GvQEO/poFI1NE8ToisBczUYI4ZdDx/ZFgewMJVNRwJE0Gvi+vzLNCX4MFiftz8Oi69oD/OCgkREgO2QlHn4I44nAXteyodOIXihi7bQ0d5uy54GCHey5u6jYYX1TDLRDdqKqcMAOthR/en0/L0p2cCzNK3bIksQE8GNs5zzZceI8C2Jdg0yyk2VBaAsvJPzONl0sFkPhhULHCakwpwJotk+FpG7pHNnRHAw8SIfBypgF6KJTcZdilq7rLhTsaA6WZFRCSZsKad3SWbIjY3aXSpId7HcxgpAdR9wt2XGrGY3kEc6dHXMzms4COT2miD6NapeCfifmHkKU0HPPqxIKJXTN65bOkR3plSWkV06hmO6omHWEHQzouiRFsXOEnezGiK7YYTS2ZEiniL4YIiig7bNjD8SdpG6pJeywselQZCoiOgZuqtxjR0R0vao6R3ZSmY8oYBWrcXEx3M9gbAHmlWh1Z163FH4mpT8bOGK3WF148q7EgezurcOWFBQUFBQUFL5MeO0L2DPfIAzn9TmCpSHhN3fP8wHt6yxkKmNYSlAayBsYA1FNFcWywsJW6ZMPSsnmmqyqxGdOfaNGNdccYW05B58Wz6kaHnhlSerRLVVHTQw/r/olWsvK9uu/+gh0QawUdBfcUoWxK6ugsfdigW7ajumC6H6/KdEDHcSTdawtMh8JuI7Qt2hdh6TxzKoSnzgsC1SuVrwp1oLsZ48uh+WNNcg/k5B6uGDK/Vd6WrnZmMpdNxZUD+vdhx2ZOQXXNMuFQN+UWb9aJ8ZdrFuvAIVIkUkpsRTqa5IdzdQ01yjYMcdS3yKDWOweFuyUlWgeSxB5W6lEtaZJXVzFSXVivKmXmmB7puZsS7FCD82UCtDTiuRCtX4Mqv3K+7HjhFYQBHPN1dywYGfnm5a9LTYD5fc2MRu93WGnSGs02ClMoAkQGX6JDJ9t+bYTkxJVLbGjCS0C6nHFDuUMtPqvhR48QM2HFTtF4q5mx3TuQUuBeo1uoNKi70fYoT1R0ZdZrVWJJju25kzossnO4XfWZEcgdW1/r0JzTNFE3zTtmh16sG+7i0ZR9MHcFk9DDXS/2S9kx74TEUfRyGDEtqT5CDuj3Q7dxI4+l1uqD8CO7W9ph20K5sSwS3YoK8exv+6uHijUL57mzous3IOzkxUN94W97qy4hf/oVl5/0pRosANBVxZ2RtbB4l08p1l7hB3doFxT7mKbC71kZ6FTCgmqb28ir1aOzCzR03hoC6p2Rta90wfN7JduiqGFXlmcrmgqjENLc2HplVo1JJrsJPgfadr0ymKTZ+doXXl8o/shdnyyZQyUGzas2JG8DPUyzTYxnXBp4GiSdBE7HqkzP+KV73WsqMnOVu6eIztiU29H4RHOdrQymE6aErvsBLSTs8OO2BPcZ0dU3sJOT4SgvGYnkWMqKx9Y6IGBSzoiOY678v+aHU0E9H/MTmU7Tmj4vh/tCPK5S8NrJrVqSOyyw9b4fZM9l+zYdHplgBO2bO3TlWDHputB5btKdgySXQcFO5TdJgdcsRPbTpggHK1I107IoDFiFZoWXg7NN9yxHVJ1fRg6P46dht85fgBXZJmlVg2/vccOqZhaDb9Teis5LwPBzl6YL9kRszv6AiQ7zBWbsCU7ZIhiWoRhe1Kwg0aZolHzJjtkvsH8gSM6Q38m3PuRmFV1UPbrppgl/o62Urv6YcwKqgT1jTHLKSeOBTvylfiSHWxYnjajfX7RgNSj7xS7b+XTBrrZT/WHjVkfmu+wXDgOXvTrg+ywiaPp2iE7Yo9Z7DLfyI6U4DU7AiU7fVM3khkiWTmyRupR7b6VT0M1cZL0MOwcmyvLeF1HwUwGGDILzhoRnR9jJxNT1t2IvhNQ7xTRD9jJaqZHGLxqdsTum9dgBydAqMFeRL9XSL/bOotOsEA4QS/pS62Or7MKm1u6DXZuWWfdnZ2l7pTHWTnIGF7a8Ni0V0122Nap2flH66xqjQ4fWKPnJjgmzu1hLL6Cm9boBTsc27zrGl2SAdDYctyvWIrvCRutF+druXfWdyU7FojpAT6t4CCDcsX/z9boH8jvGM1JSrSl/E5xWKfM7xgiv+MbfpHfKbM4ATa6FDyV2ZWd/E5VWT5zVGdzjlRMxXOs8jGCDt8YUDQrm4hE/sarRaIyW1Tld/z75HfuDu592vYVFBQUFBQUFBROAm7Ru410NQLuxe7xKTdv6YvFfASQCnYCXLykkwMBMakftJMcRJ3hxXXvAQuRWI2e08uwHwWryG5GK85y4EZMy8etxUYxG3azCHxcfKbb2S2tnCt8mdgxNmNkIY5jyNkmm6xzG0YQe8Y4s9gg8OHEWp4IXCZfck/DQQUD5gEfZtlkanEx4hx0O7NRvh7c0syZYlZYRQacBXgdTBisZxxHGm0q5jTs9E3U1vTFik6V8IBRwipGF7OyZjLLJRJvixXj+WEcawt6YhNr7DHIE46GMjPYYsF6XbQpSpNCkncTZMc4tZ6nAM8mkHgJepgRhDyANPXp9YgYB5VJie8AwhX9B60cWUE0HUVRNOVsRi8OR2vy0NygoSU2V4NY7IkYrSRHQUHhk4KH6ofPbkZ8w7ELhZ7n9TJv/6B/z594LDerkzahv/93rQBPAbrT6CC7ZaxoHYHsJMRbcnYvfd4V4s3X+U4GBwnpFzkLT6zDWuuWLHkmiE4H+NMufnrJKkOzwTtx7iXbTdTDWWH31nbOE8sVTY8ZG7m4LKczjT79iMzCZ6MNeF4EScKSdH7kSH8rAJvFkM6qQcJS9C5xzuhYJS5OgzRmrItLUG/NptC+17MICfmVCWXBciKoOyMjEpkeYoiRt04dw7qtmTPFhkI1eZ6wO+gKH9yfogWhn0lcckpoMy3NmjIKScIsfI8lEa3ShywFHnDwEraZBcyImc/pR3lauUrvrehUaKBFtHGDFuTrGwvMfAph7kEcMKDtPwi3rdzOChbdeYrAcTQa6jDOklXO4hmbom/OQot52wUa1HTV8oWGR1Erj8/pN1wfEAvKjXpxW0PTLfBigG07Xa+CwqfB7m8w3SK7qZby81bkNDwDYDiP9d3aG0K4R5vuObmnXlsWXuLHShuWQMmMD/3+m1hYtCW6ZSI54SUR65LFWH7gBTAccZb4AVoWt4YsoNd0cTrtLSxu+f1ZzrxhSxI+iwktozKABAZsFIOGBMFsxubzNbA+1kIOwFc2sGwLgTeF7sjrxdENb4+eG2CVDjZsltNxnUUiUhbhEk0qZamdcXvF2SzDwTcM2YiyHSLjsSks7uwRoHuNZjhytozNuiKxI5YV4ZbefvJEWhXvibotjq5wSAyF03Y45RgdcM5FapD8LR3hmQIlw8Tdofwl7oT5GxmnJHNt8cle8VbiCNmYxUhMz2LjiA8tE71RcWwO7/Ugs1g6zIi5BRlU0AaCeFiw4y7pbdU4gG2Qg2FyCxZbi82FBcGQre0BZ+B32TicoG8KjTZs/iX+cLGk6Q4X+3qOxTboesQLoIM+WseyW9zb0ouX9HvvYzrXM9NbEs8VFBQUFBQUFBQUFBQUFBQUFBQUFBQUFBQUFE6P/wMj9B6jlJZTUQAAAABJRU5ErkJggg=="/>
        <xdr:cNvSpPr>
          <a:spLocks noChangeAspect="1" noChangeArrowheads="1"/>
        </xdr:cNvSpPr>
      </xdr:nvSpPr>
      <xdr:spPr bwMode="auto">
        <a:xfrm>
          <a:off x="13022580" y="18440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827314</xdr:colOff>
      <xdr:row>1</xdr:row>
      <xdr:rowOff>21773</xdr:rowOff>
    </xdr:from>
    <xdr:to>
      <xdr:col>4</xdr:col>
      <xdr:colOff>1245054</xdr:colOff>
      <xdr:row>5</xdr:row>
      <xdr:rowOff>103717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52214" y="204653"/>
          <a:ext cx="1606460" cy="9811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46049</xdr:colOff>
      <xdr:row>1</xdr:row>
      <xdr:rowOff>50933</xdr:rowOff>
    </xdr:from>
    <xdr:to>
      <xdr:col>2</xdr:col>
      <xdr:colOff>1197428</xdr:colOff>
      <xdr:row>3</xdr:row>
      <xdr:rowOff>27215</xdr:rowOff>
    </xdr:to>
    <xdr:pic>
      <xdr:nvPicPr>
        <xdr:cNvPr id="2" name="Image 1" descr="cid:image003.jpg@01D38A0D.C9A3A7B0">
          <a:extLst>
            <a:ext uri="{FF2B5EF4-FFF2-40B4-BE49-F238E27FC236}">
              <a16:creationId xmlns:a16="http://schemas.microsoft.com/office/drawing/2014/main" id="{A7737050-3548-4B3D-A269-A4B9580B304B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929" y="233813"/>
          <a:ext cx="1943859" cy="50968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740228</xdr:colOff>
      <xdr:row>1</xdr:row>
      <xdr:rowOff>54429</xdr:rowOff>
    </xdr:from>
    <xdr:to>
      <xdr:col>6</xdr:col>
      <xdr:colOff>1157969</xdr:colOff>
      <xdr:row>5</xdr:row>
      <xdr:rowOff>136373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43657" y="239486"/>
          <a:ext cx="1604283" cy="9963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31667</xdr:colOff>
      <xdr:row>1</xdr:row>
      <xdr:rowOff>10226</xdr:rowOff>
    </xdr:from>
    <xdr:to>
      <xdr:col>2</xdr:col>
      <xdr:colOff>1096818</xdr:colOff>
      <xdr:row>3</xdr:row>
      <xdr:rowOff>80820</xdr:rowOff>
    </xdr:to>
    <xdr:pic>
      <xdr:nvPicPr>
        <xdr:cNvPr id="2" name="Image 1" descr="cid:image003.jpg@01D38A0D.C9A3A7B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547" y="193106"/>
          <a:ext cx="1857631" cy="5277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718457</xdr:colOff>
      <xdr:row>1</xdr:row>
      <xdr:rowOff>32657</xdr:rowOff>
    </xdr:from>
    <xdr:to>
      <xdr:col>4</xdr:col>
      <xdr:colOff>1136197</xdr:colOff>
      <xdr:row>6</xdr:row>
      <xdr:rowOff>16629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0743" y="217714"/>
          <a:ext cx="1604283" cy="9963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31667</xdr:colOff>
      <xdr:row>1</xdr:row>
      <xdr:rowOff>10226</xdr:rowOff>
    </xdr:from>
    <xdr:to>
      <xdr:col>2</xdr:col>
      <xdr:colOff>1096818</xdr:colOff>
      <xdr:row>3</xdr:row>
      <xdr:rowOff>80820</xdr:rowOff>
    </xdr:to>
    <xdr:pic>
      <xdr:nvPicPr>
        <xdr:cNvPr id="2" name="Image 1" descr="cid:image003.jpg@01D38A0D.C9A3A7B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547" y="193106"/>
          <a:ext cx="1857631" cy="5277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718457</xdr:colOff>
      <xdr:row>1</xdr:row>
      <xdr:rowOff>32657</xdr:rowOff>
    </xdr:from>
    <xdr:to>
      <xdr:col>4</xdr:col>
      <xdr:colOff>1136197</xdr:colOff>
      <xdr:row>6</xdr:row>
      <xdr:rowOff>16629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17477" y="215537"/>
          <a:ext cx="1606460" cy="9898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31667</xdr:colOff>
      <xdr:row>1</xdr:row>
      <xdr:rowOff>10226</xdr:rowOff>
    </xdr:from>
    <xdr:to>
      <xdr:col>2</xdr:col>
      <xdr:colOff>1096818</xdr:colOff>
      <xdr:row>3</xdr:row>
      <xdr:rowOff>80820</xdr:rowOff>
    </xdr:to>
    <xdr:pic>
      <xdr:nvPicPr>
        <xdr:cNvPr id="2" name="Image 1" descr="cid:image003.jpg@01D38A0D.C9A3A7B0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547" y="193106"/>
          <a:ext cx="1857631" cy="5277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696686</xdr:colOff>
      <xdr:row>1</xdr:row>
      <xdr:rowOff>43543</xdr:rowOff>
    </xdr:from>
    <xdr:to>
      <xdr:col>6</xdr:col>
      <xdr:colOff>1114426</xdr:colOff>
      <xdr:row>6</xdr:row>
      <xdr:rowOff>27515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2057" y="228600"/>
          <a:ext cx="1604283" cy="9963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01"/>
  <sheetViews>
    <sheetView tabSelected="1" view="pageBreakPreview" zoomScale="70" zoomScaleNormal="55" zoomScaleSheetLayoutView="70" zoomScalePageLayoutView="50" workbookViewId="0">
      <selection activeCell="B5" sqref="B5:E5"/>
    </sheetView>
  </sheetViews>
  <sheetFormatPr baseColWidth="10" defaultRowHeight="14.4" x14ac:dyDescent="0.3"/>
  <cols>
    <col min="1" max="1" width="2.6640625" customWidth="1"/>
    <col min="3" max="3" width="113" customWidth="1"/>
    <col min="4" max="4" width="17.33203125" customWidth="1"/>
    <col min="5" max="5" width="18.77734375" customWidth="1"/>
    <col min="6" max="6" width="4.77734375" customWidth="1"/>
    <col min="7" max="8" width="10.88671875" style="80"/>
    <col min="9" max="9" width="113" style="80" customWidth="1"/>
    <col min="10" max="10" width="17.33203125" style="80" customWidth="1"/>
    <col min="11" max="11" width="11.5546875" style="80" customWidth="1"/>
    <col min="12" max="12" width="18.77734375" style="80" customWidth="1"/>
    <col min="13" max="13" width="20" style="80" customWidth="1"/>
    <col min="14" max="14" width="8.6640625" style="80" customWidth="1"/>
    <col min="15" max="15" width="13.5546875" style="80" customWidth="1"/>
    <col min="16" max="17" width="10.88671875" style="80"/>
    <col min="18" max="18" width="113" style="80" customWidth="1"/>
    <col min="19" max="19" width="17.33203125" style="80" customWidth="1"/>
    <col min="20" max="20" width="11.5546875" style="80" customWidth="1"/>
    <col min="21" max="21" width="18.77734375" style="80" customWidth="1"/>
    <col min="22" max="22" width="20" style="80" customWidth="1"/>
  </cols>
  <sheetData>
    <row r="2" spans="2:9" ht="21" x14ac:dyDescent="0.4">
      <c r="B2" s="201" t="s">
        <v>67</v>
      </c>
      <c r="C2" s="201"/>
      <c r="D2" s="201"/>
      <c r="E2" s="201"/>
    </row>
    <row r="3" spans="2:9" ht="21" x14ac:dyDescent="0.4">
      <c r="B3" s="202" t="s">
        <v>56</v>
      </c>
      <c r="C3" s="202"/>
      <c r="D3" s="202"/>
      <c r="E3" s="202"/>
    </row>
    <row r="4" spans="2:9" x14ac:dyDescent="0.3">
      <c r="C4" s="13"/>
      <c r="D4" s="13"/>
      <c r="E4" s="13"/>
    </row>
    <row r="5" spans="2:9" x14ac:dyDescent="0.3">
      <c r="B5" s="203" t="s">
        <v>181</v>
      </c>
      <c r="C5" s="203"/>
      <c r="D5" s="203"/>
      <c r="E5" s="203"/>
    </row>
    <row r="6" spans="2:9" ht="15" thickBot="1" x14ac:dyDescent="0.35">
      <c r="C6" s="1"/>
      <c r="D6" s="1"/>
      <c r="E6" s="1"/>
    </row>
    <row r="7" spans="2:9" ht="15" thickBot="1" x14ac:dyDescent="0.35">
      <c r="B7" s="27" t="s">
        <v>0</v>
      </c>
      <c r="C7" s="28" t="s">
        <v>1</v>
      </c>
      <c r="D7" s="28" t="s">
        <v>2</v>
      </c>
      <c r="E7" s="29" t="s">
        <v>3</v>
      </c>
      <c r="I7"/>
    </row>
    <row r="8" spans="2:9" ht="15" thickBot="1" x14ac:dyDescent="0.35">
      <c r="B8" s="60" t="s">
        <v>58</v>
      </c>
      <c r="C8" s="198" t="s">
        <v>57</v>
      </c>
      <c r="D8" s="199"/>
      <c r="E8" s="200"/>
    </row>
    <row r="9" spans="2:9" ht="15" thickBot="1" x14ac:dyDescent="0.35">
      <c r="B9" s="50" t="s">
        <v>69</v>
      </c>
      <c r="C9" s="43" t="s">
        <v>36</v>
      </c>
      <c r="D9" s="44"/>
      <c r="E9" s="91"/>
    </row>
    <row r="10" spans="2:9" ht="57.6" x14ac:dyDescent="0.3">
      <c r="B10" s="33" t="s">
        <v>20</v>
      </c>
      <c r="C10" s="21" t="s">
        <v>50</v>
      </c>
      <c r="D10" s="24" t="s">
        <v>11</v>
      </c>
      <c r="E10" s="52"/>
      <c r="I10"/>
    </row>
    <row r="11" spans="2:9" ht="28.8" x14ac:dyDescent="0.3">
      <c r="B11" s="8" t="s">
        <v>21</v>
      </c>
      <c r="C11" s="11" t="s">
        <v>16</v>
      </c>
      <c r="D11" s="42" t="s">
        <v>11</v>
      </c>
      <c r="E11" s="53"/>
    </row>
    <row r="12" spans="2:9" x14ac:dyDescent="0.3">
      <c r="B12" s="38" t="s">
        <v>22</v>
      </c>
      <c r="C12" s="11" t="s">
        <v>19</v>
      </c>
      <c r="D12" s="42" t="s">
        <v>11</v>
      </c>
      <c r="E12" s="53"/>
    </row>
    <row r="13" spans="2:9" ht="15" thickBot="1" x14ac:dyDescent="0.35">
      <c r="B13" s="26" t="s">
        <v>23</v>
      </c>
      <c r="C13" s="54" t="s">
        <v>9</v>
      </c>
      <c r="D13" s="12" t="s">
        <v>11</v>
      </c>
      <c r="E13" s="55"/>
    </row>
    <row r="14" spans="2:9" ht="15" thickBot="1" x14ac:dyDescent="0.35">
      <c r="B14" s="35" t="s">
        <v>70</v>
      </c>
      <c r="C14" s="51" t="s">
        <v>38</v>
      </c>
      <c r="D14" s="44"/>
      <c r="E14" s="91"/>
    </row>
    <row r="15" spans="2:9" x14ac:dyDescent="0.3">
      <c r="B15" s="33" t="s">
        <v>115</v>
      </c>
      <c r="C15" s="57" t="s">
        <v>39</v>
      </c>
      <c r="D15" s="22" t="s">
        <v>11</v>
      </c>
      <c r="E15" s="52"/>
    </row>
    <row r="16" spans="2:9" x14ac:dyDescent="0.3">
      <c r="B16" s="8" t="s">
        <v>116</v>
      </c>
      <c r="C16" s="11" t="s">
        <v>40</v>
      </c>
      <c r="D16" s="10" t="s">
        <v>11</v>
      </c>
      <c r="E16" s="17"/>
    </row>
    <row r="17" spans="2:5" x14ac:dyDescent="0.3">
      <c r="B17" s="38" t="s">
        <v>117</v>
      </c>
      <c r="C17" s="11" t="s">
        <v>10</v>
      </c>
      <c r="D17" s="10" t="s">
        <v>11</v>
      </c>
      <c r="E17" s="17"/>
    </row>
    <row r="18" spans="2:5" ht="15" thickBot="1" x14ac:dyDescent="0.35">
      <c r="B18" s="26" t="s">
        <v>118</v>
      </c>
      <c r="C18" s="54" t="s">
        <v>24</v>
      </c>
      <c r="D18" s="10" t="s">
        <v>11</v>
      </c>
      <c r="E18" s="55"/>
    </row>
    <row r="19" spans="2:5" ht="15" thickBot="1" x14ac:dyDescent="0.35">
      <c r="B19" s="35" t="s">
        <v>71</v>
      </c>
      <c r="C19" s="51" t="s">
        <v>42</v>
      </c>
      <c r="D19" s="44"/>
      <c r="E19" s="91"/>
    </row>
    <row r="20" spans="2:5" ht="28.8" x14ac:dyDescent="0.3">
      <c r="B20" s="33" t="s">
        <v>119</v>
      </c>
      <c r="C20" s="57" t="s">
        <v>44</v>
      </c>
      <c r="D20" s="10" t="s">
        <v>11</v>
      </c>
      <c r="E20" s="52"/>
    </row>
    <row r="21" spans="2:5" x14ac:dyDescent="0.3">
      <c r="B21" s="8" t="s">
        <v>120</v>
      </c>
      <c r="C21" s="21" t="s">
        <v>41</v>
      </c>
      <c r="D21" s="10" t="s">
        <v>11</v>
      </c>
      <c r="E21" s="59"/>
    </row>
    <row r="22" spans="2:5" x14ac:dyDescent="0.3">
      <c r="B22" s="38" t="s">
        <v>121</v>
      </c>
      <c r="C22" s="21" t="s">
        <v>43</v>
      </c>
      <c r="D22" s="10" t="s">
        <v>11</v>
      </c>
      <c r="E22" s="17"/>
    </row>
    <row r="23" spans="2:5" ht="15" thickBot="1" x14ac:dyDescent="0.35">
      <c r="B23" s="38" t="s">
        <v>176</v>
      </c>
      <c r="C23" s="21" t="s">
        <v>177</v>
      </c>
      <c r="D23" s="10" t="s">
        <v>11</v>
      </c>
      <c r="E23" s="55"/>
    </row>
    <row r="24" spans="2:5" x14ac:dyDescent="0.3">
      <c r="B24" s="191" t="s">
        <v>87</v>
      </c>
      <c r="C24" s="192"/>
      <c r="D24" s="128" t="s">
        <v>4</v>
      </c>
      <c r="E24" s="129">
        <f>+SUM(E10:E23)</f>
        <v>0</v>
      </c>
    </row>
    <row r="25" spans="2:5" x14ac:dyDescent="0.3">
      <c r="B25" s="193"/>
      <c r="C25" s="194"/>
      <c r="D25" s="130" t="s">
        <v>5</v>
      </c>
      <c r="E25" s="131">
        <f>+E24*0.2</f>
        <v>0</v>
      </c>
    </row>
    <row r="26" spans="2:5" ht="15" thickBot="1" x14ac:dyDescent="0.35">
      <c r="B26" s="195"/>
      <c r="C26" s="196"/>
      <c r="D26" s="132" t="s">
        <v>6</v>
      </c>
      <c r="E26" s="133">
        <f>+E25+E24</f>
        <v>0</v>
      </c>
    </row>
    <row r="27" spans="2:5" ht="15" thickBot="1" x14ac:dyDescent="0.35">
      <c r="B27" s="60" t="s">
        <v>7</v>
      </c>
      <c r="C27" s="198" t="s">
        <v>59</v>
      </c>
      <c r="D27" s="199"/>
      <c r="E27" s="200"/>
    </row>
    <row r="28" spans="2:5" ht="15" thickBot="1" x14ac:dyDescent="0.35">
      <c r="B28" s="50" t="s">
        <v>72</v>
      </c>
      <c r="C28" s="43" t="s">
        <v>36</v>
      </c>
      <c r="D28" s="44"/>
      <c r="E28" s="91"/>
    </row>
    <row r="29" spans="2:5" ht="57.6" x14ac:dyDescent="0.3">
      <c r="B29" s="33" t="s">
        <v>122</v>
      </c>
      <c r="C29" s="21" t="s">
        <v>37</v>
      </c>
      <c r="D29" s="24" t="s">
        <v>11</v>
      </c>
      <c r="E29" s="93"/>
    </row>
    <row r="30" spans="2:5" ht="28.8" x14ac:dyDescent="0.3">
      <c r="B30" s="8" t="s">
        <v>123</v>
      </c>
      <c r="C30" s="11" t="s">
        <v>16</v>
      </c>
      <c r="D30" s="42" t="s">
        <v>11</v>
      </c>
      <c r="E30" s="94"/>
    </row>
    <row r="31" spans="2:5" x14ac:dyDescent="0.3">
      <c r="B31" s="8" t="s">
        <v>124</v>
      </c>
      <c r="C31" s="11" t="s">
        <v>19</v>
      </c>
      <c r="D31" s="42" t="s">
        <v>11</v>
      </c>
      <c r="E31" s="94"/>
    </row>
    <row r="32" spans="2:5" ht="15" thickBot="1" x14ac:dyDescent="0.35">
      <c r="B32" s="8" t="s">
        <v>125</v>
      </c>
      <c r="C32" s="54" t="s">
        <v>9</v>
      </c>
      <c r="D32" s="12" t="s">
        <v>11</v>
      </c>
      <c r="E32" s="95"/>
    </row>
    <row r="33" spans="2:5" ht="15" thickBot="1" x14ac:dyDescent="0.35">
      <c r="B33" s="35" t="s">
        <v>73</v>
      </c>
      <c r="C33" s="51" t="s">
        <v>38</v>
      </c>
      <c r="D33" s="44"/>
      <c r="E33" s="91"/>
    </row>
    <row r="34" spans="2:5" x14ac:dyDescent="0.3">
      <c r="B34" s="26" t="s">
        <v>126</v>
      </c>
      <c r="C34" s="57" t="s">
        <v>39</v>
      </c>
      <c r="D34" s="22" t="s">
        <v>11</v>
      </c>
      <c r="E34" s="93"/>
    </row>
    <row r="35" spans="2:5" x14ac:dyDescent="0.3">
      <c r="B35" s="38" t="s">
        <v>127</v>
      </c>
      <c r="C35" s="11" t="s">
        <v>40</v>
      </c>
      <c r="D35" s="10" t="s">
        <v>11</v>
      </c>
      <c r="E35" s="94"/>
    </row>
    <row r="36" spans="2:5" x14ac:dyDescent="0.3">
      <c r="B36" s="26" t="s">
        <v>128</v>
      </c>
      <c r="C36" s="11" t="s">
        <v>10</v>
      </c>
      <c r="D36" s="10" t="s">
        <v>11</v>
      </c>
      <c r="E36" s="94"/>
    </row>
    <row r="37" spans="2:5" ht="15" thickBot="1" x14ac:dyDescent="0.35">
      <c r="B37" s="38" t="s">
        <v>129</v>
      </c>
      <c r="C37" s="54" t="s">
        <v>24</v>
      </c>
      <c r="D37" s="10" t="s">
        <v>11</v>
      </c>
      <c r="E37" s="98"/>
    </row>
    <row r="38" spans="2:5" ht="15" thickBot="1" x14ac:dyDescent="0.35">
      <c r="B38" s="35" t="s">
        <v>74</v>
      </c>
      <c r="C38" s="51" t="s">
        <v>42</v>
      </c>
      <c r="D38" s="44"/>
      <c r="E38" s="91"/>
    </row>
    <row r="39" spans="2:5" ht="28.8" x14ac:dyDescent="0.3">
      <c r="B39" s="26" t="s">
        <v>130</v>
      </c>
      <c r="C39" s="57" t="s">
        <v>44</v>
      </c>
      <c r="D39" s="10" t="s">
        <v>11</v>
      </c>
      <c r="E39" s="99"/>
    </row>
    <row r="40" spans="2:5" x14ac:dyDescent="0.3">
      <c r="B40" s="8" t="s">
        <v>131</v>
      </c>
      <c r="C40" s="21" t="s">
        <v>41</v>
      </c>
      <c r="D40" s="10" t="s">
        <v>11</v>
      </c>
      <c r="E40" s="94"/>
    </row>
    <row r="41" spans="2:5" x14ac:dyDescent="0.3">
      <c r="B41" s="8" t="s">
        <v>132</v>
      </c>
      <c r="C41" s="21" t="s">
        <v>43</v>
      </c>
      <c r="D41" s="10" t="s">
        <v>11</v>
      </c>
      <c r="E41" s="95"/>
    </row>
    <row r="42" spans="2:5" ht="15" thickBot="1" x14ac:dyDescent="0.35">
      <c r="B42" s="9" t="s">
        <v>178</v>
      </c>
      <c r="C42" s="21" t="s">
        <v>177</v>
      </c>
      <c r="D42" s="10" t="s">
        <v>11</v>
      </c>
      <c r="E42" s="55"/>
    </row>
    <row r="43" spans="2:5" x14ac:dyDescent="0.3">
      <c r="B43" s="191" t="s">
        <v>86</v>
      </c>
      <c r="C43" s="192"/>
      <c r="D43" s="128" t="s">
        <v>4</v>
      </c>
      <c r="E43" s="129">
        <f>+SUM(E29:E42)</f>
        <v>0</v>
      </c>
    </row>
    <row r="44" spans="2:5" x14ac:dyDescent="0.3">
      <c r="B44" s="193"/>
      <c r="C44" s="194"/>
      <c r="D44" s="130" t="s">
        <v>5</v>
      </c>
      <c r="E44" s="131">
        <f>+E43*0.2</f>
        <v>0</v>
      </c>
    </row>
    <row r="45" spans="2:5" ht="15" thickBot="1" x14ac:dyDescent="0.35">
      <c r="B45" s="195"/>
      <c r="C45" s="196"/>
      <c r="D45" s="132" t="s">
        <v>6</v>
      </c>
      <c r="E45" s="133">
        <f>+E44+E43</f>
        <v>0</v>
      </c>
    </row>
    <row r="46" spans="2:5" ht="15" thickBot="1" x14ac:dyDescent="0.35">
      <c r="B46" s="60" t="s">
        <v>28</v>
      </c>
      <c r="C46" s="198" t="s">
        <v>60</v>
      </c>
      <c r="D46" s="199"/>
      <c r="E46" s="200"/>
    </row>
    <row r="47" spans="2:5" ht="15" thickBot="1" x14ac:dyDescent="0.35">
      <c r="B47" s="50" t="s">
        <v>75</v>
      </c>
      <c r="C47" s="43" t="s">
        <v>36</v>
      </c>
      <c r="D47" s="44"/>
      <c r="E47" s="91"/>
    </row>
    <row r="48" spans="2:5" ht="57.6" x14ac:dyDescent="0.3">
      <c r="B48" s="33" t="s">
        <v>133</v>
      </c>
      <c r="C48" s="21" t="s">
        <v>37</v>
      </c>
      <c r="D48" s="24" t="s">
        <v>11</v>
      </c>
      <c r="E48" s="93"/>
    </row>
    <row r="49" spans="2:5" ht="28.8" x14ac:dyDescent="0.3">
      <c r="B49" s="8" t="s">
        <v>134</v>
      </c>
      <c r="C49" s="11" t="s">
        <v>16</v>
      </c>
      <c r="D49" s="42" t="s">
        <v>11</v>
      </c>
      <c r="E49" s="94"/>
    </row>
    <row r="50" spans="2:5" x14ac:dyDescent="0.3">
      <c r="B50" s="38" t="s">
        <v>135</v>
      </c>
      <c r="C50" s="11" t="s">
        <v>19</v>
      </c>
      <c r="D50" s="42" t="s">
        <v>11</v>
      </c>
      <c r="E50" s="94"/>
    </row>
    <row r="51" spans="2:5" ht="15" thickBot="1" x14ac:dyDescent="0.35">
      <c r="B51" s="26" t="s">
        <v>136</v>
      </c>
      <c r="C51" s="54" t="s">
        <v>9</v>
      </c>
      <c r="D51" s="12" t="s">
        <v>11</v>
      </c>
      <c r="E51" s="95"/>
    </row>
    <row r="52" spans="2:5" ht="15" thickBot="1" x14ac:dyDescent="0.35">
      <c r="B52" s="35" t="s">
        <v>76</v>
      </c>
      <c r="C52" s="51" t="s">
        <v>38</v>
      </c>
      <c r="D52" s="44"/>
      <c r="E52" s="91"/>
    </row>
    <row r="53" spans="2:5" x14ac:dyDescent="0.3">
      <c r="B53" s="26" t="s">
        <v>137</v>
      </c>
      <c r="C53" s="57" t="s">
        <v>39</v>
      </c>
      <c r="D53" s="22" t="s">
        <v>11</v>
      </c>
      <c r="E53" s="93"/>
    </row>
    <row r="54" spans="2:5" x14ac:dyDescent="0.3">
      <c r="B54" s="38" t="s">
        <v>138</v>
      </c>
      <c r="C54" s="11" t="s">
        <v>40</v>
      </c>
      <c r="D54" s="10" t="s">
        <v>11</v>
      </c>
      <c r="E54" s="94"/>
    </row>
    <row r="55" spans="2:5" x14ac:dyDescent="0.3">
      <c r="B55" s="38" t="s">
        <v>139</v>
      </c>
      <c r="C55" s="11" t="s">
        <v>10</v>
      </c>
      <c r="D55" s="10" t="s">
        <v>11</v>
      </c>
      <c r="E55" s="94"/>
    </row>
    <row r="56" spans="2:5" ht="15" thickBot="1" x14ac:dyDescent="0.35">
      <c r="B56" s="38" t="s">
        <v>140</v>
      </c>
      <c r="C56" s="54" t="s">
        <v>24</v>
      </c>
      <c r="D56" s="10" t="s">
        <v>11</v>
      </c>
      <c r="E56" s="98"/>
    </row>
    <row r="57" spans="2:5" ht="15" thickBot="1" x14ac:dyDescent="0.35">
      <c r="B57" s="35" t="s">
        <v>77</v>
      </c>
      <c r="C57" s="51" t="s">
        <v>42</v>
      </c>
      <c r="D57" s="44"/>
      <c r="E57" s="91"/>
    </row>
    <row r="58" spans="2:5" ht="28.8" x14ac:dyDescent="0.3">
      <c r="B58" s="26" t="s">
        <v>141</v>
      </c>
      <c r="C58" s="57" t="s">
        <v>44</v>
      </c>
      <c r="D58" s="10" t="s">
        <v>11</v>
      </c>
      <c r="E58" s="94"/>
    </row>
    <row r="59" spans="2:5" x14ac:dyDescent="0.3">
      <c r="B59" s="8" t="s">
        <v>142</v>
      </c>
      <c r="C59" s="21" t="s">
        <v>41</v>
      </c>
      <c r="D59" s="10" t="s">
        <v>11</v>
      </c>
      <c r="E59" s="94"/>
    </row>
    <row r="60" spans="2:5" x14ac:dyDescent="0.3">
      <c r="B60" s="8" t="s">
        <v>143</v>
      </c>
      <c r="C60" s="21" t="s">
        <v>43</v>
      </c>
      <c r="D60" s="10" t="s">
        <v>11</v>
      </c>
      <c r="E60" s="95"/>
    </row>
    <row r="61" spans="2:5" ht="15" thickBot="1" x14ac:dyDescent="0.35">
      <c r="B61" s="9" t="s">
        <v>179</v>
      </c>
      <c r="C61" s="21" t="s">
        <v>177</v>
      </c>
      <c r="D61" s="10" t="s">
        <v>11</v>
      </c>
      <c r="E61" s="55"/>
    </row>
    <row r="62" spans="2:5" x14ac:dyDescent="0.3">
      <c r="B62" s="191" t="s">
        <v>85</v>
      </c>
      <c r="C62" s="192"/>
      <c r="D62" s="128" t="s">
        <v>4</v>
      </c>
      <c r="E62" s="129">
        <f>+SUM(E48:E61)</f>
        <v>0</v>
      </c>
    </row>
    <row r="63" spans="2:5" x14ac:dyDescent="0.3">
      <c r="B63" s="193"/>
      <c r="C63" s="194"/>
      <c r="D63" s="130" t="s">
        <v>5</v>
      </c>
      <c r="E63" s="131">
        <f>+E62*0.2</f>
        <v>0</v>
      </c>
    </row>
    <row r="64" spans="2:5" ht="15" thickBot="1" x14ac:dyDescent="0.35">
      <c r="B64" s="195"/>
      <c r="C64" s="196"/>
      <c r="D64" s="132" t="s">
        <v>6</v>
      </c>
      <c r="E64" s="133">
        <f>+E63+E62</f>
        <v>0</v>
      </c>
    </row>
    <row r="65" spans="2:5" ht="15" thickBot="1" x14ac:dyDescent="0.35">
      <c r="B65" s="60" t="s">
        <v>32</v>
      </c>
      <c r="C65" s="198" t="s">
        <v>61</v>
      </c>
      <c r="D65" s="199"/>
      <c r="E65" s="200"/>
    </row>
    <row r="66" spans="2:5" ht="15" thickBot="1" x14ac:dyDescent="0.35">
      <c r="B66" s="50" t="s">
        <v>78</v>
      </c>
      <c r="C66" s="89" t="s">
        <v>36</v>
      </c>
      <c r="D66" s="90"/>
      <c r="E66" s="91"/>
    </row>
    <row r="67" spans="2:5" ht="57.6" x14ac:dyDescent="0.3">
      <c r="B67" s="120" t="s">
        <v>144</v>
      </c>
      <c r="C67" s="21" t="s">
        <v>37</v>
      </c>
      <c r="D67" s="121" t="s">
        <v>11</v>
      </c>
      <c r="E67" s="110"/>
    </row>
    <row r="68" spans="2:5" ht="28.8" x14ac:dyDescent="0.3">
      <c r="B68" s="122" t="s">
        <v>145</v>
      </c>
      <c r="C68" s="11" t="s">
        <v>16</v>
      </c>
      <c r="D68" s="123" t="s">
        <v>11</v>
      </c>
      <c r="E68" s="111"/>
    </row>
    <row r="69" spans="2:5" ht="15" thickBot="1" x14ac:dyDescent="0.35">
      <c r="B69" s="122" t="s">
        <v>146</v>
      </c>
      <c r="C69" s="61" t="s">
        <v>19</v>
      </c>
      <c r="D69" s="124" t="s">
        <v>11</v>
      </c>
      <c r="E69" s="112"/>
    </row>
    <row r="70" spans="2:5" ht="15" thickBot="1" x14ac:dyDescent="0.35">
      <c r="B70" s="35" t="s">
        <v>79</v>
      </c>
      <c r="C70" s="89" t="s">
        <v>38</v>
      </c>
      <c r="D70" s="90"/>
      <c r="E70" s="91"/>
    </row>
    <row r="71" spans="2:5" x14ac:dyDescent="0.3">
      <c r="B71" s="125" t="s">
        <v>147</v>
      </c>
      <c r="C71" s="57" t="s">
        <v>39</v>
      </c>
      <c r="D71" s="126" t="s">
        <v>11</v>
      </c>
      <c r="E71" s="110"/>
    </row>
    <row r="72" spans="2:5" x14ac:dyDescent="0.3">
      <c r="B72" s="127" t="s">
        <v>148</v>
      </c>
      <c r="C72" s="11" t="s">
        <v>40</v>
      </c>
      <c r="D72" s="124" t="s">
        <v>11</v>
      </c>
      <c r="E72" s="111"/>
    </row>
    <row r="73" spans="2:5" ht="15" thickBot="1" x14ac:dyDescent="0.35">
      <c r="B73" s="127" t="s">
        <v>149</v>
      </c>
      <c r="C73" s="54" t="s">
        <v>24</v>
      </c>
      <c r="D73" s="124" t="s">
        <v>11</v>
      </c>
      <c r="E73" s="112"/>
    </row>
    <row r="74" spans="2:5" ht="15" thickBot="1" x14ac:dyDescent="0.35">
      <c r="B74" s="35" t="s">
        <v>80</v>
      </c>
      <c r="C74" s="51" t="s">
        <v>42</v>
      </c>
      <c r="D74" s="90"/>
      <c r="E74" s="91"/>
    </row>
    <row r="75" spans="2:5" ht="28.8" x14ac:dyDescent="0.3">
      <c r="B75" s="125" t="s">
        <v>150</v>
      </c>
      <c r="C75" s="57" t="s">
        <v>44</v>
      </c>
      <c r="D75" s="124" t="s">
        <v>11</v>
      </c>
      <c r="E75" s="110"/>
    </row>
    <row r="76" spans="2:5" x14ac:dyDescent="0.3">
      <c r="B76" s="122" t="s">
        <v>151</v>
      </c>
      <c r="C76" s="21" t="s">
        <v>41</v>
      </c>
      <c r="D76" s="124" t="s">
        <v>11</v>
      </c>
      <c r="E76" s="111"/>
    </row>
    <row r="77" spans="2:5" x14ac:dyDescent="0.3">
      <c r="B77" s="122" t="s">
        <v>152</v>
      </c>
      <c r="C77" s="21" t="s">
        <v>43</v>
      </c>
      <c r="D77" s="124" t="s">
        <v>11</v>
      </c>
      <c r="E77" s="182"/>
    </row>
    <row r="78" spans="2:5" ht="15" thickBot="1" x14ac:dyDescent="0.35">
      <c r="B78" s="9" t="s">
        <v>180</v>
      </c>
      <c r="C78" s="21" t="s">
        <v>177</v>
      </c>
      <c r="D78" s="10" t="s">
        <v>11</v>
      </c>
      <c r="E78" s="55"/>
    </row>
    <row r="79" spans="2:5" x14ac:dyDescent="0.3">
      <c r="B79" s="191" t="s">
        <v>84</v>
      </c>
      <c r="C79" s="192"/>
      <c r="D79" s="128" t="s">
        <v>4</v>
      </c>
      <c r="E79" s="129">
        <f>+SUM(E67:E78)</f>
        <v>0</v>
      </c>
    </row>
    <row r="80" spans="2:5" x14ac:dyDescent="0.3">
      <c r="B80" s="193"/>
      <c r="C80" s="194"/>
      <c r="D80" s="130" t="s">
        <v>5</v>
      </c>
      <c r="E80" s="131">
        <f>+E79*0.2</f>
        <v>0</v>
      </c>
    </row>
    <row r="81" spans="1:6" ht="15" thickBot="1" x14ac:dyDescent="0.35">
      <c r="B81" s="195"/>
      <c r="C81" s="196"/>
      <c r="D81" s="132" t="s">
        <v>6</v>
      </c>
      <c r="E81" s="133">
        <f>+E80+E79</f>
        <v>0</v>
      </c>
    </row>
    <row r="82" spans="1:6" ht="15" thickBot="1" x14ac:dyDescent="0.35">
      <c r="A82" s="3"/>
      <c r="B82" s="60" t="s">
        <v>34</v>
      </c>
      <c r="C82" s="198" t="s">
        <v>62</v>
      </c>
      <c r="D82" s="199"/>
      <c r="E82" s="200"/>
      <c r="F82" s="3"/>
    </row>
    <row r="83" spans="1:6" ht="15" thickBot="1" x14ac:dyDescent="0.35">
      <c r="A83" s="3"/>
      <c r="B83" s="35" t="s">
        <v>64</v>
      </c>
      <c r="C83" s="89" t="s">
        <v>36</v>
      </c>
      <c r="D83" s="90"/>
      <c r="E83" s="91"/>
      <c r="F83" s="3"/>
    </row>
    <row r="84" spans="1:6" ht="57.6" x14ac:dyDescent="0.3">
      <c r="A84" s="3"/>
      <c r="B84" s="33" t="s">
        <v>107</v>
      </c>
      <c r="C84" s="21" t="s">
        <v>47</v>
      </c>
      <c r="D84" s="24" t="s">
        <v>11</v>
      </c>
      <c r="E84" s="99"/>
      <c r="F84" s="3"/>
    </row>
    <row r="85" spans="1:6" ht="29.4" thickBot="1" x14ac:dyDescent="0.35">
      <c r="A85" s="3"/>
      <c r="B85" s="8" t="s">
        <v>108</v>
      </c>
      <c r="C85" s="54" t="s">
        <v>48</v>
      </c>
      <c r="D85" s="42" t="s">
        <v>11</v>
      </c>
      <c r="E85" s="94"/>
      <c r="F85" s="3"/>
    </row>
    <row r="86" spans="1:6" ht="15" thickBot="1" x14ac:dyDescent="0.35">
      <c r="A86" s="3"/>
      <c r="B86" s="35" t="s">
        <v>65</v>
      </c>
      <c r="C86" s="89" t="s">
        <v>38</v>
      </c>
      <c r="D86" s="90"/>
      <c r="E86" s="91"/>
      <c r="F86" s="3"/>
    </row>
    <row r="87" spans="1:6" x14ac:dyDescent="0.3">
      <c r="B87" s="26" t="s">
        <v>109</v>
      </c>
      <c r="C87" s="57" t="s">
        <v>39</v>
      </c>
      <c r="D87" s="22" t="s">
        <v>11</v>
      </c>
      <c r="E87" s="93"/>
    </row>
    <row r="88" spans="1:6" x14ac:dyDescent="0.3">
      <c r="B88" s="38" t="s">
        <v>110</v>
      </c>
      <c r="C88" s="11" t="s">
        <v>40</v>
      </c>
      <c r="D88" s="10" t="s">
        <v>11</v>
      </c>
      <c r="E88" s="134"/>
    </row>
    <row r="89" spans="1:6" ht="15" thickBot="1" x14ac:dyDescent="0.35">
      <c r="B89" s="38" t="s">
        <v>111</v>
      </c>
      <c r="C89" s="54" t="s">
        <v>24</v>
      </c>
      <c r="D89" s="10" t="s">
        <v>11</v>
      </c>
      <c r="E89" s="98"/>
    </row>
    <row r="90" spans="1:6" ht="15" thickBot="1" x14ac:dyDescent="0.35">
      <c r="B90" s="35" t="s">
        <v>66</v>
      </c>
      <c r="C90" s="51" t="s">
        <v>42</v>
      </c>
      <c r="D90" s="48"/>
      <c r="E90" s="91"/>
    </row>
    <row r="91" spans="1:6" ht="28.8" x14ac:dyDescent="0.3">
      <c r="B91" s="26" t="s">
        <v>112</v>
      </c>
      <c r="C91" s="57" t="s">
        <v>44</v>
      </c>
      <c r="D91" s="10" t="s">
        <v>11</v>
      </c>
      <c r="E91" s="99"/>
    </row>
    <row r="92" spans="1:6" x14ac:dyDescent="0.3">
      <c r="B92" s="8" t="s">
        <v>113</v>
      </c>
      <c r="C92" s="21" t="s">
        <v>41</v>
      </c>
      <c r="D92" s="10" t="s">
        <v>11</v>
      </c>
      <c r="E92" s="94"/>
    </row>
    <row r="93" spans="1:6" ht="15" thickBot="1" x14ac:dyDescent="0.35">
      <c r="B93" s="8" t="s">
        <v>114</v>
      </c>
      <c r="C93" s="21" t="s">
        <v>43</v>
      </c>
      <c r="D93" s="10" t="s">
        <v>11</v>
      </c>
      <c r="E93" s="94"/>
    </row>
    <row r="94" spans="1:6" x14ac:dyDescent="0.3">
      <c r="B94" s="191" t="s">
        <v>83</v>
      </c>
      <c r="C94" s="192"/>
      <c r="D94" s="128" t="s">
        <v>4</v>
      </c>
      <c r="E94" s="129">
        <f>+SUM(E84:E93)</f>
        <v>0</v>
      </c>
    </row>
    <row r="95" spans="1:6" x14ac:dyDescent="0.3">
      <c r="B95" s="193"/>
      <c r="C95" s="194"/>
      <c r="D95" s="130" t="s">
        <v>5</v>
      </c>
      <c r="E95" s="131">
        <f>+E94*0.2</f>
        <v>0</v>
      </c>
    </row>
    <row r="96" spans="1:6" ht="15" thickBot="1" x14ac:dyDescent="0.35">
      <c r="B96" s="195"/>
      <c r="C96" s="196"/>
      <c r="D96" s="132" t="s">
        <v>6</v>
      </c>
      <c r="E96" s="133">
        <f>+E95+E94</f>
        <v>0</v>
      </c>
    </row>
    <row r="97" spans="2:13" ht="15" thickBot="1" x14ac:dyDescent="0.35">
      <c r="H97" s="81"/>
      <c r="I97" s="82"/>
      <c r="J97" s="82"/>
      <c r="K97" s="82"/>
      <c r="L97" s="82"/>
      <c r="M97" s="82"/>
    </row>
    <row r="98" spans="2:13" x14ac:dyDescent="0.3">
      <c r="B98" s="191" t="s">
        <v>15</v>
      </c>
      <c r="C98" s="192"/>
      <c r="D98" s="128" t="s">
        <v>4</v>
      </c>
      <c r="E98" s="129">
        <f>E24+E43+E62+E79+E94</f>
        <v>0</v>
      </c>
      <c r="H98" s="83"/>
      <c r="I98" s="84"/>
      <c r="J98" s="83"/>
      <c r="K98" s="83"/>
      <c r="L98" s="88"/>
      <c r="M98" s="85"/>
    </row>
    <row r="99" spans="2:13" x14ac:dyDescent="0.3">
      <c r="B99" s="193"/>
      <c r="C99" s="194"/>
      <c r="D99" s="130" t="s">
        <v>5</v>
      </c>
      <c r="E99" s="131">
        <f>+E98*0.2</f>
        <v>0</v>
      </c>
      <c r="H99" s="197"/>
      <c r="I99" s="197"/>
      <c r="J99" s="190"/>
      <c r="K99" s="190"/>
      <c r="L99" s="190"/>
      <c r="M99" s="86"/>
    </row>
    <row r="100" spans="2:13" ht="15" thickBot="1" x14ac:dyDescent="0.35">
      <c r="B100" s="195"/>
      <c r="C100" s="196"/>
      <c r="D100" s="132" t="s">
        <v>6</v>
      </c>
      <c r="E100" s="133">
        <f>+E99+E98</f>
        <v>0</v>
      </c>
      <c r="H100" s="197"/>
      <c r="I100" s="197"/>
      <c r="J100" s="190"/>
      <c r="K100" s="190"/>
      <c r="L100" s="190"/>
      <c r="M100" s="87"/>
    </row>
    <row r="101" spans="2:13" x14ac:dyDescent="0.3">
      <c r="B101" s="6"/>
      <c r="C101" s="6"/>
      <c r="D101" s="49"/>
      <c r="E101" s="49"/>
    </row>
  </sheetData>
  <mergeCells count="17">
    <mergeCell ref="C82:E82"/>
    <mergeCell ref="B24:C26"/>
    <mergeCell ref="B2:E2"/>
    <mergeCell ref="B3:E3"/>
    <mergeCell ref="B5:E5"/>
    <mergeCell ref="C27:E27"/>
    <mergeCell ref="C46:E46"/>
    <mergeCell ref="B62:C64"/>
    <mergeCell ref="C8:E8"/>
    <mergeCell ref="B43:C45"/>
    <mergeCell ref="C65:E65"/>
    <mergeCell ref="B79:C81"/>
    <mergeCell ref="J99:L99"/>
    <mergeCell ref="J100:L100"/>
    <mergeCell ref="B94:C96"/>
    <mergeCell ref="B98:C100"/>
    <mergeCell ref="H99:I100"/>
  </mergeCells>
  <phoneticPr fontId="6" type="noConversion"/>
  <pageMargins left="0.25" right="0.25" top="0.75" bottom="0.75" header="0.3" footer="0.3"/>
  <pageSetup paperSize="9" scale="64" fitToHeight="0" orientation="portrait" r:id="rId1"/>
  <rowBreaks count="1" manualBreakCount="1">
    <brk id="45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28"/>
  <sheetViews>
    <sheetView view="pageBreakPreview" zoomScale="70" zoomScaleNormal="55" zoomScaleSheetLayoutView="70" zoomScalePageLayoutView="50" workbookViewId="0">
      <selection activeCell="B17" sqref="B17:B20"/>
    </sheetView>
  </sheetViews>
  <sheetFormatPr baseColWidth="10" defaultRowHeight="14.4" x14ac:dyDescent="0.3"/>
  <cols>
    <col min="1" max="1" width="2.6640625" customWidth="1"/>
    <col min="3" max="3" width="113" customWidth="1"/>
    <col min="4" max="4" width="17.33203125" customWidth="1"/>
    <col min="5" max="5" width="18.77734375" customWidth="1"/>
    <col min="6" max="6" width="4.77734375" customWidth="1"/>
    <col min="7" max="8" width="11.5546875" style="80"/>
    <col min="9" max="9" width="113" style="80" customWidth="1"/>
    <col min="10" max="10" width="17.33203125" style="80" customWidth="1"/>
    <col min="11" max="11" width="11.5546875" style="80" customWidth="1"/>
    <col min="12" max="12" width="18.77734375" style="80" customWidth="1"/>
    <col min="13" max="13" width="20" style="80" customWidth="1"/>
    <col min="14" max="14" width="8.6640625" style="80" customWidth="1"/>
    <col min="15" max="15" width="13.5546875" style="80" customWidth="1"/>
    <col min="16" max="17" width="11.5546875" style="80"/>
    <col min="18" max="18" width="113" style="80" customWidth="1"/>
    <col min="19" max="19" width="17.33203125" style="80" customWidth="1"/>
    <col min="20" max="20" width="11.5546875" style="80" customWidth="1"/>
    <col min="21" max="21" width="18.77734375" style="80" customWidth="1"/>
    <col min="22" max="22" width="20" style="80" customWidth="1"/>
  </cols>
  <sheetData>
    <row r="2" spans="1:6" ht="21" x14ac:dyDescent="0.4">
      <c r="B2" s="201" t="s">
        <v>67</v>
      </c>
      <c r="C2" s="201"/>
      <c r="D2" s="201"/>
      <c r="E2" s="201"/>
    </row>
    <row r="3" spans="1:6" ht="21" x14ac:dyDescent="0.4">
      <c r="B3" s="202" t="s">
        <v>56</v>
      </c>
      <c r="C3" s="202"/>
      <c r="D3" s="202"/>
      <c r="E3" s="202"/>
    </row>
    <row r="4" spans="1:6" x14ac:dyDescent="0.3">
      <c r="C4" s="34"/>
      <c r="D4" s="34"/>
      <c r="E4" s="34"/>
    </row>
    <row r="5" spans="1:6" x14ac:dyDescent="0.3">
      <c r="B5" s="203" t="s">
        <v>63</v>
      </c>
      <c r="C5" s="203"/>
      <c r="D5" s="203"/>
      <c r="E5" s="203"/>
    </row>
    <row r="6" spans="1:6" s="80" customFormat="1" ht="15" thickBot="1" x14ac:dyDescent="0.35">
      <c r="A6"/>
      <c r="B6" s="116"/>
      <c r="C6" s="116"/>
      <c r="D6" s="117"/>
      <c r="E6" s="117"/>
      <c r="F6"/>
    </row>
    <row r="7" spans="1:6" s="80" customFormat="1" ht="15" thickBot="1" x14ac:dyDescent="0.35">
      <c r="A7"/>
      <c r="B7" s="40"/>
      <c r="C7" s="41" t="s">
        <v>1</v>
      </c>
      <c r="D7" s="66" t="s">
        <v>2</v>
      </c>
      <c r="E7" s="67" t="s">
        <v>3</v>
      </c>
      <c r="F7"/>
    </row>
    <row r="8" spans="1:6" s="80" customFormat="1" ht="15" thickBot="1" x14ac:dyDescent="0.35">
      <c r="A8"/>
      <c r="B8" s="35" t="s">
        <v>102</v>
      </c>
      <c r="C8" s="45" t="s">
        <v>12</v>
      </c>
      <c r="D8" s="46"/>
      <c r="E8" s="47"/>
      <c r="F8"/>
    </row>
    <row r="9" spans="1:6" s="80" customFormat="1" x14ac:dyDescent="0.3">
      <c r="A9"/>
      <c r="B9" s="26" t="s">
        <v>153</v>
      </c>
      <c r="C9" s="23" t="s">
        <v>13</v>
      </c>
      <c r="D9" s="64" t="s">
        <v>2</v>
      </c>
      <c r="E9" s="25"/>
      <c r="F9"/>
    </row>
    <row r="10" spans="1:6" s="80" customFormat="1" x14ac:dyDescent="0.3">
      <c r="A10"/>
      <c r="B10" s="38" t="s">
        <v>154</v>
      </c>
      <c r="C10" s="14" t="s">
        <v>18</v>
      </c>
      <c r="D10" s="92" t="s">
        <v>2</v>
      </c>
      <c r="E10" s="100"/>
      <c r="F10"/>
    </row>
    <row r="11" spans="1:6" s="80" customFormat="1" x14ac:dyDescent="0.3">
      <c r="A11"/>
      <c r="B11" s="8" t="s">
        <v>155</v>
      </c>
      <c r="C11" s="14" t="s">
        <v>166</v>
      </c>
      <c r="D11" s="92" t="s">
        <v>2</v>
      </c>
      <c r="E11" s="100"/>
      <c r="F11"/>
    </row>
    <row r="12" spans="1:6" s="80" customFormat="1" ht="15" thickBot="1" x14ac:dyDescent="0.35">
      <c r="A12"/>
      <c r="B12" s="9" t="s">
        <v>156</v>
      </c>
      <c r="C12" s="16" t="s">
        <v>14</v>
      </c>
      <c r="D12" s="65" t="s">
        <v>2</v>
      </c>
      <c r="E12" s="101"/>
      <c r="F12"/>
    </row>
    <row r="13" spans="1:6" s="80" customFormat="1" ht="15" thickBot="1" x14ac:dyDescent="0.35">
      <c r="A13"/>
      <c r="B13" s="35" t="s">
        <v>103</v>
      </c>
      <c r="C13" s="45" t="s">
        <v>96</v>
      </c>
      <c r="D13" s="46"/>
      <c r="E13" s="47"/>
      <c r="F13"/>
    </row>
    <row r="14" spans="1:6" s="80" customFormat="1" x14ac:dyDescent="0.3">
      <c r="A14"/>
      <c r="B14" s="26" t="s">
        <v>157</v>
      </c>
      <c r="C14" s="23" t="s">
        <v>100</v>
      </c>
      <c r="D14" s="64" t="s">
        <v>2</v>
      </c>
      <c r="E14" s="25"/>
      <c r="F14"/>
    </row>
    <row r="15" spans="1:6" s="80" customFormat="1" ht="15" thickBot="1" x14ac:dyDescent="0.35">
      <c r="A15"/>
      <c r="B15" s="8" t="s">
        <v>158</v>
      </c>
      <c r="C15" s="23" t="s">
        <v>99</v>
      </c>
      <c r="D15" s="92" t="s">
        <v>2</v>
      </c>
      <c r="E15" s="100"/>
      <c r="F15"/>
    </row>
    <row r="16" spans="1:6" s="80" customFormat="1" ht="15" thickBot="1" x14ac:dyDescent="0.35">
      <c r="A16"/>
      <c r="B16" s="35" t="s">
        <v>104</v>
      </c>
      <c r="C16" s="45" t="s">
        <v>29</v>
      </c>
      <c r="D16" s="46"/>
      <c r="E16" s="47"/>
      <c r="F16"/>
    </row>
    <row r="17" spans="2:5" x14ac:dyDescent="0.3">
      <c r="B17" s="8" t="s">
        <v>159</v>
      </c>
      <c r="C17" s="14" t="s">
        <v>30</v>
      </c>
      <c r="D17" s="24" t="s">
        <v>98</v>
      </c>
      <c r="E17" s="7"/>
    </row>
    <row r="18" spans="2:5" x14ac:dyDescent="0.3">
      <c r="B18" s="8" t="s">
        <v>160</v>
      </c>
      <c r="C18" s="39" t="s">
        <v>31</v>
      </c>
      <c r="D18" s="24" t="s">
        <v>98</v>
      </c>
      <c r="E18" s="7"/>
    </row>
    <row r="19" spans="2:5" x14ac:dyDescent="0.3">
      <c r="B19" s="38" t="s">
        <v>161</v>
      </c>
      <c r="C19" s="39" t="s">
        <v>33</v>
      </c>
      <c r="D19" s="24" t="s">
        <v>98</v>
      </c>
      <c r="E19" s="7"/>
    </row>
    <row r="20" spans="2:5" ht="15" thickBot="1" x14ac:dyDescent="0.35">
      <c r="B20" s="70" t="s">
        <v>162</v>
      </c>
      <c r="C20" s="39" t="s">
        <v>167</v>
      </c>
      <c r="D20" s="24" t="s">
        <v>98</v>
      </c>
      <c r="E20" s="7"/>
    </row>
    <row r="21" spans="2:5" ht="15" thickBot="1" x14ac:dyDescent="0.35">
      <c r="B21" s="35" t="s">
        <v>105</v>
      </c>
      <c r="C21" s="45" t="s">
        <v>168</v>
      </c>
      <c r="D21" s="46"/>
      <c r="E21" s="47"/>
    </row>
    <row r="22" spans="2:5" ht="15" thickBot="1" x14ac:dyDescent="0.35">
      <c r="B22" s="26" t="s">
        <v>163</v>
      </c>
      <c r="C22" s="96" t="s">
        <v>169</v>
      </c>
      <c r="D22" s="24" t="s">
        <v>98</v>
      </c>
      <c r="E22" s="97"/>
    </row>
    <row r="23" spans="2:5" ht="15" thickBot="1" x14ac:dyDescent="0.35">
      <c r="B23" s="35" t="s">
        <v>106</v>
      </c>
      <c r="C23" s="45" t="s">
        <v>46</v>
      </c>
      <c r="D23" s="46"/>
      <c r="E23" s="47"/>
    </row>
    <row r="24" spans="2:5" x14ac:dyDescent="0.3">
      <c r="B24" s="20" t="s">
        <v>164</v>
      </c>
      <c r="C24" s="118" t="s">
        <v>68</v>
      </c>
      <c r="D24" s="24" t="s">
        <v>98</v>
      </c>
      <c r="E24" s="119"/>
    </row>
    <row r="25" spans="2:5" ht="15" thickBot="1" x14ac:dyDescent="0.35">
      <c r="B25" s="70" t="s">
        <v>165</v>
      </c>
      <c r="C25" s="142" t="s">
        <v>49</v>
      </c>
      <c r="D25" s="143" t="s">
        <v>2</v>
      </c>
      <c r="E25" s="107"/>
    </row>
    <row r="26" spans="2:5" x14ac:dyDescent="0.3">
      <c r="B26" s="191" t="s">
        <v>97</v>
      </c>
      <c r="C26" s="192"/>
      <c r="D26" s="183" t="s">
        <v>4</v>
      </c>
      <c r="E26" s="129">
        <f>SUM(E9:E25)</f>
        <v>0</v>
      </c>
    </row>
    <row r="27" spans="2:5" x14ac:dyDescent="0.3">
      <c r="B27" s="193"/>
      <c r="C27" s="194"/>
      <c r="D27" s="184" t="s">
        <v>5</v>
      </c>
      <c r="E27" s="131">
        <f>+E26*0.2</f>
        <v>0</v>
      </c>
    </row>
    <row r="28" spans="2:5" ht="15" thickBot="1" x14ac:dyDescent="0.35">
      <c r="B28" s="195"/>
      <c r="C28" s="196"/>
      <c r="D28" s="185" t="s">
        <v>6</v>
      </c>
      <c r="E28" s="133">
        <f>+E27+E26</f>
        <v>0</v>
      </c>
    </row>
  </sheetData>
  <mergeCells count="4">
    <mergeCell ref="B26:C28"/>
    <mergeCell ref="B2:E2"/>
    <mergeCell ref="B3:E3"/>
    <mergeCell ref="B5:E5"/>
  </mergeCells>
  <pageMargins left="0.25" right="0.25" top="0.75" bottom="0.75" header="0.3" footer="0.3"/>
  <pageSetup paperSize="9" scale="64" fitToHeight="0" orientation="portrait" r:id="rId1"/>
  <rowBreaks count="1" manualBreakCount="1">
    <brk id="6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127"/>
  <sheetViews>
    <sheetView view="pageBreakPreview" topLeftCell="A103" zoomScale="70" zoomScaleNormal="55" zoomScaleSheetLayoutView="70" zoomScalePageLayoutView="50" workbookViewId="0">
      <selection activeCell="C114" sqref="C114"/>
    </sheetView>
  </sheetViews>
  <sheetFormatPr baseColWidth="10" defaultRowHeight="14.4" x14ac:dyDescent="0.3"/>
  <cols>
    <col min="1" max="1" width="2.6640625" customWidth="1"/>
    <col min="3" max="3" width="113" customWidth="1"/>
    <col min="4" max="7" width="17.33203125" customWidth="1"/>
    <col min="8" max="8" width="4.77734375" customWidth="1"/>
    <col min="9" max="10" width="11.5546875" style="80"/>
    <col min="11" max="11" width="113" style="80" customWidth="1"/>
    <col min="12" max="12" width="17.33203125" style="80" customWidth="1"/>
    <col min="13" max="13" width="11.5546875" style="80" customWidth="1"/>
    <col min="14" max="14" width="18.77734375" style="80" customWidth="1"/>
    <col min="15" max="15" width="20" style="80" customWidth="1"/>
    <col min="16" max="16" width="8.6640625" style="80" customWidth="1"/>
    <col min="17" max="17" width="13.5546875" style="80" customWidth="1"/>
    <col min="18" max="19" width="11.5546875" style="80"/>
    <col min="20" max="20" width="113" style="80" customWidth="1"/>
    <col min="21" max="21" width="17.33203125" style="80" customWidth="1"/>
    <col min="22" max="22" width="11.5546875" style="80" customWidth="1"/>
    <col min="23" max="23" width="18.77734375" style="80" customWidth="1"/>
    <col min="24" max="24" width="20" style="80" customWidth="1"/>
  </cols>
  <sheetData>
    <row r="2" spans="2:24" ht="21" x14ac:dyDescent="0.4">
      <c r="B2" s="201" t="s">
        <v>67</v>
      </c>
      <c r="C2" s="201"/>
      <c r="D2" s="201"/>
      <c r="E2" s="201"/>
      <c r="F2" s="201"/>
      <c r="G2" s="201"/>
    </row>
    <row r="3" spans="2:24" ht="21" x14ac:dyDescent="0.4">
      <c r="B3" s="202" t="s">
        <v>56</v>
      </c>
      <c r="C3" s="202"/>
      <c r="D3" s="202"/>
      <c r="E3" s="202"/>
      <c r="F3" s="202"/>
      <c r="G3" s="202"/>
    </row>
    <row r="4" spans="2:24" x14ac:dyDescent="0.3">
      <c r="C4" s="34"/>
      <c r="D4" s="34"/>
      <c r="E4" s="34"/>
      <c r="F4" s="34"/>
      <c r="G4" s="34"/>
    </row>
    <row r="5" spans="2:24" x14ac:dyDescent="0.3">
      <c r="B5" s="203" t="s">
        <v>174</v>
      </c>
      <c r="C5" s="203"/>
      <c r="D5" s="203"/>
      <c r="E5" s="203"/>
      <c r="F5" s="203"/>
      <c r="G5" s="203"/>
    </row>
    <row r="6" spans="2:24" ht="15" thickBot="1" x14ac:dyDescent="0.35">
      <c r="C6" s="1"/>
      <c r="D6" s="1"/>
      <c r="E6" s="1"/>
      <c r="F6" s="1"/>
      <c r="G6" s="1"/>
    </row>
    <row r="7" spans="2:24" s="170" customFormat="1" ht="29.4" thickBot="1" x14ac:dyDescent="0.35">
      <c r="B7" s="40" t="s">
        <v>0</v>
      </c>
      <c r="C7" s="66" t="s">
        <v>1</v>
      </c>
      <c r="D7" s="66" t="s">
        <v>2</v>
      </c>
      <c r="E7" s="168" t="s">
        <v>170</v>
      </c>
      <c r="F7" s="168" t="s">
        <v>171</v>
      </c>
      <c r="G7" s="169" t="s">
        <v>173</v>
      </c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1"/>
      <c r="V7" s="171"/>
      <c r="W7" s="171"/>
      <c r="X7" s="171"/>
    </row>
    <row r="8" spans="2:24" ht="15" thickBot="1" x14ac:dyDescent="0.35">
      <c r="B8" s="60" t="s">
        <v>58</v>
      </c>
      <c r="C8" s="198" t="s">
        <v>57</v>
      </c>
      <c r="D8" s="199"/>
      <c r="E8" s="199"/>
      <c r="F8" s="199"/>
      <c r="G8" s="200"/>
    </row>
    <row r="9" spans="2:24" ht="15" thickBot="1" x14ac:dyDescent="0.35">
      <c r="B9" s="50" t="s">
        <v>69</v>
      </c>
      <c r="C9" s="89" t="s">
        <v>36</v>
      </c>
      <c r="D9" s="90"/>
      <c r="E9" s="90"/>
      <c r="F9" s="90"/>
      <c r="G9" s="91"/>
    </row>
    <row r="10" spans="2:24" ht="57.6" x14ac:dyDescent="0.3">
      <c r="B10" s="33" t="s">
        <v>20</v>
      </c>
      <c r="C10" s="21" t="s">
        <v>50</v>
      </c>
      <c r="D10" s="24" t="s">
        <v>11</v>
      </c>
      <c r="E10" s="144">
        <v>1</v>
      </c>
      <c r="F10" s="159">
        <f>'Amiante DPGF'!E10</f>
        <v>0</v>
      </c>
      <c r="G10" s="160">
        <f>E10*F10</f>
        <v>0</v>
      </c>
    </row>
    <row r="11" spans="2:24" ht="28.8" x14ac:dyDescent="0.3">
      <c r="B11" s="8" t="s">
        <v>21</v>
      </c>
      <c r="C11" s="11" t="s">
        <v>16</v>
      </c>
      <c r="D11" s="42" t="s">
        <v>11</v>
      </c>
      <c r="E11" s="145">
        <v>1</v>
      </c>
      <c r="F11" s="159">
        <f>'Amiante DPGF'!E11</f>
        <v>0</v>
      </c>
      <c r="G11" s="160">
        <f t="shared" ref="G11:G13" si="0">E11*F11</f>
        <v>0</v>
      </c>
    </row>
    <row r="12" spans="2:24" x14ac:dyDescent="0.3">
      <c r="B12" s="38" t="s">
        <v>22</v>
      </c>
      <c r="C12" s="11" t="s">
        <v>19</v>
      </c>
      <c r="D12" s="42" t="s">
        <v>11</v>
      </c>
      <c r="E12" s="145">
        <v>1</v>
      </c>
      <c r="F12" s="159">
        <f>'Amiante DPGF'!E12</f>
        <v>0</v>
      </c>
      <c r="G12" s="160">
        <f t="shared" si="0"/>
        <v>0</v>
      </c>
    </row>
    <row r="13" spans="2:24" ht="15" thickBot="1" x14ac:dyDescent="0.35">
      <c r="B13" s="26" t="s">
        <v>23</v>
      </c>
      <c r="C13" s="54" t="s">
        <v>9</v>
      </c>
      <c r="D13" s="12" t="s">
        <v>11</v>
      </c>
      <c r="E13" s="146">
        <v>1</v>
      </c>
      <c r="F13" s="159">
        <f>'Amiante DPGF'!E13</f>
        <v>0</v>
      </c>
      <c r="G13" s="160">
        <f t="shared" si="0"/>
        <v>0</v>
      </c>
    </row>
    <row r="14" spans="2:24" ht="15" thickBot="1" x14ac:dyDescent="0.35">
      <c r="B14" s="35" t="s">
        <v>70</v>
      </c>
      <c r="C14" s="51" t="s">
        <v>38</v>
      </c>
      <c r="D14" s="90"/>
      <c r="E14" s="90"/>
      <c r="F14" s="161"/>
      <c r="G14" s="162"/>
    </row>
    <row r="15" spans="2:24" x14ac:dyDescent="0.3">
      <c r="B15" s="33" t="s">
        <v>115</v>
      </c>
      <c r="C15" s="57" t="s">
        <v>39</v>
      </c>
      <c r="D15" s="22" t="s">
        <v>11</v>
      </c>
      <c r="E15" s="147">
        <v>1</v>
      </c>
      <c r="F15" s="159">
        <f>'Amiante DPGF'!E15</f>
        <v>0</v>
      </c>
      <c r="G15" s="160">
        <f>E15*F15</f>
        <v>0</v>
      </c>
    </row>
    <row r="16" spans="2:24" x14ac:dyDescent="0.3">
      <c r="B16" s="8" t="s">
        <v>116</v>
      </c>
      <c r="C16" s="11" t="s">
        <v>40</v>
      </c>
      <c r="D16" s="10" t="s">
        <v>11</v>
      </c>
      <c r="E16" s="148">
        <v>1</v>
      </c>
      <c r="F16" s="159">
        <f>'Amiante DPGF'!E16</f>
        <v>0</v>
      </c>
      <c r="G16" s="160">
        <f t="shared" ref="G16:G22" si="1">E16*F16</f>
        <v>0</v>
      </c>
    </row>
    <row r="17" spans="2:7" x14ac:dyDescent="0.3">
      <c r="B17" s="38" t="s">
        <v>117</v>
      </c>
      <c r="C17" s="11" t="s">
        <v>10</v>
      </c>
      <c r="D17" s="10" t="s">
        <v>11</v>
      </c>
      <c r="E17" s="148">
        <v>1</v>
      </c>
      <c r="F17" s="159">
        <f>'Amiante DPGF'!E17</f>
        <v>0</v>
      </c>
      <c r="G17" s="160">
        <f t="shared" si="1"/>
        <v>0</v>
      </c>
    </row>
    <row r="18" spans="2:7" ht="15" thickBot="1" x14ac:dyDescent="0.35">
      <c r="B18" s="26" t="s">
        <v>118</v>
      </c>
      <c r="C18" s="54" t="s">
        <v>24</v>
      </c>
      <c r="D18" s="10" t="s">
        <v>11</v>
      </c>
      <c r="E18" s="148">
        <v>1</v>
      </c>
      <c r="F18" s="159">
        <f>'Amiante DPGF'!E18</f>
        <v>0</v>
      </c>
      <c r="G18" s="160">
        <f t="shared" si="1"/>
        <v>0</v>
      </c>
    </row>
    <row r="19" spans="2:7" ht="15" thickBot="1" x14ac:dyDescent="0.35">
      <c r="B19" s="35" t="s">
        <v>71</v>
      </c>
      <c r="C19" s="51" t="s">
        <v>42</v>
      </c>
      <c r="D19" s="90"/>
      <c r="E19" s="90"/>
      <c r="F19" s="161"/>
      <c r="G19" s="162"/>
    </row>
    <row r="20" spans="2:7" ht="28.8" x14ac:dyDescent="0.3">
      <c r="B20" s="33" t="s">
        <v>119</v>
      </c>
      <c r="C20" s="57" t="s">
        <v>44</v>
      </c>
      <c r="D20" s="10" t="s">
        <v>11</v>
      </c>
      <c r="E20" s="147">
        <v>1</v>
      </c>
      <c r="F20" s="159">
        <f>'Amiante DPGF'!E20</f>
        <v>0</v>
      </c>
      <c r="G20" s="160">
        <f t="shared" si="1"/>
        <v>0</v>
      </c>
    </row>
    <row r="21" spans="2:7" x14ac:dyDescent="0.3">
      <c r="B21" s="8" t="s">
        <v>120</v>
      </c>
      <c r="C21" s="21" t="s">
        <v>41</v>
      </c>
      <c r="D21" s="10" t="s">
        <v>11</v>
      </c>
      <c r="E21" s="145">
        <v>1</v>
      </c>
      <c r="F21" s="159">
        <f>'Amiante DPGF'!E21</f>
        <v>0</v>
      </c>
      <c r="G21" s="160">
        <f t="shared" si="1"/>
        <v>0</v>
      </c>
    </row>
    <row r="22" spans="2:7" x14ac:dyDescent="0.3">
      <c r="B22" s="38" t="s">
        <v>121</v>
      </c>
      <c r="C22" s="21" t="s">
        <v>43</v>
      </c>
      <c r="D22" s="10" t="s">
        <v>11</v>
      </c>
      <c r="E22" s="148">
        <v>1</v>
      </c>
      <c r="F22" s="159">
        <f>'Amiante DPGF'!E22</f>
        <v>0</v>
      </c>
      <c r="G22" s="160">
        <f t="shared" si="1"/>
        <v>0</v>
      </c>
    </row>
    <row r="23" spans="2:7" ht="15" thickBot="1" x14ac:dyDescent="0.35">
      <c r="B23" s="38" t="s">
        <v>176</v>
      </c>
      <c r="C23" s="21" t="s">
        <v>177</v>
      </c>
      <c r="D23" s="10" t="s">
        <v>11</v>
      </c>
      <c r="E23" s="146">
        <v>1</v>
      </c>
      <c r="F23" s="159">
        <f>'Amiante DPGF'!E23</f>
        <v>0</v>
      </c>
      <c r="G23" s="160">
        <f t="shared" ref="G23" si="2">E23*F23</f>
        <v>0</v>
      </c>
    </row>
    <row r="24" spans="2:7" x14ac:dyDescent="0.3">
      <c r="B24" s="191" t="s">
        <v>87</v>
      </c>
      <c r="C24" s="192"/>
      <c r="D24" s="204" t="s">
        <v>4</v>
      </c>
      <c r="E24" s="205"/>
      <c r="F24" s="206"/>
      <c r="G24" s="163">
        <f>SUM(G10:G23)</f>
        <v>0</v>
      </c>
    </row>
    <row r="25" spans="2:7" x14ac:dyDescent="0.3">
      <c r="B25" s="193"/>
      <c r="C25" s="194"/>
      <c r="D25" s="207" t="s">
        <v>5</v>
      </c>
      <c r="E25" s="208"/>
      <c r="F25" s="209"/>
      <c r="G25" s="164">
        <f>G24*0.2</f>
        <v>0</v>
      </c>
    </row>
    <row r="26" spans="2:7" ht="15" thickBot="1" x14ac:dyDescent="0.35">
      <c r="B26" s="195"/>
      <c r="C26" s="196"/>
      <c r="D26" s="210" t="s">
        <v>6</v>
      </c>
      <c r="E26" s="211"/>
      <c r="F26" s="212"/>
      <c r="G26" s="165">
        <f>G24+G25</f>
        <v>0</v>
      </c>
    </row>
    <row r="27" spans="2:7" ht="15" thickBot="1" x14ac:dyDescent="0.35">
      <c r="B27" s="60" t="s">
        <v>7</v>
      </c>
      <c r="C27" s="198" t="s">
        <v>59</v>
      </c>
      <c r="D27" s="199"/>
      <c r="E27" s="199"/>
      <c r="F27" s="199"/>
      <c r="G27" s="200"/>
    </row>
    <row r="28" spans="2:7" ht="15" thickBot="1" x14ac:dyDescent="0.35">
      <c r="B28" s="50" t="s">
        <v>72</v>
      </c>
      <c r="C28" s="89" t="s">
        <v>36</v>
      </c>
      <c r="D28" s="90"/>
      <c r="E28" s="90"/>
      <c r="F28" s="90"/>
      <c r="G28" s="91"/>
    </row>
    <row r="29" spans="2:7" ht="57.6" x14ac:dyDescent="0.3">
      <c r="B29" s="33" t="s">
        <v>122</v>
      </c>
      <c r="C29" s="21" t="s">
        <v>37</v>
      </c>
      <c r="D29" s="24" t="s">
        <v>11</v>
      </c>
      <c r="E29" s="144">
        <v>1</v>
      </c>
      <c r="F29" s="159">
        <f>'Amiante DPGF'!E29</f>
        <v>0</v>
      </c>
      <c r="G29" s="160">
        <f>E29*F29</f>
        <v>0</v>
      </c>
    </row>
    <row r="30" spans="2:7" ht="28.8" x14ac:dyDescent="0.3">
      <c r="B30" s="8" t="s">
        <v>123</v>
      </c>
      <c r="C30" s="11" t="s">
        <v>16</v>
      </c>
      <c r="D30" s="42" t="s">
        <v>11</v>
      </c>
      <c r="E30" s="145">
        <v>1</v>
      </c>
      <c r="F30" s="159">
        <f>'Amiante DPGF'!E30</f>
        <v>0</v>
      </c>
      <c r="G30" s="160">
        <f t="shared" ref="G30:G32" si="3">E30*F30</f>
        <v>0</v>
      </c>
    </row>
    <row r="31" spans="2:7" x14ac:dyDescent="0.3">
      <c r="B31" s="8" t="s">
        <v>124</v>
      </c>
      <c r="C31" s="11" t="s">
        <v>19</v>
      </c>
      <c r="D31" s="42" t="s">
        <v>11</v>
      </c>
      <c r="E31" s="145">
        <v>1</v>
      </c>
      <c r="F31" s="159">
        <f>'Amiante DPGF'!E31</f>
        <v>0</v>
      </c>
      <c r="G31" s="160">
        <f t="shared" si="3"/>
        <v>0</v>
      </c>
    </row>
    <row r="32" spans="2:7" ht="15" thickBot="1" x14ac:dyDescent="0.35">
      <c r="B32" s="8" t="s">
        <v>125</v>
      </c>
      <c r="C32" s="54" t="s">
        <v>9</v>
      </c>
      <c r="D32" s="12" t="s">
        <v>11</v>
      </c>
      <c r="E32" s="148">
        <v>1</v>
      </c>
      <c r="F32" s="159">
        <f>'Amiante DPGF'!E32</f>
        <v>0</v>
      </c>
      <c r="G32" s="160">
        <f t="shared" si="3"/>
        <v>0</v>
      </c>
    </row>
    <row r="33" spans="2:7" ht="15" thickBot="1" x14ac:dyDescent="0.35">
      <c r="B33" s="35" t="s">
        <v>73</v>
      </c>
      <c r="C33" s="51" t="s">
        <v>38</v>
      </c>
      <c r="D33" s="90"/>
      <c r="E33" s="90"/>
      <c r="F33" s="161"/>
      <c r="G33" s="162"/>
    </row>
    <row r="34" spans="2:7" x14ac:dyDescent="0.3">
      <c r="B34" s="26" t="s">
        <v>126</v>
      </c>
      <c r="C34" s="57" t="s">
        <v>39</v>
      </c>
      <c r="D34" s="22" t="s">
        <v>11</v>
      </c>
      <c r="E34" s="147">
        <v>1</v>
      </c>
      <c r="F34" s="159">
        <f>'Amiante DPGF'!E34</f>
        <v>0</v>
      </c>
      <c r="G34" s="160">
        <f>E34*F34</f>
        <v>0</v>
      </c>
    </row>
    <row r="35" spans="2:7" x14ac:dyDescent="0.3">
      <c r="B35" s="38" t="s">
        <v>127</v>
      </c>
      <c r="C35" s="11" t="s">
        <v>40</v>
      </c>
      <c r="D35" s="10" t="s">
        <v>11</v>
      </c>
      <c r="E35" s="148">
        <v>1</v>
      </c>
      <c r="F35" s="159">
        <f>'Amiante DPGF'!E35</f>
        <v>0</v>
      </c>
      <c r="G35" s="160">
        <f t="shared" ref="G35:G42" si="4">E35*F35</f>
        <v>0</v>
      </c>
    </row>
    <row r="36" spans="2:7" x14ac:dyDescent="0.3">
      <c r="B36" s="26" t="s">
        <v>128</v>
      </c>
      <c r="C36" s="11" t="s">
        <v>10</v>
      </c>
      <c r="D36" s="10" t="s">
        <v>11</v>
      </c>
      <c r="E36" s="148">
        <v>1</v>
      </c>
      <c r="F36" s="159">
        <f>'Amiante DPGF'!E36</f>
        <v>0</v>
      </c>
      <c r="G36" s="160">
        <f t="shared" si="4"/>
        <v>0</v>
      </c>
    </row>
    <row r="37" spans="2:7" ht="15" thickBot="1" x14ac:dyDescent="0.35">
      <c r="B37" s="38" t="s">
        <v>129</v>
      </c>
      <c r="C37" s="54" t="s">
        <v>24</v>
      </c>
      <c r="D37" s="10" t="s">
        <v>11</v>
      </c>
      <c r="E37" s="148">
        <v>1</v>
      </c>
      <c r="F37" s="159">
        <f>'Amiante DPGF'!E37</f>
        <v>0</v>
      </c>
      <c r="G37" s="160">
        <f t="shared" si="4"/>
        <v>0</v>
      </c>
    </row>
    <row r="38" spans="2:7" ht="15" thickBot="1" x14ac:dyDescent="0.35">
      <c r="B38" s="35" t="s">
        <v>74</v>
      </c>
      <c r="C38" s="51" t="s">
        <v>42</v>
      </c>
      <c r="D38" s="90"/>
      <c r="E38" s="90"/>
      <c r="F38" s="161"/>
      <c r="G38" s="162"/>
    </row>
    <row r="39" spans="2:7" ht="28.8" x14ac:dyDescent="0.3">
      <c r="B39" s="26" t="s">
        <v>130</v>
      </c>
      <c r="C39" s="57" t="s">
        <v>44</v>
      </c>
      <c r="D39" s="10" t="s">
        <v>11</v>
      </c>
      <c r="E39" s="147">
        <v>1</v>
      </c>
      <c r="F39" s="159">
        <f>'Amiante DPGF'!E39</f>
        <v>0</v>
      </c>
      <c r="G39" s="160">
        <f t="shared" si="4"/>
        <v>0</v>
      </c>
    </row>
    <row r="40" spans="2:7" x14ac:dyDescent="0.3">
      <c r="B40" s="8" t="s">
        <v>131</v>
      </c>
      <c r="C40" s="21" t="s">
        <v>41</v>
      </c>
      <c r="D40" s="10" t="s">
        <v>11</v>
      </c>
      <c r="E40" s="148">
        <v>1</v>
      </c>
      <c r="F40" s="159">
        <f>'Amiante DPGF'!E40</f>
        <v>0</v>
      </c>
      <c r="G40" s="160">
        <f t="shared" si="4"/>
        <v>0</v>
      </c>
    </row>
    <row r="41" spans="2:7" x14ac:dyDescent="0.3">
      <c r="B41" s="8" t="s">
        <v>132</v>
      </c>
      <c r="C41" s="21" t="s">
        <v>43</v>
      </c>
      <c r="D41" s="10" t="s">
        <v>11</v>
      </c>
      <c r="E41" s="148">
        <v>1</v>
      </c>
      <c r="F41" s="159">
        <f>'Amiante DPGF'!E41</f>
        <v>0</v>
      </c>
      <c r="G41" s="160">
        <f t="shared" si="4"/>
        <v>0</v>
      </c>
    </row>
    <row r="42" spans="2:7" ht="15" thickBot="1" x14ac:dyDescent="0.35">
      <c r="B42" s="9" t="s">
        <v>178</v>
      </c>
      <c r="C42" s="21" t="s">
        <v>177</v>
      </c>
      <c r="D42" s="10" t="s">
        <v>11</v>
      </c>
      <c r="E42" s="146">
        <v>1</v>
      </c>
      <c r="F42" s="159">
        <f>'Amiante DPGF'!E42</f>
        <v>0</v>
      </c>
      <c r="G42" s="160">
        <f t="shared" si="4"/>
        <v>0</v>
      </c>
    </row>
    <row r="43" spans="2:7" x14ac:dyDescent="0.3">
      <c r="B43" s="191" t="s">
        <v>86</v>
      </c>
      <c r="C43" s="192"/>
      <c r="D43" s="204" t="s">
        <v>4</v>
      </c>
      <c r="E43" s="205"/>
      <c r="F43" s="206"/>
      <c r="G43" s="163">
        <f>SUM(G29:G42)</f>
        <v>0</v>
      </c>
    </row>
    <row r="44" spans="2:7" x14ac:dyDescent="0.3">
      <c r="B44" s="193"/>
      <c r="C44" s="194"/>
      <c r="D44" s="207" t="s">
        <v>5</v>
      </c>
      <c r="E44" s="208"/>
      <c r="F44" s="209"/>
      <c r="G44" s="164">
        <f>G43*0.2</f>
        <v>0</v>
      </c>
    </row>
    <row r="45" spans="2:7" ht="15" thickBot="1" x14ac:dyDescent="0.35">
      <c r="B45" s="195"/>
      <c r="C45" s="196"/>
      <c r="D45" s="210" t="s">
        <v>6</v>
      </c>
      <c r="E45" s="211"/>
      <c r="F45" s="212"/>
      <c r="G45" s="165">
        <f>G43+G44</f>
        <v>0</v>
      </c>
    </row>
    <row r="46" spans="2:7" ht="15" thickBot="1" x14ac:dyDescent="0.35">
      <c r="B46" s="60" t="s">
        <v>28</v>
      </c>
      <c r="C46" s="198" t="s">
        <v>60</v>
      </c>
      <c r="D46" s="199"/>
      <c r="E46" s="199"/>
      <c r="F46" s="199"/>
      <c r="G46" s="200"/>
    </row>
    <row r="47" spans="2:7" ht="15" thickBot="1" x14ac:dyDescent="0.35">
      <c r="B47" s="50" t="s">
        <v>75</v>
      </c>
      <c r="C47" s="89" t="s">
        <v>36</v>
      </c>
      <c r="D47" s="90"/>
      <c r="E47" s="90"/>
      <c r="F47" s="90"/>
      <c r="G47" s="91"/>
    </row>
    <row r="48" spans="2:7" ht="57.6" x14ac:dyDescent="0.3">
      <c r="B48" s="33" t="s">
        <v>133</v>
      </c>
      <c r="C48" s="21" t="s">
        <v>37</v>
      </c>
      <c r="D48" s="24" t="s">
        <v>11</v>
      </c>
      <c r="E48" s="144">
        <v>1</v>
      </c>
      <c r="F48" s="159">
        <f>'Amiante DPGF'!E48</f>
        <v>0</v>
      </c>
      <c r="G48" s="160">
        <f t="shared" ref="G48:G61" si="5">E48*F48</f>
        <v>0</v>
      </c>
    </row>
    <row r="49" spans="2:7" ht="28.8" x14ac:dyDescent="0.3">
      <c r="B49" s="8" t="s">
        <v>134</v>
      </c>
      <c r="C49" s="11" t="s">
        <v>16</v>
      </c>
      <c r="D49" s="42" t="s">
        <v>11</v>
      </c>
      <c r="E49" s="145">
        <v>1</v>
      </c>
      <c r="F49" s="159">
        <f>'Amiante DPGF'!E49</f>
        <v>0</v>
      </c>
      <c r="G49" s="160">
        <f t="shared" si="5"/>
        <v>0</v>
      </c>
    </row>
    <row r="50" spans="2:7" x14ac:dyDescent="0.3">
      <c r="B50" s="38" t="s">
        <v>135</v>
      </c>
      <c r="C50" s="11" t="s">
        <v>19</v>
      </c>
      <c r="D50" s="42" t="s">
        <v>11</v>
      </c>
      <c r="E50" s="145">
        <v>1</v>
      </c>
      <c r="F50" s="159">
        <f>'Amiante DPGF'!E50</f>
        <v>0</v>
      </c>
      <c r="G50" s="160">
        <f t="shared" si="5"/>
        <v>0</v>
      </c>
    </row>
    <row r="51" spans="2:7" ht="15" thickBot="1" x14ac:dyDescent="0.35">
      <c r="B51" s="26" t="s">
        <v>136</v>
      </c>
      <c r="C51" s="54" t="s">
        <v>9</v>
      </c>
      <c r="D51" s="12" t="s">
        <v>11</v>
      </c>
      <c r="E51" s="148">
        <v>1</v>
      </c>
      <c r="F51" s="159">
        <f>'Amiante DPGF'!E51</f>
        <v>0</v>
      </c>
      <c r="G51" s="160">
        <f t="shared" si="5"/>
        <v>0</v>
      </c>
    </row>
    <row r="52" spans="2:7" ht="15" thickBot="1" x14ac:dyDescent="0.35">
      <c r="B52" s="35" t="s">
        <v>76</v>
      </c>
      <c r="C52" s="51" t="s">
        <v>38</v>
      </c>
      <c r="D52" s="90"/>
      <c r="E52" s="90"/>
      <c r="F52" s="161"/>
      <c r="G52" s="162"/>
    </row>
    <row r="53" spans="2:7" x14ac:dyDescent="0.3">
      <c r="B53" s="26" t="s">
        <v>137</v>
      </c>
      <c r="C53" s="57" t="s">
        <v>39</v>
      </c>
      <c r="D53" s="22" t="s">
        <v>11</v>
      </c>
      <c r="E53" s="147">
        <v>1</v>
      </c>
      <c r="F53" s="159">
        <f>'Amiante DPGF'!E53</f>
        <v>0</v>
      </c>
      <c r="G53" s="160">
        <f t="shared" si="5"/>
        <v>0</v>
      </c>
    </row>
    <row r="54" spans="2:7" x14ac:dyDescent="0.3">
      <c r="B54" s="38" t="s">
        <v>138</v>
      </c>
      <c r="C54" s="11" t="s">
        <v>40</v>
      </c>
      <c r="D54" s="10" t="s">
        <v>11</v>
      </c>
      <c r="E54" s="148">
        <v>1</v>
      </c>
      <c r="F54" s="159">
        <f>'Amiante DPGF'!E54</f>
        <v>0</v>
      </c>
      <c r="G54" s="160">
        <f t="shared" si="5"/>
        <v>0</v>
      </c>
    </row>
    <row r="55" spans="2:7" x14ac:dyDescent="0.3">
      <c r="B55" s="38" t="s">
        <v>139</v>
      </c>
      <c r="C55" s="11" t="s">
        <v>10</v>
      </c>
      <c r="D55" s="10" t="s">
        <v>11</v>
      </c>
      <c r="E55" s="148">
        <v>1</v>
      </c>
      <c r="F55" s="159">
        <f>'Amiante DPGF'!E55</f>
        <v>0</v>
      </c>
      <c r="G55" s="160">
        <f t="shared" si="5"/>
        <v>0</v>
      </c>
    </row>
    <row r="56" spans="2:7" ht="15" thickBot="1" x14ac:dyDescent="0.35">
      <c r="B56" s="38" t="s">
        <v>140</v>
      </c>
      <c r="C56" s="54" t="s">
        <v>24</v>
      </c>
      <c r="D56" s="10" t="s">
        <v>11</v>
      </c>
      <c r="E56" s="148">
        <v>1</v>
      </c>
      <c r="F56" s="159">
        <f>'Amiante DPGF'!E56</f>
        <v>0</v>
      </c>
      <c r="G56" s="160">
        <f t="shared" si="5"/>
        <v>0</v>
      </c>
    </row>
    <row r="57" spans="2:7" ht="15" thickBot="1" x14ac:dyDescent="0.35">
      <c r="B57" s="35" t="s">
        <v>77</v>
      </c>
      <c r="C57" s="51" t="s">
        <v>42</v>
      </c>
      <c r="D57" s="90"/>
      <c r="E57" s="90"/>
      <c r="F57" s="161"/>
      <c r="G57" s="162"/>
    </row>
    <row r="58" spans="2:7" ht="28.8" x14ac:dyDescent="0.3">
      <c r="B58" s="26" t="s">
        <v>141</v>
      </c>
      <c r="C58" s="57" t="s">
        <v>44</v>
      </c>
      <c r="D58" s="10" t="s">
        <v>11</v>
      </c>
      <c r="E58" s="148">
        <v>1</v>
      </c>
      <c r="F58" s="159">
        <f>'Amiante DPGF'!E58</f>
        <v>0</v>
      </c>
      <c r="G58" s="160">
        <f t="shared" si="5"/>
        <v>0</v>
      </c>
    </row>
    <row r="59" spans="2:7" x14ac:dyDescent="0.3">
      <c r="B59" s="8" t="s">
        <v>142</v>
      </c>
      <c r="C59" s="21" t="s">
        <v>41</v>
      </c>
      <c r="D59" s="10" t="s">
        <v>11</v>
      </c>
      <c r="E59" s="148">
        <v>1</v>
      </c>
      <c r="F59" s="159">
        <f>'Amiante DPGF'!E59</f>
        <v>0</v>
      </c>
      <c r="G59" s="160">
        <f t="shared" si="5"/>
        <v>0</v>
      </c>
    </row>
    <row r="60" spans="2:7" x14ac:dyDescent="0.3">
      <c r="B60" s="8" t="s">
        <v>143</v>
      </c>
      <c r="C60" s="21" t="s">
        <v>43</v>
      </c>
      <c r="D60" s="10" t="s">
        <v>11</v>
      </c>
      <c r="E60" s="148">
        <v>1</v>
      </c>
      <c r="F60" s="159">
        <f>'Amiante DPGF'!E60</f>
        <v>0</v>
      </c>
      <c r="G60" s="160">
        <f t="shared" si="5"/>
        <v>0</v>
      </c>
    </row>
    <row r="61" spans="2:7" ht="15" thickBot="1" x14ac:dyDescent="0.35">
      <c r="B61" s="9" t="s">
        <v>179</v>
      </c>
      <c r="C61" s="21" t="s">
        <v>177</v>
      </c>
      <c r="D61" s="10" t="s">
        <v>11</v>
      </c>
      <c r="E61" s="146">
        <v>1</v>
      </c>
      <c r="F61" s="159">
        <f>'Amiante DPGF'!E61</f>
        <v>0</v>
      </c>
      <c r="G61" s="160">
        <f t="shared" si="5"/>
        <v>0</v>
      </c>
    </row>
    <row r="62" spans="2:7" x14ac:dyDescent="0.3">
      <c r="B62" s="191" t="s">
        <v>85</v>
      </c>
      <c r="C62" s="192"/>
      <c r="D62" s="204" t="s">
        <v>4</v>
      </c>
      <c r="E62" s="205"/>
      <c r="F62" s="206"/>
      <c r="G62" s="163">
        <f>SUM(G48:G61)</f>
        <v>0</v>
      </c>
    </row>
    <row r="63" spans="2:7" x14ac:dyDescent="0.3">
      <c r="B63" s="193"/>
      <c r="C63" s="194"/>
      <c r="D63" s="207" t="s">
        <v>5</v>
      </c>
      <c r="E63" s="208"/>
      <c r="F63" s="209"/>
      <c r="G63" s="164">
        <f>G62*0.2</f>
        <v>0</v>
      </c>
    </row>
    <row r="64" spans="2:7" ht="15" thickBot="1" x14ac:dyDescent="0.35">
      <c r="B64" s="195"/>
      <c r="C64" s="196"/>
      <c r="D64" s="210" t="s">
        <v>6</v>
      </c>
      <c r="E64" s="211"/>
      <c r="F64" s="212"/>
      <c r="G64" s="165">
        <f>G62+G63</f>
        <v>0</v>
      </c>
    </row>
    <row r="65" spans="1:8" ht="15" thickBot="1" x14ac:dyDescent="0.35">
      <c r="B65" s="60" t="s">
        <v>32</v>
      </c>
      <c r="C65" s="198" t="s">
        <v>61</v>
      </c>
      <c r="D65" s="199"/>
      <c r="E65" s="199"/>
      <c r="F65" s="199"/>
      <c r="G65" s="200"/>
    </row>
    <row r="66" spans="1:8" ht="15" thickBot="1" x14ac:dyDescent="0.35">
      <c r="B66" s="50" t="s">
        <v>78</v>
      </c>
      <c r="C66" s="89" t="s">
        <v>36</v>
      </c>
      <c r="D66" s="90"/>
      <c r="E66" s="90"/>
      <c r="F66" s="90"/>
      <c r="G66" s="91"/>
    </row>
    <row r="67" spans="1:8" ht="57.6" x14ac:dyDescent="0.3">
      <c r="B67" s="120" t="s">
        <v>144</v>
      </c>
      <c r="C67" s="21" t="s">
        <v>37</v>
      </c>
      <c r="D67" s="121" t="s">
        <v>11</v>
      </c>
      <c r="E67" s="149">
        <v>1</v>
      </c>
      <c r="F67" s="159">
        <f>'Amiante DPGF'!E67</f>
        <v>0</v>
      </c>
      <c r="G67" s="160">
        <f t="shared" ref="G67:G78" si="6">E67*F67</f>
        <v>0</v>
      </c>
    </row>
    <row r="68" spans="1:8" s="80" customFormat="1" ht="28.8" x14ac:dyDescent="0.3">
      <c r="A68"/>
      <c r="B68" s="122" t="s">
        <v>145</v>
      </c>
      <c r="C68" s="11" t="s">
        <v>16</v>
      </c>
      <c r="D68" s="123" t="s">
        <v>11</v>
      </c>
      <c r="E68" s="150">
        <v>1</v>
      </c>
      <c r="F68" s="159">
        <f>'Amiante DPGF'!E68</f>
        <v>0</v>
      </c>
      <c r="G68" s="160">
        <f t="shared" si="6"/>
        <v>0</v>
      </c>
      <c r="H68"/>
    </row>
    <row r="69" spans="1:8" s="80" customFormat="1" ht="15" thickBot="1" x14ac:dyDescent="0.35">
      <c r="A69"/>
      <c r="B69" s="122" t="s">
        <v>146</v>
      </c>
      <c r="C69" s="61" t="s">
        <v>19</v>
      </c>
      <c r="D69" s="124" t="s">
        <v>11</v>
      </c>
      <c r="E69" s="151">
        <v>1</v>
      </c>
      <c r="F69" s="159">
        <f>'Amiante DPGF'!E69</f>
        <v>0</v>
      </c>
      <c r="G69" s="160">
        <f t="shared" si="6"/>
        <v>0</v>
      </c>
      <c r="H69"/>
    </row>
    <row r="70" spans="1:8" s="80" customFormat="1" ht="15" thickBot="1" x14ac:dyDescent="0.35">
      <c r="A70"/>
      <c r="B70" s="35" t="s">
        <v>79</v>
      </c>
      <c r="C70" s="89" t="s">
        <v>38</v>
      </c>
      <c r="D70" s="90"/>
      <c r="E70" s="90"/>
      <c r="F70" s="161"/>
      <c r="G70" s="162"/>
      <c r="H70"/>
    </row>
    <row r="71" spans="1:8" s="80" customFormat="1" x14ac:dyDescent="0.3">
      <c r="A71"/>
      <c r="B71" s="125" t="s">
        <v>147</v>
      </c>
      <c r="C71" s="57" t="s">
        <v>39</v>
      </c>
      <c r="D71" s="126" t="s">
        <v>11</v>
      </c>
      <c r="E71" s="152">
        <v>1</v>
      </c>
      <c r="F71" s="159">
        <f>'Amiante DPGF'!E71</f>
        <v>0</v>
      </c>
      <c r="G71" s="160">
        <f t="shared" si="6"/>
        <v>0</v>
      </c>
      <c r="H71"/>
    </row>
    <row r="72" spans="1:8" s="80" customFormat="1" x14ac:dyDescent="0.3">
      <c r="A72"/>
      <c r="B72" s="127" t="s">
        <v>148</v>
      </c>
      <c r="C72" s="11" t="s">
        <v>40</v>
      </c>
      <c r="D72" s="124" t="s">
        <v>11</v>
      </c>
      <c r="E72" s="151">
        <v>1</v>
      </c>
      <c r="F72" s="159">
        <f>'Amiante DPGF'!E72</f>
        <v>0</v>
      </c>
      <c r="G72" s="160">
        <f t="shared" si="6"/>
        <v>0</v>
      </c>
      <c r="H72"/>
    </row>
    <row r="73" spans="1:8" s="80" customFormat="1" ht="15" thickBot="1" x14ac:dyDescent="0.35">
      <c r="A73"/>
      <c r="B73" s="127" t="s">
        <v>149</v>
      </c>
      <c r="C73" s="54" t="s">
        <v>24</v>
      </c>
      <c r="D73" s="124" t="s">
        <v>11</v>
      </c>
      <c r="E73" s="151">
        <v>1</v>
      </c>
      <c r="F73" s="159">
        <f>'Amiante DPGF'!E73</f>
        <v>0</v>
      </c>
      <c r="G73" s="160">
        <f t="shared" si="6"/>
        <v>0</v>
      </c>
      <c r="H73"/>
    </row>
    <row r="74" spans="1:8" s="80" customFormat="1" ht="15" thickBot="1" x14ac:dyDescent="0.35">
      <c r="A74"/>
      <c r="B74" s="35" t="s">
        <v>80</v>
      </c>
      <c r="C74" s="51" t="s">
        <v>42</v>
      </c>
      <c r="D74" s="90"/>
      <c r="E74" s="90"/>
      <c r="F74" s="161"/>
      <c r="G74" s="162"/>
      <c r="H74"/>
    </row>
    <row r="75" spans="1:8" s="80" customFormat="1" ht="28.8" x14ac:dyDescent="0.3">
      <c r="A75"/>
      <c r="B75" s="125" t="s">
        <v>150</v>
      </c>
      <c r="C75" s="57" t="s">
        <v>44</v>
      </c>
      <c r="D75" s="124" t="s">
        <v>11</v>
      </c>
      <c r="E75" s="152">
        <v>1</v>
      </c>
      <c r="F75" s="159">
        <f>'Amiante DPGF'!E75</f>
        <v>0</v>
      </c>
      <c r="G75" s="160">
        <f t="shared" si="6"/>
        <v>0</v>
      </c>
      <c r="H75"/>
    </row>
    <row r="76" spans="1:8" s="80" customFormat="1" x14ac:dyDescent="0.3">
      <c r="A76"/>
      <c r="B76" s="122" t="s">
        <v>151</v>
      </c>
      <c r="C76" s="21" t="s">
        <v>41</v>
      </c>
      <c r="D76" s="124" t="s">
        <v>11</v>
      </c>
      <c r="E76" s="151">
        <v>1</v>
      </c>
      <c r="F76" s="159">
        <f>'Amiante DPGF'!E76</f>
        <v>0</v>
      </c>
      <c r="G76" s="160">
        <f t="shared" si="6"/>
        <v>0</v>
      </c>
      <c r="H76"/>
    </row>
    <row r="77" spans="1:8" s="80" customFormat="1" x14ac:dyDescent="0.3">
      <c r="A77"/>
      <c r="B77" s="122" t="s">
        <v>152</v>
      </c>
      <c r="C77" s="21" t="s">
        <v>43</v>
      </c>
      <c r="D77" s="124" t="s">
        <v>11</v>
      </c>
      <c r="E77" s="151">
        <v>1</v>
      </c>
      <c r="F77" s="159">
        <f>'Amiante DPGF'!E77</f>
        <v>0</v>
      </c>
      <c r="G77" s="160">
        <f t="shared" si="6"/>
        <v>0</v>
      </c>
      <c r="H77"/>
    </row>
    <row r="78" spans="1:8" ht="15" thickBot="1" x14ac:dyDescent="0.35">
      <c r="B78" s="9" t="s">
        <v>180</v>
      </c>
      <c r="C78" s="21" t="s">
        <v>177</v>
      </c>
      <c r="D78" s="10" t="s">
        <v>11</v>
      </c>
      <c r="E78" s="146">
        <v>1</v>
      </c>
      <c r="F78" s="159">
        <f>'Amiante DPGF'!E78</f>
        <v>0</v>
      </c>
      <c r="G78" s="160">
        <f t="shared" si="6"/>
        <v>0</v>
      </c>
    </row>
    <row r="79" spans="1:8" s="80" customFormat="1" x14ac:dyDescent="0.3">
      <c r="A79"/>
      <c r="B79" s="191" t="s">
        <v>84</v>
      </c>
      <c r="C79" s="192"/>
      <c r="D79" s="204" t="s">
        <v>4</v>
      </c>
      <c r="E79" s="205"/>
      <c r="F79" s="206"/>
      <c r="G79" s="163">
        <f>SUM(G67:G78)</f>
        <v>0</v>
      </c>
      <c r="H79"/>
    </row>
    <row r="80" spans="1:8" s="80" customFormat="1" x14ac:dyDescent="0.3">
      <c r="A80"/>
      <c r="B80" s="193"/>
      <c r="C80" s="194"/>
      <c r="D80" s="207" t="s">
        <v>5</v>
      </c>
      <c r="E80" s="208"/>
      <c r="F80" s="209"/>
      <c r="G80" s="164">
        <f>G79*0.2</f>
        <v>0</v>
      </c>
      <c r="H80"/>
    </row>
    <row r="81" spans="1:8" s="80" customFormat="1" ht="15" thickBot="1" x14ac:dyDescent="0.35">
      <c r="A81"/>
      <c r="B81" s="195"/>
      <c r="C81" s="196"/>
      <c r="D81" s="210" t="s">
        <v>6</v>
      </c>
      <c r="E81" s="211"/>
      <c r="F81" s="212"/>
      <c r="G81" s="165">
        <f>G79+G80</f>
        <v>0</v>
      </c>
      <c r="H81"/>
    </row>
    <row r="82" spans="1:8" s="80" customFormat="1" ht="15" thickBot="1" x14ac:dyDescent="0.35">
      <c r="A82" s="3"/>
      <c r="B82" s="60" t="s">
        <v>34</v>
      </c>
      <c r="C82" s="198" t="s">
        <v>62</v>
      </c>
      <c r="D82" s="199"/>
      <c r="E82" s="199"/>
      <c r="F82" s="199"/>
      <c r="G82" s="200"/>
      <c r="H82" s="3"/>
    </row>
    <row r="83" spans="1:8" s="80" customFormat="1" ht="15" thickBot="1" x14ac:dyDescent="0.35">
      <c r="A83" s="3"/>
      <c r="B83" s="35" t="s">
        <v>64</v>
      </c>
      <c r="C83" s="89" t="s">
        <v>36</v>
      </c>
      <c r="D83" s="90"/>
      <c r="E83" s="90"/>
      <c r="F83" s="90"/>
      <c r="G83" s="91"/>
      <c r="H83" s="3"/>
    </row>
    <row r="84" spans="1:8" s="80" customFormat="1" ht="57.6" x14ac:dyDescent="0.3">
      <c r="A84" s="3"/>
      <c r="B84" s="33" t="s">
        <v>107</v>
      </c>
      <c r="C84" s="21" t="s">
        <v>47</v>
      </c>
      <c r="D84" s="24" t="s">
        <v>11</v>
      </c>
      <c r="E84" s="144">
        <v>1</v>
      </c>
      <c r="F84" s="159">
        <f>'Amiante DPGF'!E84</f>
        <v>0</v>
      </c>
      <c r="G84" s="160">
        <f t="shared" ref="G84:G93" si="7">E84*F84</f>
        <v>0</v>
      </c>
      <c r="H84" s="3"/>
    </row>
    <row r="85" spans="1:8" s="80" customFormat="1" ht="29.4" thickBot="1" x14ac:dyDescent="0.35">
      <c r="A85" s="3"/>
      <c r="B85" s="8" t="s">
        <v>108</v>
      </c>
      <c r="C85" s="54" t="s">
        <v>48</v>
      </c>
      <c r="D85" s="42" t="s">
        <v>11</v>
      </c>
      <c r="E85" s="145">
        <v>1</v>
      </c>
      <c r="F85" s="159">
        <f>'Amiante DPGF'!E85</f>
        <v>0</v>
      </c>
      <c r="G85" s="160">
        <f t="shared" si="7"/>
        <v>0</v>
      </c>
      <c r="H85" s="3"/>
    </row>
    <row r="86" spans="1:8" s="80" customFormat="1" ht="15" thickBot="1" x14ac:dyDescent="0.35">
      <c r="A86" s="3"/>
      <c r="B86" s="35" t="s">
        <v>65</v>
      </c>
      <c r="C86" s="89" t="s">
        <v>38</v>
      </c>
      <c r="D86" s="90"/>
      <c r="E86" s="90"/>
      <c r="F86" s="161"/>
      <c r="G86" s="162"/>
      <c r="H86" s="3"/>
    </row>
    <row r="87" spans="1:8" s="80" customFormat="1" x14ac:dyDescent="0.3">
      <c r="A87"/>
      <c r="B87" s="26" t="s">
        <v>109</v>
      </c>
      <c r="C87" s="57" t="s">
        <v>39</v>
      </c>
      <c r="D87" s="22" t="s">
        <v>11</v>
      </c>
      <c r="E87" s="147">
        <v>1</v>
      </c>
      <c r="F87" s="159">
        <f>'Amiante DPGF'!E87</f>
        <v>0</v>
      </c>
      <c r="G87" s="160">
        <f t="shared" si="7"/>
        <v>0</v>
      </c>
      <c r="H87"/>
    </row>
    <row r="88" spans="1:8" s="80" customFormat="1" x14ac:dyDescent="0.3">
      <c r="A88"/>
      <c r="B88" s="38" t="s">
        <v>110</v>
      </c>
      <c r="C88" s="11" t="s">
        <v>40</v>
      </c>
      <c r="D88" s="10" t="s">
        <v>11</v>
      </c>
      <c r="E88" s="148">
        <v>1</v>
      </c>
      <c r="F88" s="159">
        <f>'Amiante DPGF'!E88</f>
        <v>0</v>
      </c>
      <c r="G88" s="160">
        <f t="shared" si="7"/>
        <v>0</v>
      </c>
      <c r="H88"/>
    </row>
    <row r="89" spans="1:8" s="80" customFormat="1" ht="15" thickBot="1" x14ac:dyDescent="0.35">
      <c r="A89"/>
      <c r="B89" s="38" t="s">
        <v>111</v>
      </c>
      <c r="C89" s="54" t="s">
        <v>24</v>
      </c>
      <c r="D89" s="10" t="s">
        <v>11</v>
      </c>
      <c r="E89" s="148">
        <v>1</v>
      </c>
      <c r="F89" s="159">
        <f>'Amiante DPGF'!E89</f>
        <v>0</v>
      </c>
      <c r="G89" s="160">
        <f t="shared" si="7"/>
        <v>0</v>
      </c>
      <c r="H89"/>
    </row>
    <row r="90" spans="1:8" s="80" customFormat="1" ht="15" thickBot="1" x14ac:dyDescent="0.35">
      <c r="A90"/>
      <c r="B90" s="35" t="s">
        <v>66</v>
      </c>
      <c r="C90" s="51" t="s">
        <v>42</v>
      </c>
      <c r="D90" s="90"/>
      <c r="E90" s="90"/>
      <c r="F90" s="161"/>
      <c r="G90" s="162"/>
      <c r="H90"/>
    </row>
    <row r="91" spans="1:8" s="80" customFormat="1" ht="28.8" x14ac:dyDescent="0.3">
      <c r="A91"/>
      <c r="B91" s="26" t="s">
        <v>112</v>
      </c>
      <c r="C91" s="57" t="s">
        <v>44</v>
      </c>
      <c r="D91" s="10" t="s">
        <v>11</v>
      </c>
      <c r="E91" s="147">
        <v>1</v>
      </c>
      <c r="F91" s="159">
        <f>'Amiante DPGF'!E91</f>
        <v>0</v>
      </c>
      <c r="G91" s="160">
        <f t="shared" si="7"/>
        <v>0</v>
      </c>
      <c r="H91"/>
    </row>
    <row r="92" spans="1:8" s="80" customFormat="1" x14ac:dyDescent="0.3">
      <c r="A92"/>
      <c r="B92" s="8" t="s">
        <v>113</v>
      </c>
      <c r="C92" s="21" t="s">
        <v>41</v>
      </c>
      <c r="D92" s="10" t="s">
        <v>11</v>
      </c>
      <c r="E92" s="148">
        <v>1</v>
      </c>
      <c r="F92" s="159">
        <f>'Amiante DPGF'!E92</f>
        <v>0</v>
      </c>
      <c r="G92" s="160">
        <f t="shared" si="7"/>
        <v>0</v>
      </c>
      <c r="H92"/>
    </row>
    <row r="93" spans="1:8" s="80" customFormat="1" ht="15" thickBot="1" x14ac:dyDescent="0.35">
      <c r="A93"/>
      <c r="B93" s="8" t="s">
        <v>114</v>
      </c>
      <c r="C93" s="21" t="s">
        <v>43</v>
      </c>
      <c r="D93" s="10" t="s">
        <v>11</v>
      </c>
      <c r="E93" s="148">
        <v>1</v>
      </c>
      <c r="F93" s="159">
        <f>'Amiante DPGF'!E93</f>
        <v>0</v>
      </c>
      <c r="G93" s="160">
        <f t="shared" si="7"/>
        <v>0</v>
      </c>
      <c r="H93"/>
    </row>
    <row r="94" spans="1:8" s="80" customFormat="1" x14ac:dyDescent="0.3">
      <c r="A94"/>
      <c r="B94" s="191" t="s">
        <v>83</v>
      </c>
      <c r="C94" s="192"/>
      <c r="D94" s="204" t="s">
        <v>4</v>
      </c>
      <c r="E94" s="205"/>
      <c r="F94" s="206"/>
      <c r="G94" s="163">
        <f>SUM(G84:G93)</f>
        <v>0</v>
      </c>
      <c r="H94"/>
    </row>
    <row r="95" spans="1:8" s="80" customFormat="1" x14ac:dyDescent="0.3">
      <c r="A95"/>
      <c r="B95" s="193"/>
      <c r="C95" s="194"/>
      <c r="D95" s="207" t="s">
        <v>5</v>
      </c>
      <c r="E95" s="208"/>
      <c r="F95" s="209"/>
      <c r="G95" s="164">
        <f>G94*0.2</f>
        <v>0</v>
      </c>
      <c r="H95"/>
    </row>
    <row r="96" spans="1:8" s="80" customFormat="1" ht="15" thickBot="1" x14ac:dyDescent="0.35">
      <c r="A96"/>
      <c r="B96" s="195"/>
      <c r="C96" s="196"/>
      <c r="D96" s="210" t="s">
        <v>6</v>
      </c>
      <c r="E96" s="211"/>
      <c r="F96" s="212"/>
      <c r="G96" s="165">
        <f>G94+G95</f>
        <v>0</v>
      </c>
      <c r="H96"/>
    </row>
    <row r="97" spans="1:15" s="80" customFormat="1" ht="15" thickBot="1" x14ac:dyDescent="0.35">
      <c r="A97"/>
      <c r="B97"/>
      <c r="C97"/>
      <c r="D97" s="213"/>
      <c r="E97" s="213"/>
      <c r="F97" s="213"/>
      <c r="G97"/>
      <c r="H97"/>
      <c r="J97" s="115"/>
      <c r="K97" s="114"/>
      <c r="L97" s="114"/>
      <c r="M97" s="114"/>
      <c r="N97" s="114"/>
      <c r="O97" s="114"/>
    </row>
    <row r="98" spans="1:15" s="80" customFormat="1" x14ac:dyDescent="0.3">
      <c r="A98"/>
      <c r="B98" s="191" t="s">
        <v>15</v>
      </c>
      <c r="C98" s="192"/>
      <c r="D98" s="204" t="s">
        <v>4</v>
      </c>
      <c r="E98" s="205"/>
      <c r="F98" s="206"/>
      <c r="G98" s="129">
        <f>G24+G43+G62+G79+G94</f>
        <v>0</v>
      </c>
      <c r="H98"/>
      <c r="J98" s="83"/>
      <c r="K98" s="84"/>
      <c r="L98" s="83"/>
      <c r="M98" s="83"/>
      <c r="N98" s="88"/>
      <c r="O98" s="85"/>
    </row>
    <row r="99" spans="1:15" s="80" customFormat="1" x14ac:dyDescent="0.3">
      <c r="A99"/>
      <c r="B99" s="193"/>
      <c r="C99" s="194"/>
      <c r="D99" s="207" t="s">
        <v>5</v>
      </c>
      <c r="E99" s="208"/>
      <c r="F99" s="209"/>
      <c r="G99" s="131">
        <f>+G98*0.2</f>
        <v>0</v>
      </c>
      <c r="H99"/>
      <c r="J99" s="197"/>
      <c r="K99" s="197"/>
      <c r="L99" s="190"/>
      <c r="M99" s="190"/>
      <c r="N99" s="190"/>
      <c r="O99" s="86"/>
    </row>
    <row r="100" spans="1:15" s="80" customFormat="1" ht="15" thickBot="1" x14ac:dyDescent="0.35">
      <c r="A100"/>
      <c r="B100" s="195"/>
      <c r="C100" s="196"/>
      <c r="D100" s="210" t="s">
        <v>6</v>
      </c>
      <c r="E100" s="211"/>
      <c r="F100" s="212"/>
      <c r="G100" s="133">
        <f>+G99+G98</f>
        <v>0</v>
      </c>
      <c r="H100"/>
      <c r="J100" s="197"/>
      <c r="K100" s="197"/>
      <c r="L100" s="190"/>
      <c r="M100" s="190"/>
      <c r="N100" s="190"/>
      <c r="O100" s="87"/>
    </row>
    <row r="101" spans="1:15" ht="15" thickBot="1" x14ac:dyDescent="0.35">
      <c r="B101" s="116"/>
      <c r="C101" s="116"/>
      <c r="D101" s="117"/>
      <c r="E101" s="117"/>
      <c r="F101" s="117"/>
      <c r="G101" s="117"/>
    </row>
    <row r="102" spans="1:15" ht="29.4" thickBot="1" x14ac:dyDescent="0.35">
      <c r="B102" s="40"/>
      <c r="C102" s="41" t="s">
        <v>1</v>
      </c>
      <c r="D102" s="66" t="s">
        <v>2</v>
      </c>
      <c r="E102" s="158" t="s">
        <v>170</v>
      </c>
      <c r="F102" s="158" t="s">
        <v>171</v>
      </c>
      <c r="G102" s="157"/>
    </row>
    <row r="103" spans="1:15" ht="15" thickBot="1" x14ac:dyDescent="0.35">
      <c r="B103" s="35" t="s">
        <v>102</v>
      </c>
      <c r="C103" s="45" t="s">
        <v>12</v>
      </c>
      <c r="D103" s="46"/>
      <c r="E103" s="46"/>
      <c r="F103" s="46"/>
      <c r="G103" s="47"/>
    </row>
    <row r="104" spans="1:15" x14ac:dyDescent="0.3">
      <c r="B104" s="26" t="s">
        <v>153</v>
      </c>
      <c r="C104" s="23" t="s">
        <v>13</v>
      </c>
      <c r="D104" s="64" t="s">
        <v>2</v>
      </c>
      <c r="E104" s="153">
        <v>600</v>
      </c>
      <c r="F104" s="159">
        <f>'Amiante BPU'!E9</f>
        <v>0</v>
      </c>
      <c r="G104" s="160">
        <f t="shared" ref="G104:G120" si="8">E104*F104</f>
        <v>0</v>
      </c>
    </row>
    <row r="105" spans="1:15" x14ac:dyDescent="0.3">
      <c r="B105" s="38" t="s">
        <v>154</v>
      </c>
      <c r="C105" s="14" t="s">
        <v>18</v>
      </c>
      <c r="D105" s="92" t="s">
        <v>2</v>
      </c>
      <c r="E105" s="154">
        <v>30</v>
      </c>
      <c r="F105" s="159">
        <f>'Amiante BPU'!E10</f>
        <v>0</v>
      </c>
      <c r="G105" s="160">
        <f t="shared" si="8"/>
        <v>0</v>
      </c>
    </row>
    <row r="106" spans="1:15" x14ac:dyDescent="0.3">
      <c r="B106" s="8" t="s">
        <v>155</v>
      </c>
      <c r="C106" s="14" t="s">
        <v>166</v>
      </c>
      <c r="D106" s="92" t="s">
        <v>2</v>
      </c>
      <c r="E106" s="154">
        <v>30</v>
      </c>
      <c r="F106" s="159">
        <f>'Amiante BPU'!E11</f>
        <v>0</v>
      </c>
      <c r="G106" s="160">
        <f t="shared" si="8"/>
        <v>0</v>
      </c>
    </row>
    <row r="107" spans="1:15" ht="15" thickBot="1" x14ac:dyDescent="0.35">
      <c r="B107" s="9" t="s">
        <v>156</v>
      </c>
      <c r="C107" s="16" t="s">
        <v>14</v>
      </c>
      <c r="D107" s="65" t="s">
        <v>2</v>
      </c>
      <c r="E107" s="154">
        <v>1</v>
      </c>
      <c r="F107" s="159">
        <f>'Amiante BPU'!E12</f>
        <v>0</v>
      </c>
      <c r="G107" s="160">
        <f t="shared" si="8"/>
        <v>0</v>
      </c>
    </row>
    <row r="108" spans="1:15" ht="15" thickBot="1" x14ac:dyDescent="0.35">
      <c r="B108" s="35" t="s">
        <v>103</v>
      </c>
      <c r="C108" s="45" t="s">
        <v>96</v>
      </c>
      <c r="D108" s="46"/>
      <c r="E108" s="46"/>
      <c r="F108" s="166"/>
      <c r="G108" s="167"/>
    </row>
    <row r="109" spans="1:15" x14ac:dyDescent="0.3">
      <c r="B109" s="26" t="s">
        <v>157</v>
      </c>
      <c r="C109" s="23" t="s">
        <v>100</v>
      </c>
      <c r="D109" s="64" t="s">
        <v>2</v>
      </c>
      <c r="E109" s="153">
        <v>1</v>
      </c>
      <c r="F109" s="159">
        <f>'Amiante BPU'!E14</f>
        <v>0</v>
      </c>
      <c r="G109" s="160">
        <f t="shared" si="8"/>
        <v>0</v>
      </c>
    </row>
    <row r="110" spans="1:15" ht="15" thickBot="1" x14ac:dyDescent="0.35">
      <c r="B110" s="8" t="s">
        <v>158</v>
      </c>
      <c r="C110" s="23" t="s">
        <v>99</v>
      </c>
      <c r="D110" s="92" t="s">
        <v>2</v>
      </c>
      <c r="E110" s="154">
        <v>3</v>
      </c>
      <c r="F110" s="159">
        <f>'Amiante BPU'!E15</f>
        <v>0</v>
      </c>
      <c r="G110" s="160">
        <f t="shared" si="8"/>
        <v>0</v>
      </c>
    </row>
    <row r="111" spans="1:15" ht="15" thickBot="1" x14ac:dyDescent="0.35">
      <c r="B111" s="35" t="s">
        <v>104</v>
      </c>
      <c r="C111" s="45" t="s">
        <v>29</v>
      </c>
      <c r="D111" s="46"/>
      <c r="E111" s="46"/>
      <c r="F111" s="166"/>
      <c r="G111" s="167"/>
    </row>
    <row r="112" spans="1:15" x14ac:dyDescent="0.3">
      <c r="B112" s="8" t="s">
        <v>159</v>
      </c>
      <c r="C112" s="14" t="s">
        <v>30</v>
      </c>
      <c r="D112" s="24" t="s">
        <v>98</v>
      </c>
      <c r="E112" s="10">
        <v>2</v>
      </c>
      <c r="F112" s="159">
        <f>'Amiante BPU'!E17</f>
        <v>0</v>
      </c>
      <c r="G112" s="160">
        <f t="shared" si="8"/>
        <v>0</v>
      </c>
    </row>
    <row r="113" spans="2:7" x14ac:dyDescent="0.3">
      <c r="B113" s="8" t="s">
        <v>160</v>
      </c>
      <c r="C113" s="39" t="s">
        <v>31</v>
      </c>
      <c r="D113" s="24" t="s">
        <v>98</v>
      </c>
      <c r="E113" s="10">
        <v>2</v>
      </c>
      <c r="F113" s="159">
        <f>'Amiante BPU'!E18</f>
        <v>0</v>
      </c>
      <c r="G113" s="160">
        <f t="shared" si="8"/>
        <v>0</v>
      </c>
    </row>
    <row r="114" spans="2:7" x14ac:dyDescent="0.3">
      <c r="B114" s="38" t="s">
        <v>161</v>
      </c>
      <c r="C114" s="39" t="s">
        <v>33</v>
      </c>
      <c r="D114" s="24" t="s">
        <v>98</v>
      </c>
      <c r="E114" s="10">
        <v>2</v>
      </c>
      <c r="F114" s="159">
        <f>'Amiante BPU'!E19</f>
        <v>0</v>
      </c>
      <c r="G114" s="160">
        <f t="shared" si="8"/>
        <v>0</v>
      </c>
    </row>
    <row r="115" spans="2:7" ht="15" thickBot="1" x14ac:dyDescent="0.35">
      <c r="B115" s="70" t="s">
        <v>162</v>
      </c>
      <c r="C115" s="39" t="s">
        <v>167</v>
      </c>
      <c r="D115" s="24" t="s">
        <v>98</v>
      </c>
      <c r="E115" s="12">
        <v>2</v>
      </c>
      <c r="F115" s="159">
        <f>'Amiante BPU'!E20</f>
        <v>0</v>
      </c>
      <c r="G115" s="160">
        <f t="shared" si="8"/>
        <v>0</v>
      </c>
    </row>
    <row r="116" spans="2:7" ht="15" thickBot="1" x14ac:dyDescent="0.35">
      <c r="B116" s="35" t="s">
        <v>105</v>
      </c>
      <c r="C116" s="45" t="s">
        <v>168</v>
      </c>
      <c r="D116" s="46"/>
      <c r="E116" s="46"/>
      <c r="F116" s="166"/>
      <c r="G116" s="167"/>
    </row>
    <row r="117" spans="2:7" ht="15" thickBot="1" x14ac:dyDescent="0.35">
      <c r="B117" s="26" t="s">
        <v>163</v>
      </c>
      <c r="C117" s="96" t="s">
        <v>169</v>
      </c>
      <c r="D117" s="24" t="s">
        <v>98</v>
      </c>
      <c r="E117" s="147">
        <v>8</v>
      </c>
      <c r="F117" s="159">
        <f>'Amiante BPU'!E22</f>
        <v>0</v>
      </c>
      <c r="G117" s="160">
        <f t="shared" si="8"/>
        <v>0</v>
      </c>
    </row>
    <row r="118" spans="2:7" ht="15" thickBot="1" x14ac:dyDescent="0.35">
      <c r="B118" s="35" t="s">
        <v>106</v>
      </c>
      <c r="C118" s="45" t="s">
        <v>46</v>
      </c>
      <c r="D118" s="46"/>
      <c r="E118" s="46"/>
      <c r="F118" s="166"/>
      <c r="G118" s="167"/>
    </row>
    <row r="119" spans="2:7" x14ac:dyDescent="0.3">
      <c r="B119" s="20" t="s">
        <v>164</v>
      </c>
      <c r="C119" s="118" t="s">
        <v>68</v>
      </c>
      <c r="D119" s="24" t="s">
        <v>98</v>
      </c>
      <c r="E119" s="155">
        <v>1</v>
      </c>
      <c r="F119" s="159">
        <f>'Amiante BPU'!E24</f>
        <v>0</v>
      </c>
      <c r="G119" s="160">
        <f t="shared" si="8"/>
        <v>0</v>
      </c>
    </row>
    <row r="120" spans="2:7" ht="15" thickBot="1" x14ac:dyDescent="0.35">
      <c r="B120" s="70" t="s">
        <v>165</v>
      </c>
      <c r="C120" s="142" t="s">
        <v>49</v>
      </c>
      <c r="D120" s="143" t="s">
        <v>2</v>
      </c>
      <c r="E120" s="156">
        <v>1</v>
      </c>
      <c r="F120" s="159">
        <f>'Amiante BPU'!E25</f>
        <v>0</v>
      </c>
      <c r="G120" s="160">
        <f t="shared" si="8"/>
        <v>0</v>
      </c>
    </row>
    <row r="121" spans="2:7" x14ac:dyDescent="0.3">
      <c r="B121" s="191" t="s">
        <v>97</v>
      </c>
      <c r="C121" s="192"/>
      <c r="D121" s="204" t="s">
        <v>4</v>
      </c>
      <c r="E121" s="205"/>
      <c r="F121" s="206"/>
      <c r="G121" s="163">
        <f>SUM(G104:G120)</f>
        <v>0</v>
      </c>
    </row>
    <row r="122" spans="2:7" x14ac:dyDescent="0.3">
      <c r="B122" s="193"/>
      <c r="C122" s="194"/>
      <c r="D122" s="207" t="s">
        <v>5</v>
      </c>
      <c r="E122" s="208"/>
      <c r="F122" s="209"/>
      <c r="G122" s="164">
        <f>G121*0.2</f>
        <v>0</v>
      </c>
    </row>
    <row r="123" spans="2:7" ht="15" thickBot="1" x14ac:dyDescent="0.35">
      <c r="B123" s="195"/>
      <c r="C123" s="196"/>
      <c r="D123" s="210" t="s">
        <v>6</v>
      </c>
      <c r="E123" s="211"/>
      <c r="F123" s="212"/>
      <c r="G123" s="165">
        <f>G121+G122</f>
        <v>0</v>
      </c>
    </row>
    <row r="124" spans="2:7" ht="15" thickBot="1" x14ac:dyDescent="0.35">
      <c r="D124" s="213"/>
      <c r="E124" s="213"/>
    </row>
    <row r="125" spans="2:7" x14ac:dyDescent="0.3">
      <c r="B125" s="191" t="s">
        <v>172</v>
      </c>
      <c r="C125" s="192"/>
      <c r="D125" s="204" t="s">
        <v>4</v>
      </c>
      <c r="E125" s="205"/>
      <c r="F125" s="206"/>
      <c r="G125" s="163">
        <f>G98+G121</f>
        <v>0</v>
      </c>
    </row>
    <row r="126" spans="2:7" x14ac:dyDescent="0.3">
      <c r="B126" s="193"/>
      <c r="C126" s="194"/>
      <c r="D126" s="207" t="s">
        <v>5</v>
      </c>
      <c r="E126" s="208"/>
      <c r="F126" s="209"/>
      <c r="G126" s="164">
        <f>G125*0.2</f>
        <v>0</v>
      </c>
    </row>
    <row r="127" spans="2:7" ht="15" thickBot="1" x14ac:dyDescent="0.35">
      <c r="B127" s="195"/>
      <c r="C127" s="196"/>
      <c r="D127" s="210" t="s">
        <v>6</v>
      </c>
      <c r="E127" s="211"/>
      <c r="F127" s="212"/>
      <c r="G127" s="165">
        <f>G125+G126</f>
        <v>0</v>
      </c>
    </row>
  </sheetData>
  <mergeCells count="45">
    <mergeCell ref="C27:G27"/>
    <mergeCell ref="D62:F62"/>
    <mergeCell ref="D63:F63"/>
    <mergeCell ref="D64:F64"/>
    <mergeCell ref="D43:F43"/>
    <mergeCell ref="D44:F44"/>
    <mergeCell ref="D45:F45"/>
    <mergeCell ref="B125:C127"/>
    <mergeCell ref="D124:E124"/>
    <mergeCell ref="D125:F125"/>
    <mergeCell ref="D126:F126"/>
    <mergeCell ref="B94:C96"/>
    <mergeCell ref="B98:C100"/>
    <mergeCell ref="D95:F95"/>
    <mergeCell ref="D96:F96"/>
    <mergeCell ref="D127:F127"/>
    <mergeCell ref="D121:F121"/>
    <mergeCell ref="D122:F122"/>
    <mergeCell ref="D123:F123"/>
    <mergeCell ref="D99:F99"/>
    <mergeCell ref="D100:F100"/>
    <mergeCell ref="D94:F94"/>
    <mergeCell ref="D97:F97"/>
    <mergeCell ref="J99:K100"/>
    <mergeCell ref="L99:N99"/>
    <mergeCell ref="L100:N100"/>
    <mergeCell ref="B121:C123"/>
    <mergeCell ref="B43:C45"/>
    <mergeCell ref="C46:G46"/>
    <mergeCell ref="B62:C64"/>
    <mergeCell ref="C65:G65"/>
    <mergeCell ref="B79:C81"/>
    <mergeCell ref="C82:G82"/>
    <mergeCell ref="D79:F79"/>
    <mergeCell ref="D80:F80"/>
    <mergeCell ref="D81:F81"/>
    <mergeCell ref="D98:F98"/>
    <mergeCell ref="B2:G2"/>
    <mergeCell ref="B3:G3"/>
    <mergeCell ref="B5:G5"/>
    <mergeCell ref="C8:G8"/>
    <mergeCell ref="B24:C26"/>
    <mergeCell ref="D24:F24"/>
    <mergeCell ref="D25:F25"/>
    <mergeCell ref="D26:F26"/>
  </mergeCells>
  <pageMargins left="0.25" right="0.25" top="0.75" bottom="0.75" header="0.3" footer="0.3"/>
  <pageSetup paperSize="9" scale="52" fitToHeight="0" orientation="portrait" r:id="rId1"/>
  <rowBreaks count="2" manualBreakCount="2">
    <brk id="45" max="7" man="1"/>
    <brk id="101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56"/>
  <sheetViews>
    <sheetView view="pageBreakPreview" zoomScale="70" zoomScaleNormal="55" zoomScaleSheetLayoutView="70" workbookViewId="0">
      <selection activeCell="E53" sqref="E53"/>
    </sheetView>
  </sheetViews>
  <sheetFormatPr baseColWidth="10" defaultRowHeight="14.4" x14ac:dyDescent="0.3"/>
  <cols>
    <col min="1" max="1" width="2.6640625" customWidth="1"/>
    <col min="3" max="3" width="93.6640625" customWidth="1"/>
    <col min="4" max="4" width="17.33203125" customWidth="1"/>
    <col min="5" max="5" width="17.109375" customWidth="1"/>
    <col min="6" max="6" width="5.109375" customWidth="1"/>
    <col min="7" max="7" width="11.5546875" style="76"/>
    <col min="8" max="8" width="24.109375" customWidth="1"/>
    <col min="9" max="9" width="26.77734375" customWidth="1"/>
    <col min="11" max="11" width="6.44140625" customWidth="1"/>
    <col min="13" max="13" width="13.21875" customWidth="1"/>
    <col min="14" max="14" width="15.33203125" customWidth="1"/>
  </cols>
  <sheetData>
    <row r="2" spans="2:11" ht="18" x14ac:dyDescent="0.35">
      <c r="B2" s="214" t="s">
        <v>67</v>
      </c>
      <c r="C2" s="214"/>
      <c r="D2" s="214"/>
      <c r="E2" s="214"/>
    </row>
    <row r="3" spans="2:11" ht="18" x14ac:dyDescent="0.35">
      <c r="B3" s="215" t="s">
        <v>81</v>
      </c>
      <c r="C3" s="215"/>
      <c r="D3" s="215"/>
      <c r="E3" s="215"/>
    </row>
    <row r="4" spans="2:11" x14ac:dyDescent="0.3">
      <c r="C4" s="34"/>
      <c r="D4" s="34"/>
      <c r="E4" s="34"/>
    </row>
    <row r="5" spans="2:11" x14ac:dyDescent="0.3">
      <c r="C5" s="34"/>
      <c r="D5" s="34"/>
      <c r="E5" s="34"/>
    </row>
    <row r="6" spans="2:11" x14ac:dyDescent="0.3">
      <c r="B6" s="203" t="s">
        <v>181</v>
      </c>
      <c r="C6" s="203"/>
      <c r="D6" s="203"/>
      <c r="E6" s="203"/>
      <c r="J6" s="75"/>
      <c r="K6" s="75"/>
    </row>
    <row r="7" spans="2:11" ht="15" thickBot="1" x14ac:dyDescent="0.35">
      <c r="B7" s="62"/>
      <c r="C7" s="113"/>
      <c r="D7" s="113"/>
      <c r="E7" s="113"/>
    </row>
    <row r="8" spans="2:11" ht="15" thickBot="1" x14ac:dyDescent="0.35">
      <c r="B8" s="31" t="s">
        <v>0</v>
      </c>
      <c r="C8" s="32" t="s">
        <v>1</v>
      </c>
      <c r="D8" s="28" t="s">
        <v>2</v>
      </c>
      <c r="E8" s="29" t="s">
        <v>3</v>
      </c>
      <c r="J8" s="75"/>
      <c r="K8" s="75"/>
    </row>
    <row r="9" spans="2:11" ht="15" thickBot="1" x14ac:dyDescent="0.35">
      <c r="B9" s="74" t="s">
        <v>58</v>
      </c>
      <c r="C9" s="198" t="s">
        <v>57</v>
      </c>
      <c r="D9" s="199"/>
      <c r="E9" s="200"/>
      <c r="J9" s="75"/>
      <c r="K9" s="75"/>
    </row>
    <row r="10" spans="2:11" x14ac:dyDescent="0.3">
      <c r="B10" s="26" t="s">
        <v>69</v>
      </c>
      <c r="C10" s="21" t="s">
        <v>8</v>
      </c>
      <c r="D10" s="22" t="s">
        <v>11</v>
      </c>
      <c r="E10" s="30"/>
    </row>
    <row r="11" spans="2:11" ht="28.8" x14ac:dyDescent="0.3">
      <c r="B11" s="38" t="s">
        <v>70</v>
      </c>
      <c r="C11" s="72" t="s">
        <v>45</v>
      </c>
      <c r="D11" s="10" t="s">
        <v>11</v>
      </c>
      <c r="E11" s="18"/>
    </row>
    <row r="12" spans="2:11" ht="15" thickBot="1" x14ac:dyDescent="0.35">
      <c r="B12" s="70" t="s">
        <v>71</v>
      </c>
      <c r="C12" s="54" t="s">
        <v>43</v>
      </c>
      <c r="D12" s="10" t="s">
        <v>11</v>
      </c>
      <c r="E12" s="18"/>
    </row>
    <row r="13" spans="2:11" x14ac:dyDescent="0.3">
      <c r="B13" s="191" t="s">
        <v>26</v>
      </c>
      <c r="C13" s="192"/>
      <c r="D13" s="135" t="s">
        <v>4</v>
      </c>
      <c r="E13" s="136">
        <f>+SUM(E10:E12)</f>
        <v>0</v>
      </c>
    </row>
    <row r="14" spans="2:11" x14ac:dyDescent="0.3">
      <c r="B14" s="193"/>
      <c r="C14" s="194"/>
      <c r="D14" s="137" t="s">
        <v>5</v>
      </c>
      <c r="E14" s="138">
        <f>+E13*0.2</f>
        <v>0</v>
      </c>
    </row>
    <row r="15" spans="2:11" ht="15" thickBot="1" x14ac:dyDescent="0.35">
      <c r="B15" s="195"/>
      <c r="C15" s="196"/>
      <c r="D15" s="139" t="s">
        <v>6</v>
      </c>
      <c r="E15" s="140">
        <f>+E14+E13</f>
        <v>0</v>
      </c>
    </row>
    <row r="16" spans="2:11" ht="15" thickBot="1" x14ac:dyDescent="0.35">
      <c r="B16" s="36"/>
      <c r="C16" s="116"/>
      <c r="D16" s="37"/>
      <c r="E16" s="37"/>
    </row>
    <row r="17" spans="2:14" ht="15" thickBot="1" x14ac:dyDescent="0.35">
      <c r="B17" s="31" t="s">
        <v>0</v>
      </c>
      <c r="C17" s="32" t="s">
        <v>1</v>
      </c>
      <c r="D17" s="28" t="s">
        <v>2</v>
      </c>
      <c r="E17" s="29" t="s">
        <v>3</v>
      </c>
      <c r="J17" s="75"/>
      <c r="K17" s="75"/>
      <c r="L17" s="75"/>
    </row>
    <row r="18" spans="2:14" ht="15" thickBot="1" x14ac:dyDescent="0.35">
      <c r="B18" s="60" t="s">
        <v>7</v>
      </c>
      <c r="C18" s="198" t="s">
        <v>59</v>
      </c>
      <c r="D18" s="199"/>
      <c r="E18" s="200"/>
      <c r="N18" s="75"/>
    </row>
    <row r="19" spans="2:14" x14ac:dyDescent="0.3">
      <c r="B19" s="26" t="s">
        <v>72</v>
      </c>
      <c r="C19" s="21" t="s">
        <v>8</v>
      </c>
      <c r="D19" s="22" t="s">
        <v>11</v>
      </c>
      <c r="E19" s="30"/>
    </row>
    <row r="20" spans="2:14" ht="28.8" x14ac:dyDescent="0.3">
      <c r="B20" s="8" t="s">
        <v>73</v>
      </c>
      <c r="C20" s="69" t="s">
        <v>45</v>
      </c>
      <c r="D20" s="10" t="s">
        <v>11</v>
      </c>
      <c r="E20" s="18"/>
    </row>
    <row r="21" spans="2:14" ht="15" thickBot="1" x14ac:dyDescent="0.35">
      <c r="B21" s="8" t="s">
        <v>74</v>
      </c>
      <c r="C21" s="61" t="s">
        <v>43</v>
      </c>
      <c r="D21" s="10" t="s">
        <v>11</v>
      </c>
      <c r="E21" s="19"/>
    </row>
    <row r="22" spans="2:14" x14ac:dyDescent="0.3">
      <c r="B22" s="191" t="s">
        <v>91</v>
      </c>
      <c r="C22" s="192"/>
      <c r="D22" s="135" t="s">
        <v>4</v>
      </c>
      <c r="E22" s="141">
        <f>+SUM(E19:E21)</f>
        <v>0</v>
      </c>
    </row>
    <row r="23" spans="2:14" x14ac:dyDescent="0.3">
      <c r="B23" s="193"/>
      <c r="C23" s="194"/>
      <c r="D23" s="137" t="s">
        <v>5</v>
      </c>
      <c r="E23" s="138">
        <f>+E22*0.2</f>
        <v>0</v>
      </c>
    </row>
    <row r="24" spans="2:14" ht="15" thickBot="1" x14ac:dyDescent="0.35">
      <c r="B24" s="195"/>
      <c r="C24" s="196"/>
      <c r="D24" s="139" t="s">
        <v>6</v>
      </c>
      <c r="E24" s="140">
        <f>+E23+E22</f>
        <v>0</v>
      </c>
    </row>
    <row r="25" spans="2:14" ht="15" thickBot="1" x14ac:dyDescent="0.35">
      <c r="B25" s="36"/>
      <c r="C25" s="116"/>
      <c r="D25" s="37"/>
      <c r="E25" s="37"/>
    </row>
    <row r="26" spans="2:14" ht="15" thickBot="1" x14ac:dyDescent="0.35">
      <c r="B26" s="31" t="s">
        <v>0</v>
      </c>
      <c r="C26" s="32" t="s">
        <v>1</v>
      </c>
      <c r="D26" s="28" t="s">
        <v>2</v>
      </c>
      <c r="E26" s="29" t="s">
        <v>3</v>
      </c>
    </row>
    <row r="27" spans="2:14" ht="15" thickBot="1" x14ac:dyDescent="0.35">
      <c r="B27" s="60" t="s">
        <v>28</v>
      </c>
      <c r="C27" s="102" t="s">
        <v>25</v>
      </c>
      <c r="D27" s="103"/>
      <c r="E27" s="104"/>
    </row>
    <row r="28" spans="2:14" x14ac:dyDescent="0.3">
      <c r="B28" s="26" t="s">
        <v>75</v>
      </c>
      <c r="C28" s="21" t="s">
        <v>8</v>
      </c>
      <c r="D28" s="22" t="s">
        <v>11</v>
      </c>
      <c r="E28" s="30"/>
    </row>
    <row r="29" spans="2:14" ht="28.8" x14ac:dyDescent="0.3">
      <c r="B29" s="38" t="s">
        <v>76</v>
      </c>
      <c r="C29" s="69" t="s">
        <v>45</v>
      </c>
      <c r="D29" s="10" t="s">
        <v>11</v>
      </c>
      <c r="E29" s="18"/>
    </row>
    <row r="30" spans="2:14" ht="15" thickBot="1" x14ac:dyDescent="0.35">
      <c r="B30" s="26" t="s">
        <v>77</v>
      </c>
      <c r="C30" s="71" t="s">
        <v>43</v>
      </c>
      <c r="D30" s="10" t="s">
        <v>11</v>
      </c>
      <c r="E30" s="19"/>
    </row>
    <row r="31" spans="2:14" x14ac:dyDescent="0.3">
      <c r="B31" s="191" t="s">
        <v>90</v>
      </c>
      <c r="C31" s="192"/>
      <c r="D31" s="135" t="s">
        <v>4</v>
      </c>
      <c r="E31" s="141">
        <f>+SUM(E28:E30)</f>
        <v>0</v>
      </c>
    </row>
    <row r="32" spans="2:14" x14ac:dyDescent="0.3">
      <c r="B32" s="193"/>
      <c r="C32" s="194"/>
      <c r="D32" s="137" t="s">
        <v>5</v>
      </c>
      <c r="E32" s="138">
        <f>+E31*0.2</f>
        <v>0</v>
      </c>
    </row>
    <row r="33" spans="2:5" ht="15" thickBot="1" x14ac:dyDescent="0.35">
      <c r="B33" s="195"/>
      <c r="C33" s="196"/>
      <c r="D33" s="139" t="s">
        <v>6</v>
      </c>
      <c r="E33" s="140">
        <f>+E32+E31</f>
        <v>0</v>
      </c>
    </row>
    <row r="34" spans="2:5" ht="15" thickBot="1" x14ac:dyDescent="0.35">
      <c r="B34" s="36"/>
      <c r="C34" s="116"/>
      <c r="D34" s="37"/>
      <c r="E34" s="37"/>
    </row>
    <row r="35" spans="2:5" ht="15" thickBot="1" x14ac:dyDescent="0.35">
      <c r="B35" s="31" t="s">
        <v>0</v>
      </c>
      <c r="C35" s="32" t="s">
        <v>1</v>
      </c>
      <c r="D35" s="28" t="s">
        <v>2</v>
      </c>
      <c r="E35" s="29" t="s">
        <v>3</v>
      </c>
    </row>
    <row r="36" spans="2:5" ht="15" thickBot="1" x14ac:dyDescent="0.35">
      <c r="B36" s="60" t="s">
        <v>32</v>
      </c>
      <c r="C36" s="198" t="s">
        <v>60</v>
      </c>
      <c r="D36" s="199"/>
      <c r="E36" s="200"/>
    </row>
    <row r="37" spans="2:5" x14ac:dyDescent="0.3">
      <c r="B37" s="20" t="s">
        <v>78</v>
      </c>
      <c r="C37" s="21" t="s">
        <v>8</v>
      </c>
      <c r="D37" s="22" t="s">
        <v>11</v>
      </c>
      <c r="E37" s="30"/>
    </row>
    <row r="38" spans="2:5" ht="28.8" x14ac:dyDescent="0.3">
      <c r="B38" s="26" t="s">
        <v>79</v>
      </c>
      <c r="C38" s="72" t="s">
        <v>45</v>
      </c>
      <c r="D38" s="10" t="s">
        <v>11</v>
      </c>
      <c r="E38" s="18"/>
    </row>
    <row r="39" spans="2:5" ht="15" thickBot="1" x14ac:dyDescent="0.35">
      <c r="B39" s="9" t="s">
        <v>80</v>
      </c>
      <c r="C39" s="61" t="s">
        <v>43</v>
      </c>
      <c r="D39" s="10" t="s">
        <v>11</v>
      </c>
      <c r="E39" s="19"/>
    </row>
    <row r="40" spans="2:5" x14ac:dyDescent="0.3">
      <c r="B40" s="191" t="s">
        <v>89</v>
      </c>
      <c r="C40" s="192"/>
      <c r="D40" s="135" t="s">
        <v>4</v>
      </c>
      <c r="E40" s="141">
        <f>+SUM(E37:E39)</f>
        <v>0</v>
      </c>
    </row>
    <row r="41" spans="2:5" x14ac:dyDescent="0.3">
      <c r="B41" s="193"/>
      <c r="C41" s="194"/>
      <c r="D41" s="137" t="s">
        <v>5</v>
      </c>
      <c r="E41" s="138">
        <f>+E40*0.2</f>
        <v>0</v>
      </c>
    </row>
    <row r="42" spans="2:5" ht="15" thickBot="1" x14ac:dyDescent="0.35">
      <c r="B42" s="195"/>
      <c r="C42" s="196"/>
      <c r="D42" s="139" t="s">
        <v>6</v>
      </c>
      <c r="E42" s="140">
        <f>+E41+E40</f>
        <v>0</v>
      </c>
    </row>
    <row r="43" spans="2:5" ht="15" thickBot="1" x14ac:dyDescent="0.35">
      <c r="B43" s="36"/>
      <c r="C43" s="116"/>
      <c r="D43" s="37"/>
      <c r="E43" s="37"/>
    </row>
    <row r="44" spans="2:5" ht="15" thickBot="1" x14ac:dyDescent="0.35">
      <c r="B44" s="31" t="s">
        <v>0</v>
      </c>
      <c r="C44" s="32" t="s">
        <v>1</v>
      </c>
      <c r="D44" s="28" t="s">
        <v>2</v>
      </c>
      <c r="E44" s="29" t="s">
        <v>3</v>
      </c>
    </row>
    <row r="45" spans="2:5" ht="15" thickBot="1" x14ac:dyDescent="0.35">
      <c r="B45" s="60" t="s">
        <v>34</v>
      </c>
      <c r="C45" s="198" t="s">
        <v>61</v>
      </c>
      <c r="D45" s="199"/>
      <c r="E45" s="200"/>
    </row>
    <row r="46" spans="2:5" x14ac:dyDescent="0.3">
      <c r="B46" s="26" t="s">
        <v>64</v>
      </c>
      <c r="C46" s="21" t="s">
        <v>8</v>
      </c>
      <c r="D46" s="22" t="s">
        <v>11</v>
      </c>
      <c r="E46" s="30"/>
    </row>
    <row r="47" spans="2:5" ht="28.8" x14ac:dyDescent="0.3">
      <c r="B47" s="38" t="s">
        <v>65</v>
      </c>
      <c r="C47" s="72" t="s">
        <v>45</v>
      </c>
      <c r="D47" s="10" t="s">
        <v>11</v>
      </c>
      <c r="E47" s="18"/>
    </row>
    <row r="48" spans="2:5" ht="15" thickBot="1" x14ac:dyDescent="0.35">
      <c r="B48" s="26" t="s">
        <v>66</v>
      </c>
      <c r="C48" s="61" t="s">
        <v>43</v>
      </c>
      <c r="D48" s="10" t="s">
        <v>11</v>
      </c>
      <c r="E48" s="18"/>
    </row>
    <row r="49" spans="1:5" x14ac:dyDescent="0.3">
      <c r="B49" s="191" t="s">
        <v>88</v>
      </c>
      <c r="C49" s="192"/>
      <c r="D49" s="135" t="s">
        <v>4</v>
      </c>
      <c r="E49" s="136">
        <f>+SUM(E46:E48)</f>
        <v>0</v>
      </c>
    </row>
    <row r="50" spans="1:5" x14ac:dyDescent="0.3">
      <c r="B50" s="193"/>
      <c r="C50" s="194"/>
      <c r="D50" s="137" t="s">
        <v>5</v>
      </c>
      <c r="E50" s="138">
        <f>+E49*0.2</f>
        <v>0</v>
      </c>
    </row>
    <row r="51" spans="1:5" ht="15" thickBot="1" x14ac:dyDescent="0.35">
      <c r="B51" s="195"/>
      <c r="C51" s="196"/>
      <c r="D51" s="139" t="s">
        <v>6</v>
      </c>
      <c r="E51" s="140">
        <f>+E50+E49</f>
        <v>0</v>
      </c>
    </row>
    <row r="52" spans="1:5" ht="15" thickBot="1" x14ac:dyDescent="0.35">
      <c r="B52" s="116"/>
      <c r="C52" s="116"/>
      <c r="D52" s="37"/>
      <c r="E52" s="37"/>
    </row>
    <row r="53" spans="1:5" x14ac:dyDescent="0.3">
      <c r="A53" s="3"/>
      <c r="B53" s="191" t="s">
        <v>27</v>
      </c>
      <c r="C53" s="192"/>
      <c r="D53" s="135" t="s">
        <v>4</v>
      </c>
      <c r="E53" s="136">
        <f>E13+E22+E31+E40+E49</f>
        <v>0</v>
      </c>
    </row>
    <row r="54" spans="1:5" x14ac:dyDescent="0.3">
      <c r="A54" s="3"/>
      <c r="B54" s="193"/>
      <c r="C54" s="194"/>
      <c r="D54" s="137" t="s">
        <v>5</v>
      </c>
      <c r="E54" s="138">
        <f>+E53*0.2</f>
        <v>0</v>
      </c>
    </row>
    <row r="55" spans="1:5" ht="15" thickBot="1" x14ac:dyDescent="0.35">
      <c r="A55" s="3"/>
      <c r="B55" s="195"/>
      <c r="C55" s="196"/>
      <c r="D55" s="139" t="s">
        <v>6</v>
      </c>
      <c r="E55" s="140">
        <f>+E54+E53</f>
        <v>0</v>
      </c>
    </row>
    <row r="56" spans="1:5" x14ac:dyDescent="0.3">
      <c r="A56" s="3"/>
      <c r="B56" s="63"/>
      <c r="C56" s="116"/>
      <c r="D56" s="37"/>
      <c r="E56" s="37"/>
    </row>
  </sheetData>
  <mergeCells count="13">
    <mergeCell ref="B53:C55"/>
    <mergeCell ref="C9:E9"/>
    <mergeCell ref="C18:E18"/>
    <mergeCell ref="C36:E36"/>
    <mergeCell ref="C45:E45"/>
    <mergeCell ref="B40:C42"/>
    <mergeCell ref="B49:C51"/>
    <mergeCell ref="B31:C33"/>
    <mergeCell ref="B2:E2"/>
    <mergeCell ref="B3:E3"/>
    <mergeCell ref="B6:E6"/>
    <mergeCell ref="B13:C15"/>
    <mergeCell ref="B22:C24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rowBreaks count="1" manualBreakCount="1">
    <brk id="56" max="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9"/>
  <sheetViews>
    <sheetView view="pageBreakPreview" zoomScale="70" zoomScaleNormal="55" zoomScaleSheetLayoutView="70" workbookViewId="0">
      <selection activeCell="G23" sqref="G23"/>
    </sheetView>
  </sheetViews>
  <sheetFormatPr baseColWidth="10" defaultRowHeight="14.4" x14ac:dyDescent="0.3"/>
  <cols>
    <col min="1" max="1" width="2.6640625" customWidth="1"/>
    <col min="3" max="3" width="93.6640625" customWidth="1"/>
    <col min="4" max="4" width="17.33203125" customWidth="1"/>
    <col min="5" max="5" width="17.109375" customWidth="1"/>
    <col min="6" max="6" width="5.109375" customWidth="1"/>
    <col min="7" max="7" width="11.5546875" style="76"/>
    <col min="8" max="8" width="24.109375" customWidth="1"/>
    <col min="9" max="9" width="26.77734375" customWidth="1"/>
    <col min="11" max="11" width="6.44140625" customWidth="1"/>
    <col min="13" max="13" width="13.21875" customWidth="1"/>
    <col min="14" max="14" width="15.33203125" customWidth="1"/>
  </cols>
  <sheetData>
    <row r="2" spans="1:22" ht="18" x14ac:dyDescent="0.35">
      <c r="B2" s="214" t="s">
        <v>67</v>
      </c>
      <c r="C2" s="214"/>
      <c r="D2" s="214"/>
      <c r="E2" s="214"/>
    </row>
    <row r="3" spans="1:22" ht="18" x14ac:dyDescent="0.35">
      <c r="B3" s="215" t="s">
        <v>81</v>
      </c>
      <c r="C3" s="215"/>
      <c r="D3" s="215"/>
      <c r="E3" s="215"/>
    </row>
    <row r="4" spans="1:22" x14ac:dyDescent="0.3">
      <c r="C4" s="34"/>
      <c r="D4" s="34"/>
      <c r="E4" s="34"/>
    </row>
    <row r="5" spans="1:22" x14ac:dyDescent="0.3">
      <c r="C5" s="34"/>
      <c r="D5" s="34"/>
      <c r="E5" s="34"/>
    </row>
    <row r="6" spans="1:22" x14ac:dyDescent="0.3">
      <c r="B6" s="203" t="s">
        <v>53</v>
      </c>
      <c r="C6" s="203"/>
      <c r="D6" s="203"/>
      <c r="E6" s="203"/>
      <c r="J6" s="75"/>
      <c r="K6" s="75"/>
    </row>
    <row r="7" spans="1:22" ht="15" thickBot="1" x14ac:dyDescent="0.35">
      <c r="A7" s="3"/>
      <c r="B7" s="63"/>
      <c r="C7" s="116"/>
      <c r="D7" s="37"/>
      <c r="E7" s="37"/>
    </row>
    <row r="8" spans="1:22" ht="15" thickBot="1" x14ac:dyDescent="0.35">
      <c r="B8" s="2" t="s">
        <v>0</v>
      </c>
      <c r="C8" s="4" t="s">
        <v>1</v>
      </c>
      <c r="D8" s="5" t="s">
        <v>2</v>
      </c>
      <c r="E8" s="15" t="s">
        <v>3</v>
      </c>
    </row>
    <row r="9" spans="1:22" ht="15" thickBot="1" x14ac:dyDescent="0.35">
      <c r="B9" s="60" t="s">
        <v>101</v>
      </c>
      <c r="C9" s="198" t="s">
        <v>35</v>
      </c>
      <c r="D9" s="199"/>
      <c r="E9" s="200"/>
    </row>
    <row r="10" spans="1:22" x14ac:dyDescent="0.3">
      <c r="B10" s="8" t="s">
        <v>102</v>
      </c>
      <c r="C10" s="39" t="s">
        <v>82</v>
      </c>
      <c r="D10" s="10" t="s">
        <v>2</v>
      </c>
      <c r="E10" s="95"/>
    </row>
    <row r="11" spans="1:22" ht="29.4" thickBot="1" x14ac:dyDescent="0.35">
      <c r="B11" s="9" t="s">
        <v>103</v>
      </c>
      <c r="C11" s="16" t="s">
        <v>17</v>
      </c>
      <c r="D11" s="12" t="s">
        <v>2</v>
      </c>
      <c r="E11" s="98"/>
    </row>
    <row r="12" spans="1:22" ht="15" thickBot="1" x14ac:dyDescent="0.35">
      <c r="B12" s="60"/>
      <c r="C12" s="198" t="s">
        <v>168</v>
      </c>
      <c r="D12" s="199"/>
      <c r="E12" s="200"/>
    </row>
    <row r="13" spans="1:22" ht="15" thickBot="1" x14ac:dyDescent="0.35">
      <c r="B13" s="8" t="s">
        <v>104</v>
      </c>
      <c r="C13" s="39" t="s">
        <v>169</v>
      </c>
      <c r="D13" s="58" t="s">
        <v>98</v>
      </c>
      <c r="E13" s="101"/>
    </row>
    <row r="14" spans="1:22" ht="15" thickBot="1" x14ac:dyDescent="0.35">
      <c r="B14" s="60"/>
      <c r="C14" s="198" t="s">
        <v>46</v>
      </c>
      <c r="D14" s="199"/>
      <c r="E14" s="20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</row>
    <row r="15" spans="1:22" x14ac:dyDescent="0.3">
      <c r="B15" s="20" t="s">
        <v>105</v>
      </c>
      <c r="C15" s="118" t="s">
        <v>68</v>
      </c>
      <c r="D15" s="58" t="s">
        <v>98</v>
      </c>
      <c r="E15" s="119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</row>
    <row r="16" spans="1:22" ht="15" thickBot="1" x14ac:dyDescent="0.35">
      <c r="B16" s="70" t="s">
        <v>106</v>
      </c>
      <c r="C16" s="142" t="s">
        <v>49</v>
      </c>
      <c r="D16" s="143" t="s">
        <v>2</v>
      </c>
      <c r="E16" s="107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</row>
    <row r="17" spans="1:5" x14ac:dyDescent="0.3">
      <c r="A17" s="3"/>
      <c r="B17" s="191" t="s">
        <v>55</v>
      </c>
      <c r="C17" s="192"/>
      <c r="D17" s="187" t="s">
        <v>4</v>
      </c>
      <c r="E17" s="129">
        <f>SUM(E10:E16)</f>
        <v>0</v>
      </c>
    </row>
    <row r="18" spans="1:5" x14ac:dyDescent="0.3">
      <c r="A18" s="3"/>
      <c r="B18" s="193"/>
      <c r="C18" s="194"/>
      <c r="D18" s="188" t="s">
        <v>5</v>
      </c>
      <c r="E18" s="131">
        <f>+E17*0.2</f>
        <v>0</v>
      </c>
    </row>
    <row r="19" spans="1:5" ht="15" thickBot="1" x14ac:dyDescent="0.35">
      <c r="A19" s="3"/>
      <c r="B19" s="195"/>
      <c r="C19" s="196"/>
      <c r="D19" s="186" t="s">
        <v>6</v>
      </c>
      <c r="E19" s="133">
        <f>+E18+E17</f>
        <v>0</v>
      </c>
    </row>
  </sheetData>
  <mergeCells count="7">
    <mergeCell ref="C9:E9"/>
    <mergeCell ref="C12:E12"/>
    <mergeCell ref="C14:E14"/>
    <mergeCell ref="B17:C19"/>
    <mergeCell ref="B2:E2"/>
    <mergeCell ref="B3:E3"/>
    <mergeCell ref="B6:E6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rowBreaks count="1" manualBreakCount="1">
    <brk id="20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73"/>
  <sheetViews>
    <sheetView view="pageBreakPreview" zoomScale="70" zoomScaleNormal="55" zoomScaleSheetLayoutView="70" workbookViewId="0">
      <selection activeCell="F59" sqref="F59"/>
    </sheetView>
  </sheetViews>
  <sheetFormatPr baseColWidth="10" defaultRowHeight="14.4" x14ac:dyDescent="0.3"/>
  <cols>
    <col min="1" max="1" width="2.6640625" customWidth="1"/>
    <col min="3" max="3" width="93.6640625" customWidth="1"/>
    <col min="4" max="6" width="17.33203125" customWidth="1"/>
    <col min="7" max="7" width="17.109375" customWidth="1"/>
    <col min="8" max="8" width="4.33203125" customWidth="1"/>
    <col min="9" max="9" width="11.5546875" style="76"/>
    <col min="10" max="10" width="24.109375" customWidth="1"/>
    <col min="11" max="11" width="26.77734375" customWidth="1"/>
    <col min="13" max="13" width="6.44140625" customWidth="1"/>
    <col min="15" max="15" width="13.21875" customWidth="1"/>
    <col min="16" max="16" width="15.33203125" customWidth="1"/>
  </cols>
  <sheetData>
    <row r="2" spans="2:13" ht="18" x14ac:dyDescent="0.35">
      <c r="B2" s="214" t="s">
        <v>67</v>
      </c>
      <c r="C2" s="214"/>
      <c r="D2" s="214"/>
      <c r="E2" s="214"/>
      <c r="F2" s="214"/>
      <c r="G2" s="214"/>
    </row>
    <row r="3" spans="2:13" ht="18" x14ac:dyDescent="0.35">
      <c r="B3" s="215" t="s">
        <v>81</v>
      </c>
      <c r="C3" s="215"/>
      <c r="D3" s="215"/>
      <c r="E3" s="215"/>
      <c r="F3" s="215"/>
      <c r="G3" s="215"/>
    </row>
    <row r="4" spans="2:13" x14ac:dyDescent="0.3">
      <c r="C4" s="34"/>
      <c r="D4" s="34"/>
      <c r="E4" s="34"/>
      <c r="F4" s="34"/>
      <c r="G4" s="34"/>
    </row>
    <row r="5" spans="2:13" x14ac:dyDescent="0.3">
      <c r="C5" s="34"/>
      <c r="D5" s="34"/>
      <c r="E5" s="34"/>
      <c r="F5" s="34"/>
      <c r="G5" s="34"/>
    </row>
    <row r="6" spans="2:13" x14ac:dyDescent="0.3">
      <c r="B6" s="203" t="s">
        <v>174</v>
      </c>
      <c r="C6" s="203"/>
      <c r="D6" s="203"/>
      <c r="E6" s="203"/>
      <c r="F6" s="203"/>
      <c r="G6" s="203"/>
      <c r="L6" s="75"/>
      <c r="M6" s="75"/>
    </row>
    <row r="7" spans="2:13" ht="15" thickBot="1" x14ac:dyDescent="0.35">
      <c r="B7" s="62"/>
      <c r="C7" s="113"/>
      <c r="D7" s="113"/>
      <c r="E7" s="113"/>
      <c r="F7" s="113"/>
      <c r="G7" s="113"/>
    </row>
    <row r="8" spans="2:13" ht="29.4" thickBot="1" x14ac:dyDescent="0.35">
      <c r="B8" s="31" t="s">
        <v>0</v>
      </c>
      <c r="C8" s="32" t="s">
        <v>1</v>
      </c>
      <c r="D8" s="28" t="s">
        <v>2</v>
      </c>
      <c r="E8" s="168" t="s">
        <v>170</v>
      </c>
      <c r="F8" s="168" t="s">
        <v>171</v>
      </c>
      <c r="G8" s="169" t="s">
        <v>173</v>
      </c>
      <c r="L8" s="75"/>
      <c r="M8" s="75"/>
    </row>
    <row r="9" spans="2:13" ht="15" thickBot="1" x14ac:dyDescent="0.35">
      <c r="B9" s="74" t="s">
        <v>58</v>
      </c>
      <c r="C9" s="198" t="s">
        <v>57</v>
      </c>
      <c r="D9" s="199"/>
      <c r="E9" s="199"/>
      <c r="F9" s="199"/>
      <c r="G9" s="200"/>
      <c r="L9" s="75"/>
      <c r="M9" s="75"/>
    </row>
    <row r="10" spans="2:13" x14ac:dyDescent="0.3">
      <c r="B10" s="26" t="s">
        <v>69</v>
      </c>
      <c r="C10" s="21" t="s">
        <v>8</v>
      </c>
      <c r="D10" s="22" t="s">
        <v>11</v>
      </c>
      <c r="E10" s="147">
        <v>1</v>
      </c>
      <c r="F10" s="174">
        <f>'Plomb DPGF'!E10</f>
        <v>0</v>
      </c>
      <c r="G10" s="30">
        <f>E10*F10</f>
        <v>0</v>
      </c>
    </row>
    <row r="11" spans="2:13" ht="28.8" x14ac:dyDescent="0.3">
      <c r="B11" s="38" t="s">
        <v>70</v>
      </c>
      <c r="C11" s="72" t="s">
        <v>45</v>
      </c>
      <c r="D11" s="10" t="s">
        <v>11</v>
      </c>
      <c r="E11" s="148">
        <v>1</v>
      </c>
      <c r="F11" s="175">
        <f>'Plomb DPGF'!E11</f>
        <v>0</v>
      </c>
      <c r="G11" s="68">
        <f>E11*F11</f>
        <v>0</v>
      </c>
    </row>
    <row r="12" spans="2:13" ht="15" thickBot="1" x14ac:dyDescent="0.35">
      <c r="B12" s="70" t="s">
        <v>71</v>
      </c>
      <c r="C12" s="54" t="s">
        <v>43</v>
      </c>
      <c r="D12" s="10" t="s">
        <v>11</v>
      </c>
      <c r="E12" s="148">
        <v>1</v>
      </c>
      <c r="F12" s="175">
        <f>'Plomb DPGF'!E12</f>
        <v>0</v>
      </c>
      <c r="G12" s="18">
        <f>E12*F12</f>
        <v>0</v>
      </c>
    </row>
    <row r="13" spans="2:13" x14ac:dyDescent="0.3">
      <c r="B13" s="191" t="s">
        <v>26</v>
      </c>
      <c r="C13" s="192"/>
      <c r="D13" s="219" t="s">
        <v>4</v>
      </c>
      <c r="E13" s="220"/>
      <c r="F13" s="221"/>
      <c r="G13" s="136">
        <f>+SUM(G10:G12)</f>
        <v>0</v>
      </c>
    </row>
    <row r="14" spans="2:13" x14ac:dyDescent="0.3">
      <c r="B14" s="193"/>
      <c r="C14" s="194"/>
      <c r="D14" s="222" t="s">
        <v>5</v>
      </c>
      <c r="E14" s="223"/>
      <c r="F14" s="224"/>
      <c r="G14" s="138">
        <f>+G13*0.2</f>
        <v>0</v>
      </c>
    </row>
    <row r="15" spans="2:13" ht="15" thickBot="1" x14ac:dyDescent="0.35">
      <c r="B15" s="195"/>
      <c r="C15" s="196"/>
      <c r="D15" s="216" t="s">
        <v>6</v>
      </c>
      <c r="E15" s="217"/>
      <c r="F15" s="218"/>
      <c r="G15" s="140">
        <f>+G14+G13</f>
        <v>0</v>
      </c>
    </row>
    <row r="16" spans="2:13" ht="15" thickBot="1" x14ac:dyDescent="0.35">
      <c r="B16" s="36"/>
      <c r="C16" s="116"/>
      <c r="D16" s="37"/>
      <c r="E16" s="37"/>
      <c r="F16" s="37"/>
      <c r="G16" s="37"/>
    </row>
    <row r="17" spans="2:16" ht="29.4" thickBot="1" x14ac:dyDescent="0.35">
      <c r="B17" s="31" t="s">
        <v>0</v>
      </c>
      <c r="C17" s="32" t="s">
        <v>1</v>
      </c>
      <c r="D17" s="28" t="s">
        <v>2</v>
      </c>
      <c r="E17" s="168" t="s">
        <v>170</v>
      </c>
      <c r="F17" s="168" t="s">
        <v>171</v>
      </c>
      <c r="G17" s="169" t="s">
        <v>173</v>
      </c>
      <c r="L17" s="75"/>
      <c r="M17" s="75"/>
      <c r="N17" s="75"/>
    </row>
    <row r="18" spans="2:16" ht="15" thickBot="1" x14ac:dyDescent="0.35">
      <c r="B18" s="60" t="s">
        <v>7</v>
      </c>
      <c r="C18" s="198" t="s">
        <v>59</v>
      </c>
      <c r="D18" s="199"/>
      <c r="E18" s="199"/>
      <c r="F18" s="199"/>
      <c r="G18" s="200"/>
      <c r="P18" s="75"/>
    </row>
    <row r="19" spans="2:16" x14ac:dyDescent="0.3">
      <c r="B19" s="33" t="s">
        <v>72</v>
      </c>
      <c r="C19" s="57" t="s">
        <v>8</v>
      </c>
      <c r="D19" s="56" t="s">
        <v>11</v>
      </c>
      <c r="E19" s="172">
        <v>1</v>
      </c>
      <c r="F19" s="176">
        <f>'Plomb DPGF'!E19</f>
        <v>0</v>
      </c>
      <c r="G19" s="173">
        <f>E19*F19</f>
        <v>0</v>
      </c>
    </row>
    <row r="20" spans="2:16" ht="28.8" x14ac:dyDescent="0.3">
      <c r="B20" s="8" t="s">
        <v>73</v>
      </c>
      <c r="C20" s="69" t="s">
        <v>45</v>
      </c>
      <c r="D20" s="10" t="s">
        <v>11</v>
      </c>
      <c r="E20" s="148">
        <v>1</v>
      </c>
      <c r="F20" s="175">
        <f>'Plomb DPGF'!E20</f>
        <v>0</v>
      </c>
      <c r="G20" s="68">
        <f>E20*F20</f>
        <v>0</v>
      </c>
    </row>
    <row r="21" spans="2:16" ht="15" thickBot="1" x14ac:dyDescent="0.35">
      <c r="B21" s="9" t="s">
        <v>74</v>
      </c>
      <c r="C21" s="54" t="s">
        <v>43</v>
      </c>
      <c r="D21" s="12" t="s">
        <v>11</v>
      </c>
      <c r="E21" s="146">
        <v>1</v>
      </c>
      <c r="F21" s="177">
        <f>'Plomb DPGF'!E21</f>
        <v>0</v>
      </c>
      <c r="G21" s="19">
        <f>E21*F21</f>
        <v>0</v>
      </c>
    </row>
    <row r="22" spans="2:16" x14ac:dyDescent="0.3">
      <c r="B22" s="193" t="s">
        <v>91</v>
      </c>
      <c r="C22" s="194"/>
      <c r="D22" s="225" t="s">
        <v>4</v>
      </c>
      <c r="E22" s="226"/>
      <c r="F22" s="227"/>
      <c r="G22" s="141">
        <f>+SUM(G19:G21)</f>
        <v>0</v>
      </c>
    </row>
    <row r="23" spans="2:16" x14ac:dyDescent="0.3">
      <c r="B23" s="193"/>
      <c r="C23" s="194"/>
      <c r="D23" s="222" t="s">
        <v>5</v>
      </c>
      <c r="E23" s="223"/>
      <c r="F23" s="224"/>
      <c r="G23" s="138">
        <f>+G22*0.2</f>
        <v>0</v>
      </c>
    </row>
    <row r="24" spans="2:16" ht="15" thickBot="1" x14ac:dyDescent="0.35">
      <c r="B24" s="195"/>
      <c r="C24" s="196"/>
      <c r="D24" s="216" t="s">
        <v>6</v>
      </c>
      <c r="E24" s="217"/>
      <c r="F24" s="218"/>
      <c r="G24" s="140">
        <f>+G23+G22</f>
        <v>0</v>
      </c>
    </row>
    <row r="25" spans="2:16" ht="15" thickBot="1" x14ac:dyDescent="0.35">
      <c r="B25" s="36"/>
      <c r="C25" s="116"/>
      <c r="D25" s="37"/>
      <c r="E25" s="37"/>
      <c r="F25" s="37"/>
      <c r="G25" s="37"/>
    </row>
    <row r="26" spans="2:16" ht="29.4" thickBot="1" x14ac:dyDescent="0.35">
      <c r="B26" s="31" t="s">
        <v>0</v>
      </c>
      <c r="C26" s="32" t="s">
        <v>1</v>
      </c>
      <c r="D26" s="28" t="s">
        <v>2</v>
      </c>
      <c r="E26" s="168" t="s">
        <v>170</v>
      </c>
      <c r="F26" s="168" t="s">
        <v>171</v>
      </c>
      <c r="G26" s="169" t="s">
        <v>173</v>
      </c>
    </row>
    <row r="27" spans="2:16" ht="15" thickBot="1" x14ac:dyDescent="0.35">
      <c r="B27" s="60" t="s">
        <v>28</v>
      </c>
      <c r="C27" s="102" t="s">
        <v>25</v>
      </c>
      <c r="D27" s="103"/>
      <c r="E27" s="103"/>
      <c r="F27" s="103"/>
      <c r="G27" s="104"/>
    </row>
    <row r="28" spans="2:16" x14ac:dyDescent="0.3">
      <c r="B28" s="33" t="s">
        <v>75</v>
      </c>
      <c r="C28" s="57" t="s">
        <v>8</v>
      </c>
      <c r="D28" s="56" t="s">
        <v>11</v>
      </c>
      <c r="E28" s="172">
        <v>1</v>
      </c>
      <c r="F28" s="176">
        <f>'Plomb DPGF'!E28</f>
        <v>0</v>
      </c>
      <c r="G28" s="173">
        <f>E28*F28</f>
        <v>0</v>
      </c>
    </row>
    <row r="29" spans="2:16" ht="28.8" x14ac:dyDescent="0.3">
      <c r="B29" s="38" t="s">
        <v>76</v>
      </c>
      <c r="C29" s="69" t="s">
        <v>45</v>
      </c>
      <c r="D29" s="10" t="s">
        <v>11</v>
      </c>
      <c r="E29" s="148">
        <v>1</v>
      </c>
      <c r="F29" s="175">
        <f>'Plomb DPGF'!E29</f>
        <v>0</v>
      </c>
      <c r="G29" s="68">
        <f>E29*F29</f>
        <v>0</v>
      </c>
    </row>
    <row r="30" spans="2:16" ht="15" thickBot="1" x14ac:dyDescent="0.35">
      <c r="B30" s="70" t="s">
        <v>77</v>
      </c>
      <c r="C30" s="73" t="s">
        <v>43</v>
      </c>
      <c r="D30" s="12" t="s">
        <v>11</v>
      </c>
      <c r="E30" s="146">
        <v>1</v>
      </c>
      <c r="F30" s="177">
        <f>'Plomb DPGF'!E30</f>
        <v>0</v>
      </c>
      <c r="G30" s="19">
        <f>E30*F30</f>
        <v>0</v>
      </c>
    </row>
    <row r="31" spans="2:16" x14ac:dyDescent="0.3">
      <c r="B31" s="193" t="s">
        <v>90</v>
      </c>
      <c r="C31" s="194"/>
      <c r="D31" s="219" t="s">
        <v>4</v>
      </c>
      <c r="E31" s="220"/>
      <c r="F31" s="221"/>
      <c r="G31" s="141">
        <f>+SUM(G28:G30)</f>
        <v>0</v>
      </c>
    </row>
    <row r="32" spans="2:16" x14ac:dyDescent="0.3">
      <c r="B32" s="193"/>
      <c r="C32" s="194"/>
      <c r="D32" s="222" t="s">
        <v>5</v>
      </c>
      <c r="E32" s="223"/>
      <c r="F32" s="224"/>
      <c r="G32" s="138">
        <f>+G31*0.2</f>
        <v>0</v>
      </c>
    </row>
    <row r="33" spans="2:7" ht="15" thickBot="1" x14ac:dyDescent="0.35">
      <c r="B33" s="195"/>
      <c r="C33" s="196"/>
      <c r="D33" s="216" t="s">
        <v>6</v>
      </c>
      <c r="E33" s="217"/>
      <c r="F33" s="218"/>
      <c r="G33" s="140">
        <f>+G32+G31</f>
        <v>0</v>
      </c>
    </row>
    <row r="34" spans="2:7" ht="15" thickBot="1" x14ac:dyDescent="0.35">
      <c r="B34" s="36"/>
      <c r="C34" s="116"/>
      <c r="D34" s="37"/>
      <c r="E34" s="37"/>
      <c r="F34" s="37"/>
      <c r="G34" s="37"/>
    </row>
    <row r="35" spans="2:7" ht="29.4" thickBot="1" x14ac:dyDescent="0.35">
      <c r="B35" s="31" t="s">
        <v>0</v>
      </c>
      <c r="C35" s="32" t="s">
        <v>1</v>
      </c>
      <c r="D35" s="28" t="s">
        <v>2</v>
      </c>
      <c r="E35" s="168" t="s">
        <v>170</v>
      </c>
      <c r="F35" s="168" t="s">
        <v>171</v>
      </c>
      <c r="G35" s="169" t="s">
        <v>173</v>
      </c>
    </row>
    <row r="36" spans="2:7" ht="15" thickBot="1" x14ac:dyDescent="0.35">
      <c r="B36" s="60" t="s">
        <v>32</v>
      </c>
      <c r="C36" s="198" t="s">
        <v>60</v>
      </c>
      <c r="D36" s="199"/>
      <c r="E36" s="199"/>
      <c r="F36" s="199"/>
      <c r="G36" s="200"/>
    </row>
    <row r="37" spans="2:7" x14ac:dyDescent="0.3">
      <c r="B37" s="20" t="s">
        <v>78</v>
      </c>
      <c r="C37" s="57" t="s">
        <v>8</v>
      </c>
      <c r="D37" s="56" t="s">
        <v>11</v>
      </c>
      <c r="E37" s="172">
        <v>1</v>
      </c>
      <c r="F37" s="176">
        <f>'Plomb DPGF'!E37</f>
        <v>0</v>
      </c>
      <c r="G37" s="173">
        <f>E37*F37</f>
        <v>0</v>
      </c>
    </row>
    <row r="38" spans="2:7" ht="28.8" x14ac:dyDescent="0.3">
      <c r="B38" s="26" t="s">
        <v>79</v>
      </c>
      <c r="C38" s="72" t="s">
        <v>45</v>
      </c>
      <c r="D38" s="10" t="s">
        <v>11</v>
      </c>
      <c r="E38" s="148">
        <v>1</v>
      </c>
      <c r="F38" s="175">
        <f>'Plomb DPGF'!E38</f>
        <v>0</v>
      </c>
      <c r="G38" s="68">
        <f>E38*F38</f>
        <v>0</v>
      </c>
    </row>
    <row r="39" spans="2:7" ht="15" thickBot="1" x14ac:dyDescent="0.35">
      <c r="B39" s="9" t="s">
        <v>80</v>
      </c>
      <c r="C39" s="54" t="s">
        <v>43</v>
      </c>
      <c r="D39" s="12" t="s">
        <v>11</v>
      </c>
      <c r="E39" s="146">
        <v>1</v>
      </c>
      <c r="F39" s="177">
        <f>'Plomb DPGF'!E39</f>
        <v>0</v>
      </c>
      <c r="G39" s="19">
        <f>E39*F39</f>
        <v>0</v>
      </c>
    </row>
    <row r="40" spans="2:7" x14ac:dyDescent="0.3">
      <c r="B40" s="193" t="s">
        <v>89</v>
      </c>
      <c r="C40" s="194"/>
      <c r="D40" s="219" t="s">
        <v>4</v>
      </c>
      <c r="E40" s="220"/>
      <c r="F40" s="221"/>
      <c r="G40" s="141">
        <f>+SUM(G37:G39)</f>
        <v>0</v>
      </c>
    </row>
    <row r="41" spans="2:7" x14ac:dyDescent="0.3">
      <c r="B41" s="193"/>
      <c r="C41" s="194"/>
      <c r="D41" s="222" t="s">
        <v>5</v>
      </c>
      <c r="E41" s="223"/>
      <c r="F41" s="224"/>
      <c r="G41" s="138">
        <f>+G40*0.2</f>
        <v>0</v>
      </c>
    </row>
    <row r="42" spans="2:7" ht="15" thickBot="1" x14ac:dyDescent="0.35">
      <c r="B42" s="195"/>
      <c r="C42" s="196"/>
      <c r="D42" s="216" t="s">
        <v>6</v>
      </c>
      <c r="E42" s="217"/>
      <c r="F42" s="218"/>
      <c r="G42" s="140">
        <f>+G41+G40</f>
        <v>0</v>
      </c>
    </row>
    <row r="43" spans="2:7" ht="15" thickBot="1" x14ac:dyDescent="0.35">
      <c r="B43" s="36"/>
      <c r="C43" s="116"/>
      <c r="D43" s="37"/>
      <c r="E43" s="37"/>
      <c r="F43" s="37"/>
      <c r="G43" s="37"/>
    </row>
    <row r="44" spans="2:7" ht="29.4" thickBot="1" x14ac:dyDescent="0.35">
      <c r="B44" s="31" t="s">
        <v>0</v>
      </c>
      <c r="C44" s="32" t="s">
        <v>1</v>
      </c>
      <c r="D44" s="28" t="s">
        <v>2</v>
      </c>
      <c r="E44" s="168" t="s">
        <v>170</v>
      </c>
      <c r="F44" s="168" t="s">
        <v>171</v>
      </c>
      <c r="G44" s="169" t="s">
        <v>173</v>
      </c>
    </row>
    <row r="45" spans="2:7" ht="15" thickBot="1" x14ac:dyDescent="0.35">
      <c r="B45" s="60" t="s">
        <v>34</v>
      </c>
      <c r="C45" s="198" t="s">
        <v>61</v>
      </c>
      <c r="D45" s="199"/>
      <c r="E45" s="199"/>
      <c r="F45" s="199"/>
      <c r="G45" s="200"/>
    </row>
    <row r="46" spans="2:7" x14ac:dyDescent="0.3">
      <c r="B46" s="26" t="s">
        <v>64</v>
      </c>
      <c r="C46" s="21" t="s">
        <v>8</v>
      </c>
      <c r="D46" s="22" t="s">
        <v>11</v>
      </c>
      <c r="E46" s="147">
        <v>1</v>
      </c>
      <c r="F46" s="176">
        <f>'Plomb DPGF'!E46</f>
        <v>0</v>
      </c>
      <c r="G46" s="173">
        <f>E46*F46</f>
        <v>0</v>
      </c>
    </row>
    <row r="47" spans="2:7" ht="28.8" x14ac:dyDescent="0.3">
      <c r="B47" s="38" t="s">
        <v>65</v>
      </c>
      <c r="C47" s="72" t="s">
        <v>45</v>
      </c>
      <c r="D47" s="10" t="s">
        <v>11</v>
      </c>
      <c r="E47" s="148">
        <v>1</v>
      </c>
      <c r="F47" s="175">
        <f>'Plomb DPGF'!E47</f>
        <v>0</v>
      </c>
      <c r="G47" s="68">
        <f>E47*F47</f>
        <v>0</v>
      </c>
    </row>
    <row r="48" spans="2:7" ht="15" thickBot="1" x14ac:dyDescent="0.35">
      <c r="B48" s="26" t="s">
        <v>66</v>
      </c>
      <c r="C48" s="61" t="s">
        <v>43</v>
      </c>
      <c r="D48" s="10" t="s">
        <v>11</v>
      </c>
      <c r="E48" s="148">
        <v>1</v>
      </c>
      <c r="F48" s="177">
        <f>'Plomb DPGF'!E48</f>
        <v>0</v>
      </c>
      <c r="G48" s="19">
        <f>E48*F48</f>
        <v>0</v>
      </c>
    </row>
    <row r="49" spans="1:22" x14ac:dyDescent="0.3">
      <c r="B49" s="191" t="s">
        <v>88</v>
      </c>
      <c r="C49" s="192"/>
      <c r="D49" s="219" t="s">
        <v>4</v>
      </c>
      <c r="E49" s="220"/>
      <c r="F49" s="221"/>
      <c r="G49" s="136">
        <f>+SUM(G46:G48)</f>
        <v>0</v>
      </c>
    </row>
    <row r="50" spans="1:22" x14ac:dyDescent="0.3">
      <c r="B50" s="193"/>
      <c r="C50" s="194"/>
      <c r="D50" s="222" t="s">
        <v>5</v>
      </c>
      <c r="E50" s="223"/>
      <c r="F50" s="224"/>
      <c r="G50" s="138">
        <f>+G49*0.2</f>
        <v>0</v>
      </c>
    </row>
    <row r="51" spans="1:22" ht="15" thickBot="1" x14ac:dyDescent="0.35">
      <c r="B51" s="195"/>
      <c r="C51" s="196"/>
      <c r="D51" s="216" t="s">
        <v>6</v>
      </c>
      <c r="E51" s="217"/>
      <c r="F51" s="218"/>
      <c r="G51" s="140">
        <f>+G50+G49</f>
        <v>0</v>
      </c>
    </row>
    <row r="52" spans="1:22" ht="15" thickBot="1" x14ac:dyDescent="0.35">
      <c r="B52" s="116"/>
      <c r="C52" s="116"/>
      <c r="D52" s="37"/>
      <c r="E52" s="37"/>
      <c r="F52" s="37"/>
      <c r="G52" s="37"/>
    </row>
    <row r="53" spans="1:22" x14ac:dyDescent="0.3">
      <c r="A53" s="3"/>
      <c r="B53" s="191" t="s">
        <v>27</v>
      </c>
      <c r="C53" s="192"/>
      <c r="D53" s="219" t="s">
        <v>4</v>
      </c>
      <c r="E53" s="220"/>
      <c r="F53" s="221"/>
      <c r="G53" s="136">
        <f>G13+G22+G31+G40+G49</f>
        <v>0</v>
      </c>
    </row>
    <row r="54" spans="1:22" x14ac:dyDescent="0.3">
      <c r="A54" s="3"/>
      <c r="B54" s="193"/>
      <c r="C54" s="194"/>
      <c r="D54" s="222" t="s">
        <v>5</v>
      </c>
      <c r="E54" s="223"/>
      <c r="F54" s="224"/>
      <c r="G54" s="138">
        <f>+G53*0.2</f>
        <v>0</v>
      </c>
    </row>
    <row r="55" spans="1:22" ht="15" thickBot="1" x14ac:dyDescent="0.35">
      <c r="A55" s="3"/>
      <c r="B55" s="195"/>
      <c r="C55" s="196"/>
      <c r="D55" s="216" t="s">
        <v>6</v>
      </c>
      <c r="E55" s="217"/>
      <c r="F55" s="218"/>
      <c r="G55" s="140">
        <f>+G54+G53</f>
        <v>0</v>
      </c>
    </row>
    <row r="56" spans="1:22" ht="15" thickBot="1" x14ac:dyDescent="0.35">
      <c r="A56" s="3"/>
      <c r="B56" s="63"/>
      <c r="C56" s="116"/>
      <c r="D56" s="37"/>
      <c r="E56" s="37"/>
      <c r="F56" s="37"/>
      <c r="G56" s="37"/>
    </row>
    <row r="57" spans="1:22" ht="29.4" thickBot="1" x14ac:dyDescent="0.35">
      <c r="B57" s="2" t="s">
        <v>0</v>
      </c>
      <c r="C57" s="4" t="s">
        <v>1</v>
      </c>
      <c r="D57" s="5" t="s">
        <v>2</v>
      </c>
      <c r="E57" s="168" t="s">
        <v>170</v>
      </c>
      <c r="F57" s="168" t="s">
        <v>171</v>
      </c>
      <c r="G57" s="169" t="s">
        <v>173</v>
      </c>
    </row>
    <row r="58" spans="1:22" ht="15" thickBot="1" x14ac:dyDescent="0.35">
      <c r="B58" s="60" t="s">
        <v>101</v>
      </c>
      <c r="C58" s="198" t="s">
        <v>35</v>
      </c>
      <c r="D58" s="199"/>
      <c r="E58" s="199"/>
      <c r="F58" s="199"/>
      <c r="G58" s="200"/>
    </row>
    <row r="59" spans="1:22" x14ac:dyDescent="0.3">
      <c r="B59" s="8" t="s">
        <v>102</v>
      </c>
      <c r="C59" s="39" t="s">
        <v>82</v>
      </c>
      <c r="D59" s="10" t="s">
        <v>2</v>
      </c>
      <c r="E59" s="148">
        <v>10</v>
      </c>
      <c r="F59" s="176">
        <f>'Plomb BPU'!E10</f>
        <v>0</v>
      </c>
      <c r="G59" s="95">
        <f>E59*F59</f>
        <v>0</v>
      </c>
    </row>
    <row r="60" spans="1:22" ht="29.4" thickBot="1" x14ac:dyDescent="0.35">
      <c r="B60" s="9" t="s">
        <v>103</v>
      </c>
      <c r="C60" s="16" t="s">
        <v>17</v>
      </c>
      <c r="D60" s="12" t="s">
        <v>2</v>
      </c>
      <c r="E60" s="146">
        <v>1</v>
      </c>
      <c r="F60" s="189">
        <f>'Plomb BPU'!E11</f>
        <v>0</v>
      </c>
      <c r="G60" s="98">
        <f>E60*F60</f>
        <v>0</v>
      </c>
    </row>
    <row r="61" spans="1:22" ht="15" thickBot="1" x14ac:dyDescent="0.35">
      <c r="B61" s="60"/>
      <c r="C61" s="198" t="s">
        <v>168</v>
      </c>
      <c r="D61" s="199"/>
      <c r="E61" s="199"/>
      <c r="F61" s="199"/>
      <c r="G61" s="200"/>
    </row>
    <row r="62" spans="1:22" ht="15" thickBot="1" x14ac:dyDescent="0.35">
      <c r="B62" s="108" t="s">
        <v>104</v>
      </c>
      <c r="C62" s="109" t="s">
        <v>169</v>
      </c>
      <c r="D62" s="105" t="s">
        <v>98</v>
      </c>
      <c r="E62" s="178">
        <v>2</v>
      </c>
      <c r="F62" s="179">
        <f>'Plomb BPU'!E13</f>
        <v>0</v>
      </c>
      <c r="G62" s="106">
        <f>E62*F62</f>
        <v>0</v>
      </c>
    </row>
    <row r="63" spans="1:22" ht="15" thickBot="1" x14ac:dyDescent="0.35">
      <c r="B63" s="180"/>
      <c r="C63" s="228" t="s">
        <v>46</v>
      </c>
      <c r="D63" s="229"/>
      <c r="E63" s="229"/>
      <c r="F63" s="229"/>
      <c r="G63" s="229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</row>
    <row r="64" spans="1:22" x14ac:dyDescent="0.3">
      <c r="B64" s="20" t="s">
        <v>105</v>
      </c>
      <c r="C64" s="118" t="s">
        <v>68</v>
      </c>
      <c r="D64" s="58" t="s">
        <v>98</v>
      </c>
      <c r="E64" s="56">
        <v>1</v>
      </c>
      <c r="F64" s="176">
        <f>'Plomb BPU'!E15</f>
        <v>0</v>
      </c>
      <c r="G64" s="181">
        <f>E64*F64</f>
        <v>0</v>
      </c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</row>
    <row r="65" spans="1:22" ht="15" thickBot="1" x14ac:dyDescent="0.35">
      <c r="B65" s="70" t="s">
        <v>106</v>
      </c>
      <c r="C65" s="142" t="s">
        <v>49</v>
      </c>
      <c r="D65" s="143" t="s">
        <v>2</v>
      </c>
      <c r="E65" s="12">
        <v>1</v>
      </c>
      <c r="F65" s="189">
        <f>'Plomb BPU'!E16</f>
        <v>0</v>
      </c>
      <c r="G65" s="98">
        <f>E65*F65</f>
        <v>0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</row>
    <row r="66" spans="1:22" x14ac:dyDescent="0.3">
      <c r="A66" s="3"/>
      <c r="B66" s="191" t="s">
        <v>55</v>
      </c>
      <c r="C66" s="192"/>
      <c r="D66" s="219" t="s">
        <v>4</v>
      </c>
      <c r="E66" s="220"/>
      <c r="F66" s="221"/>
      <c r="G66" s="136">
        <f>G27+G36+G45+G54+G61</f>
        <v>0</v>
      </c>
    </row>
    <row r="67" spans="1:22" x14ac:dyDescent="0.3">
      <c r="A67" s="3"/>
      <c r="B67" s="193"/>
      <c r="C67" s="194"/>
      <c r="D67" s="222" t="s">
        <v>5</v>
      </c>
      <c r="E67" s="223"/>
      <c r="F67" s="224"/>
      <c r="G67" s="138">
        <f>+G66*0.2</f>
        <v>0</v>
      </c>
    </row>
    <row r="68" spans="1:22" ht="15" thickBot="1" x14ac:dyDescent="0.35">
      <c r="A68" s="3"/>
      <c r="B68" s="195"/>
      <c r="C68" s="196"/>
      <c r="D68" s="216" t="s">
        <v>6</v>
      </c>
      <c r="E68" s="217"/>
      <c r="F68" s="218"/>
      <c r="G68" s="140">
        <f>+G67+G66</f>
        <v>0</v>
      </c>
    </row>
    <row r="69" spans="1:22" ht="15" thickBot="1" x14ac:dyDescent="0.35"/>
    <row r="70" spans="1:22" x14ac:dyDescent="0.3">
      <c r="A70" s="3"/>
      <c r="B70" s="191" t="s">
        <v>175</v>
      </c>
      <c r="C70" s="192"/>
      <c r="D70" s="219" t="s">
        <v>4</v>
      </c>
      <c r="E70" s="220"/>
      <c r="F70" s="221"/>
      <c r="G70" s="136">
        <f>G53+G66</f>
        <v>0</v>
      </c>
    </row>
    <row r="71" spans="1:22" x14ac:dyDescent="0.3">
      <c r="A71" s="3"/>
      <c r="B71" s="193"/>
      <c r="C71" s="194"/>
      <c r="D71" s="222" t="s">
        <v>5</v>
      </c>
      <c r="E71" s="223"/>
      <c r="F71" s="224"/>
      <c r="G71" s="138">
        <f>+G70*0.2</f>
        <v>0</v>
      </c>
    </row>
    <row r="72" spans="1:22" ht="15" thickBot="1" x14ac:dyDescent="0.35">
      <c r="A72" s="3"/>
      <c r="B72" s="195"/>
      <c r="C72" s="196"/>
      <c r="D72" s="216" t="s">
        <v>6</v>
      </c>
      <c r="E72" s="217"/>
      <c r="F72" s="218"/>
      <c r="G72" s="140">
        <f>+G71+G70</f>
        <v>0</v>
      </c>
    </row>
    <row r="73" spans="1:22" x14ac:dyDescent="0.3">
      <c r="G73" s="76"/>
      <c r="I73"/>
    </row>
  </sheetData>
  <mergeCells count="42">
    <mergeCell ref="D31:F31"/>
    <mergeCell ref="D32:F32"/>
    <mergeCell ref="D33:F33"/>
    <mergeCell ref="B70:C72"/>
    <mergeCell ref="D70:F70"/>
    <mergeCell ref="D71:F71"/>
    <mergeCell ref="D72:F72"/>
    <mergeCell ref="C63:G63"/>
    <mergeCell ref="C36:G36"/>
    <mergeCell ref="B40:C42"/>
    <mergeCell ref="C45:G45"/>
    <mergeCell ref="B49:C51"/>
    <mergeCell ref="D49:F49"/>
    <mergeCell ref="D50:F50"/>
    <mergeCell ref="D41:F41"/>
    <mergeCell ref="D42:F42"/>
    <mergeCell ref="B53:C55"/>
    <mergeCell ref="C58:G58"/>
    <mergeCell ref="D53:F53"/>
    <mergeCell ref="D54:F54"/>
    <mergeCell ref="D55:F55"/>
    <mergeCell ref="C61:G61"/>
    <mergeCell ref="B66:C68"/>
    <mergeCell ref="D66:F66"/>
    <mergeCell ref="D67:F67"/>
    <mergeCell ref="D68:F68"/>
    <mergeCell ref="D51:F51"/>
    <mergeCell ref="D40:F40"/>
    <mergeCell ref="B2:G2"/>
    <mergeCell ref="B3:G3"/>
    <mergeCell ref="B6:G6"/>
    <mergeCell ref="C9:G9"/>
    <mergeCell ref="B13:C15"/>
    <mergeCell ref="C18:G18"/>
    <mergeCell ref="D13:F13"/>
    <mergeCell ref="D14:F14"/>
    <mergeCell ref="D15:F15"/>
    <mergeCell ref="D22:F22"/>
    <mergeCell ref="D23:F23"/>
    <mergeCell ref="D24:F24"/>
    <mergeCell ref="B22:C24"/>
    <mergeCell ref="B31:C33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zoomScaleNormal="100" workbookViewId="0">
      <selection activeCell="D7" sqref="D7:D8"/>
    </sheetView>
  </sheetViews>
  <sheetFormatPr baseColWidth="10" defaultRowHeight="14.4" x14ac:dyDescent="0.3"/>
  <cols>
    <col min="2" max="2" width="14.88671875" customWidth="1"/>
    <col min="3" max="4" width="12.88671875" customWidth="1"/>
    <col min="5" max="5" width="5.77734375" customWidth="1"/>
  </cols>
  <sheetData>
    <row r="3" spans="1:5" x14ac:dyDescent="0.3">
      <c r="A3" t="s">
        <v>95</v>
      </c>
    </row>
    <row r="4" spans="1:5" x14ac:dyDescent="0.3">
      <c r="D4" t="s">
        <v>52</v>
      </c>
    </row>
    <row r="5" spans="1:5" x14ac:dyDescent="0.3">
      <c r="A5" s="230" t="s">
        <v>92</v>
      </c>
      <c r="B5" s="77" t="s">
        <v>51</v>
      </c>
      <c r="C5" s="78">
        <f>'Amiante DQE'!G98</f>
        <v>0</v>
      </c>
      <c r="D5" s="231">
        <f>C5+C6</f>
        <v>0</v>
      </c>
    </row>
    <row r="6" spans="1:5" x14ac:dyDescent="0.3">
      <c r="A6" s="230"/>
      <c r="B6" s="77" t="s">
        <v>54</v>
      </c>
      <c r="C6" s="78">
        <f>'Amiante DQE'!G121</f>
        <v>0</v>
      </c>
      <c r="D6" s="231"/>
    </row>
    <row r="7" spans="1:5" x14ac:dyDescent="0.3">
      <c r="A7" s="230" t="s">
        <v>93</v>
      </c>
      <c r="B7" s="77" t="s">
        <v>51</v>
      </c>
      <c r="C7" s="78">
        <f>'Plomb DPGF'!E53</f>
        <v>0</v>
      </c>
      <c r="D7" s="231">
        <f>C7+C8</f>
        <v>0</v>
      </c>
    </row>
    <row r="8" spans="1:5" x14ac:dyDescent="0.3">
      <c r="A8" s="230"/>
      <c r="B8" s="77" t="s">
        <v>54</v>
      </c>
      <c r="C8" s="78">
        <f>'Plomb DQE'!G66</f>
        <v>0</v>
      </c>
      <c r="D8" s="231"/>
    </row>
    <row r="9" spans="1:5" x14ac:dyDescent="0.3">
      <c r="A9" s="77" t="s">
        <v>94</v>
      </c>
      <c r="B9" s="77"/>
      <c r="C9" s="77"/>
      <c r="D9" s="78">
        <f>D5+D7</f>
        <v>0</v>
      </c>
      <c r="E9" s="79"/>
    </row>
    <row r="10" spans="1:5" x14ac:dyDescent="0.3">
      <c r="D10" s="3"/>
    </row>
  </sheetData>
  <mergeCells count="4">
    <mergeCell ref="A7:A8"/>
    <mergeCell ref="D7:D8"/>
    <mergeCell ref="A5:A6"/>
    <mergeCell ref="D5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6</vt:i4>
      </vt:variant>
    </vt:vector>
  </HeadingPairs>
  <TitlesOfParts>
    <vt:vector size="13" baseType="lpstr">
      <vt:lpstr>Amiante DPGF</vt:lpstr>
      <vt:lpstr>Amiante BPU</vt:lpstr>
      <vt:lpstr>Amiante DQE</vt:lpstr>
      <vt:lpstr>Plomb DPGF</vt:lpstr>
      <vt:lpstr>Plomb BPU</vt:lpstr>
      <vt:lpstr>Plomb DQE</vt:lpstr>
      <vt:lpstr>Récap</vt:lpstr>
      <vt:lpstr>'Amiante BPU'!Zone_d_impression</vt:lpstr>
      <vt:lpstr>'Amiante DPGF'!Zone_d_impression</vt:lpstr>
      <vt:lpstr>'Amiante DQE'!Zone_d_impression</vt:lpstr>
      <vt:lpstr>'Plomb BPU'!Zone_d_impression</vt:lpstr>
      <vt:lpstr>'Plomb DPGF'!Zone_d_impression</vt:lpstr>
      <vt:lpstr>'Plomb DQE'!Zone_d_impression</vt:lpstr>
    </vt:vector>
  </TitlesOfParts>
  <Company>Burgeap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Mathias BUTTI</dc:creator>
  <cp:lastModifiedBy>Olivier SCHNEIDER</cp:lastModifiedBy>
  <cp:lastPrinted>2024-11-25T13:33:14Z</cp:lastPrinted>
  <dcterms:created xsi:type="dcterms:W3CDTF">2016-09-13T17:02:34Z</dcterms:created>
  <dcterms:modified xsi:type="dcterms:W3CDTF">2024-12-05T13:31:22Z</dcterms:modified>
</cp:coreProperties>
</file>