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4-098 Nettoyage 87/02 DCE/00 Doc préparatoires/V4/"/>
    </mc:Choice>
  </mc:AlternateContent>
  <xr:revisionPtr revIDLastSave="449" documentId="13_ncr:1_{11E7E4EC-1CD6-4045-863B-C7F3F0632B76}" xr6:coauthVersionLast="47" xr6:coauthVersionMax="47" xr10:uidLastSave="{45BB2E1C-E3AD-487A-B8A0-2F48C0A164D6}"/>
  <bookViews>
    <workbookView xWindow="-120" yWindow="-120" windowWidth="29040" windowHeight="15840" xr2:uid="{00000000-000D-0000-FFFF-FFFF00000000}"/>
  </bookViews>
  <sheets>
    <sheet name="1 - 2 Contenu+ fréquences" sheetId="8" r:id="rId1"/>
    <sheet name="3 Contenu + fréquences" sheetId="2" r:id="rId2"/>
    <sheet name="4 Contenu + fréquences" sheetId="7" r:id="rId3"/>
    <sheet name="Détails des surfaces" sheetId="6" r:id="rId4"/>
    <sheet name="Calendrier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4" i="6" l="1"/>
  <c r="R15" i="6"/>
  <c r="W13" i="6"/>
  <c r="W12" i="6"/>
  <c r="W11" i="6"/>
  <c r="W10" i="6"/>
  <c r="W9" i="6"/>
  <c r="B41" i="6"/>
  <c r="B43" i="6" s="1"/>
  <c r="AK48" i="6"/>
  <c r="O18" i="6" l="1"/>
  <c r="O15" i="6"/>
  <c r="O14" i="6"/>
  <c r="O7" i="6"/>
  <c r="O19" i="6" s="1"/>
  <c r="J7" i="6"/>
  <c r="J13" i="6" s="1"/>
  <c r="F77" i="6" l="1"/>
  <c r="F78" i="6" s="1"/>
  <c r="B77" i="6"/>
  <c r="B76" i="6"/>
  <c r="B78" i="6" s="1"/>
  <c r="B71" i="6"/>
  <c r="B65" i="6"/>
  <c r="B51" i="6"/>
  <c r="D11" i="2"/>
  <c r="D13" i="2" s="1"/>
</calcChain>
</file>

<file path=xl/sharedStrings.xml><?xml version="1.0" encoding="utf-8"?>
<sst xmlns="http://schemas.openxmlformats.org/spreadsheetml/2006/main" count="662" uniqueCount="249">
  <si>
    <t>CONTENU ET FREQUENCES DES PRESTATIONS</t>
  </si>
  <si>
    <r>
      <rPr>
        <b/>
        <sz val="11"/>
        <color theme="1"/>
        <rFont val="Calibri"/>
        <family val="2"/>
        <scheme val="minor"/>
      </rPr>
      <t>Sites</t>
    </r>
    <r>
      <rPr>
        <sz val="11"/>
        <color theme="1"/>
        <rFont val="Calibri"/>
        <family val="2"/>
        <scheme val="minor"/>
      </rPr>
      <t xml:space="preserve">
art. 2 CCTP</t>
    </r>
  </si>
  <si>
    <r>
      <rPr>
        <b/>
        <sz val="11"/>
        <color theme="1"/>
        <rFont val="Calibri"/>
        <family val="2"/>
        <scheme val="minor"/>
      </rPr>
      <t>Adresse</t>
    </r>
    <r>
      <rPr>
        <sz val="11"/>
        <color theme="1"/>
        <rFont val="Calibri"/>
        <family val="2"/>
        <scheme val="minor"/>
      </rPr>
      <t xml:space="preserve">
art. 2 CCTP</t>
    </r>
  </si>
  <si>
    <t>12, avenue Garibaldi 87000 LIMOGES </t>
  </si>
  <si>
    <t>104 rue de Saint Gence 87100 LIMOGES </t>
  </si>
  <si>
    <r>
      <rPr>
        <b/>
        <sz val="11"/>
        <color theme="1"/>
        <rFont val="Calibri"/>
        <family val="2"/>
        <scheme val="minor"/>
      </rPr>
      <t>Contact</t>
    </r>
    <r>
      <rPr>
        <sz val="11"/>
        <color theme="1"/>
        <rFont val="Calibri"/>
        <family val="2"/>
        <scheme val="minor"/>
      </rPr>
      <t xml:space="preserve">
art. 2 CCTP</t>
    </r>
  </si>
  <si>
    <t>Bruno DEVAUD bruno.devaud@cma-nouvelleaquitaine.fr 05 55 45 27 00  Charlotte RAYNAUD-BOUVIER charlotte.raynaud-bouvier@cma-nouvelleaquitaine.fr  05 55 45 27 00</t>
  </si>
  <si>
    <t xml:space="preserve">                           Bruno DEVAUD bruno.devaud@cma-nouvelleaquitaine.fr     05 55 45 27 00                                                                           Charlotte RAYNAUD-BOUVIER charlotte.raynaud-bouvier@cma-nouvelleaquitaine.fr  05 55 45 27 00</t>
  </si>
  <si>
    <t>Horaires d'intervention</t>
  </si>
  <si>
    <t>LMMJV
6H00-8h15 17h30-20h00</t>
  </si>
  <si>
    <t>FAMILLE</t>
  </si>
  <si>
    <t>CONTENU DU NETTOYAGE COURANT</t>
  </si>
  <si>
    <t>FREQUENCES</t>
  </si>
  <si>
    <t>BU / AR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</si>
  <si>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Contrôle de l'état des tables et bureaux</t>
    </r>
  </si>
  <si>
    <t xml:space="preserve">2 x par semaine 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</si>
  <si>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Vidage des corbeilles</t>
    </r>
  </si>
  <si>
    <t xml:space="preserve">1 x par semaine 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</si>
  <si>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Contrôle des collecteurs de tri sélectif, vidage si niveau &gt; 50%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</si>
  <si>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Vidange des broyeurs de papiers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</si>
  <si>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Regroupement des déchets vers les bennes extérieures du site.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</si>
  <si>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Regroupement des recyclables dans les bennes spécifiques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</si>
  <si>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Balayage humide des sols.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</si>
  <si>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Aspiration des moquettes.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</si>
  <si>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Dépoussiérage des meubles, sièges, lampes de bureaux et objets meublants.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</si>
  <si>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Dépoussiérage des dessus de bureaux et tables dégagés.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</si>
  <si>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Enlèvement des traces de doigts et salissures sur les portes. </t>
    </r>
  </si>
  <si>
    <t>1 x par mois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</si>
  <si>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Enlèvement des toiles d'araignées.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</si>
  <si>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Remise en place du mobilier.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</si>
  <si>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Extinction de l'éclairage.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</si>
  <si>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Fermeture à clef des locaux ayant été ouverts pour nettoyage.</t>
    </r>
  </si>
  <si>
    <t>BS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</si>
  <si>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 des éléments sanitaires (vasques et plans de toilette)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</si>
  <si>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Nettoyage et vidage des poubelles sanitaires.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</si>
  <si>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Nettoyage humide et essuyage à sec des glaces de lavabos.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</si>
  <si>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Nettoyage/désinfection des sièges des WC.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</si>
  <si>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Nettoyage/désinfection des barres de maintien des équipements PMR.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</si>
  <si>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Recharge des distributeurs de papier WC et essuie-mains et savon liquide.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</si>
  <si>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Lavage des sols et parois carrelées.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</si>
  <si>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Nettoyage/désinfection des brosses de WC et de leurs supports.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</si>
  <si>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Enlèvement des tâches et traces persistantes, du calcaire si besoin.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</si>
  <si>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Nettoyage/désinfection des poignées de portes et commande de chasse d'eau.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</si>
  <si>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 des traces de doigts sur les portes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</si>
  <si>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Enlèvement des toiles d’araignées</t>
    </r>
  </si>
  <si>
    <t>CI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</si>
  <si>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Contrôle et vidage des corbeilles à papiers.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</si>
  <si>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Contrôle des collecteurs de tri sélectif situés dans les zones des distributeurs automatiques, vidage si niveau &gt; 50%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</si>
  <si>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Regroupement des déchets vers les bennes extérieures du site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</si>
  <si>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Regroupement des recyclables dans les bennes jaunes de la zone des containers du site</t>
    </r>
  </si>
  <si>
    <t>-       Dépoussiérage des meubles, sièges, lampes de bureaux et objets meublants (y compris plantes vertes dans les halls d'accueil).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</si>
  <si>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Balayage humide des sols</t>
    </r>
  </si>
  <si>
    <t>- Désinfection des poignées de portes intérieures et extérieures (halls d'accueil)</t>
  </si>
  <si>
    <t>- Dépoussiérage des rampes d'escalier sur tous les niveaux</t>
  </si>
  <si>
    <t>RE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</si>
  <si>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Contrôle de l’état des tables, chaises et objets meublants ;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</si>
  <si>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Balayage humide des sols ;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</si>
  <si>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Vidage des corbeilles ;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</si>
  <si>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 des micro- ondes :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</si>
  <si>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Nettoyage du / des réfrigérateurs 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</si>
  <si>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 xml:space="preserve">Nettoyage des éviers </t>
    </r>
  </si>
  <si>
    <r>
      <t>ZE</t>
    </r>
    <r>
      <rPr>
        <sz val="11"/>
        <color rgb="FF000000"/>
        <rFont val="Arial"/>
        <family val="2"/>
      </rPr>
      <t> </t>
    </r>
  </si>
  <si>
    <t>- Ramassage des objets et détritus au sol</t>
  </si>
  <si>
    <t>- Balayage des parties cimentées et terrasses en bois</t>
  </si>
  <si>
    <t>- Nettoyage des éléments en inox</t>
  </si>
  <si>
    <t xml:space="preserve">- Remplacement des sacs des poubelles extérieurs si remplissage &gt;50 %. </t>
  </si>
  <si>
    <t>- Vidage des cendriers</t>
  </si>
  <si>
    <t>- Déplacement des containers à déchets, à sortir les jours de collecte puis rentrer une fois les déchets collectés</t>
  </si>
  <si>
    <t xml:space="preserve">- Secteurs alimentaires : déplacement quotidien des containers à déchets, à sortir, puis laver et rentrer une fois les déchets collectés </t>
  </si>
  <si>
    <t>VI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</si>
  <si>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Lavage/Nettoyage des vitres</t>
    </r>
  </si>
  <si>
    <t>1 x par trimestre</t>
  </si>
  <si>
    <t xml:space="preserve">-   Nettoyage des SAS vitrés intérieurs dans les accueils  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</si>
  <si>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 des encadrements de fenêtres</t>
    </r>
  </si>
  <si>
    <t>CONTENU DES AUTRES PRESTATIONS RECURRENTES</t>
  </si>
  <si>
    <r>
      <rPr>
        <b/>
        <sz val="11"/>
        <color theme="1"/>
        <rFont val="Calibri"/>
        <family val="2"/>
        <scheme val="minor"/>
      </rPr>
      <t>Remplissage des accessoires sanitaires</t>
    </r>
    <r>
      <rPr>
        <sz val="11"/>
        <color theme="1"/>
        <rFont val="Calibri"/>
        <family val="2"/>
        <scheme val="minor"/>
      </rPr>
      <t xml:space="preserve">
art. 3.9.4 CCTP</t>
    </r>
  </si>
  <si>
    <t>Autant que nécessaire</t>
  </si>
  <si>
    <r>
      <t xml:space="preserve">Vidage des poubelles et bacs de tri sélectif dans les containers à déchets 
</t>
    </r>
    <r>
      <rPr>
        <sz val="11"/>
        <rFont val="Calibri"/>
        <family val="2"/>
        <scheme val="minor"/>
      </rPr>
      <t>art. 3.10.1 CCTP</t>
    </r>
    <r>
      <rPr>
        <b/>
        <sz val="11"/>
        <rFont val="Calibri"/>
        <family val="2"/>
        <scheme val="minor"/>
      </rPr>
      <t xml:space="preserve">
EXCLUSION :</t>
    </r>
    <r>
      <rPr>
        <sz val="11"/>
        <rFont val="Calibri"/>
        <family val="2"/>
        <scheme val="minor"/>
      </rPr>
      <t xml:space="preserve"> Bacs à papier spécifique (art. 3.10.1 CCTP)</t>
    </r>
  </si>
  <si>
    <t>A chaque passage</t>
  </si>
  <si>
    <t>CONTENU DES POTENTIELLES PRESTATIONS PONCTUELLES A LA DEMANDE</t>
  </si>
  <si>
    <r>
      <rPr>
        <b/>
        <sz val="11"/>
        <color theme="1"/>
        <rFont val="Calibri"/>
        <family val="2"/>
        <scheme val="minor"/>
      </rPr>
      <t>Nettoyage courant supplémentaire par famille de locaux</t>
    </r>
    <r>
      <rPr>
        <sz val="11"/>
        <color theme="1"/>
        <rFont val="Calibri"/>
        <family val="2"/>
        <scheme val="minor"/>
      </rPr>
      <t xml:space="preserve">
art. 9.1.1 CCTP</t>
    </r>
  </si>
  <si>
    <t xml:space="preserve">OUI </t>
  </si>
  <si>
    <r>
      <t xml:space="preserve">Nettoyage moquette
</t>
    </r>
    <r>
      <rPr>
        <sz val="11"/>
        <color theme="1"/>
        <rFont val="Calibri"/>
        <family val="2"/>
        <scheme val="minor"/>
      </rPr>
      <t>art. 9.1.2 CCTP</t>
    </r>
  </si>
  <si>
    <r>
      <t xml:space="preserve">Nettoyage des sols par auto-laveuse
</t>
    </r>
    <r>
      <rPr>
        <sz val="11"/>
        <color theme="1"/>
        <rFont val="Calibri"/>
        <family val="2"/>
        <scheme val="minor"/>
      </rPr>
      <t>art. 9.1.3 CCTP</t>
    </r>
  </si>
  <si>
    <r>
      <rPr>
        <b/>
        <sz val="11"/>
        <color theme="1"/>
        <rFont val="Calibri"/>
        <family val="2"/>
        <scheme val="minor"/>
      </rPr>
      <t>Prescriptions en cas d’épidémie</t>
    </r>
    <r>
      <rPr>
        <sz val="11"/>
        <color theme="1"/>
        <rFont val="Calibri"/>
        <family val="2"/>
        <scheme val="minor"/>
      </rPr>
      <t xml:space="preserve">
art. 9.1.4 CCTP</t>
    </r>
  </si>
  <si>
    <r>
      <rPr>
        <b/>
        <sz val="11"/>
        <color theme="1"/>
        <rFont val="Calibri"/>
        <family val="2"/>
        <scheme val="minor"/>
      </rPr>
      <t>Cirage du sol thermoplastique en vinyle ou linoléum</t>
    </r>
    <r>
      <rPr>
        <sz val="11"/>
        <color theme="1"/>
        <rFont val="Calibri"/>
        <family val="2"/>
        <scheme val="minor"/>
      </rPr>
      <t xml:space="preserve">
art. 9.1.5 CCTP</t>
    </r>
  </si>
  <si>
    <r>
      <t xml:space="preserve">Nettoyage des éléments en inox
</t>
    </r>
    <r>
      <rPr>
        <sz val="11"/>
        <color theme="1"/>
        <rFont val="Calibri"/>
        <family val="2"/>
        <scheme val="minor"/>
      </rPr>
      <t>art. 9.1.6 CCTP</t>
    </r>
  </si>
  <si>
    <r>
      <t xml:space="preserve">Nettoyage et cirage du parquet
</t>
    </r>
    <r>
      <rPr>
        <sz val="11"/>
        <color theme="1"/>
        <rFont val="Calibri"/>
        <family val="2"/>
        <scheme val="minor"/>
      </rPr>
      <t>art. 9.1.7 CCTP</t>
    </r>
  </si>
  <si>
    <t>104 rue de Saint Gence 87100 LIMOGES</t>
  </si>
  <si>
    <t>Sébastien Sahuguède
sebastien.sahuguede@cma-nouvelleaquitaine.fr
0555793646</t>
  </si>
  <si>
    <r>
      <rPr>
        <sz val="11"/>
        <color rgb="FF000000"/>
        <rFont val="Calibri"/>
        <family val="2"/>
        <scheme val="minor"/>
      </rPr>
      <t xml:space="preserve">Pendant les 40 semaines d'activité pédagogique Lundi à partir de 17h30 
Mardi Mercredi Jeudi Vendredi à partir de 16h30
</t>
    </r>
    <r>
      <rPr>
        <i/>
        <sz val="11"/>
        <color rgb="FF000000"/>
        <rFont val="Calibri"/>
        <family val="2"/>
        <scheme val="minor"/>
      </rPr>
      <t xml:space="preserve">(Horaires souples en périodes de vacances, cf calendrier)
</t>
    </r>
  </si>
  <si>
    <r>
      <t xml:space="preserve">Prestations composant le </t>
    </r>
    <r>
      <rPr>
        <b/>
        <sz val="11"/>
        <color theme="1"/>
        <rFont val="Calibri"/>
        <family val="2"/>
        <scheme val="minor"/>
      </rPr>
      <t>nettoyage récurrent</t>
    </r>
  </si>
  <si>
    <t>Famille BU hors salle de classe</t>
  </si>
  <si>
    <t xml:space="preserve">5 jours sur 5 en période d'activité pédagogique sinon 2/5 </t>
  </si>
  <si>
    <r>
      <t xml:space="preserve">Famille BU  uniquement salle de classe
</t>
    </r>
    <r>
      <rPr>
        <sz val="11"/>
        <color theme="1"/>
        <rFont val="Calibri"/>
        <family val="2"/>
        <scheme val="minor"/>
      </rPr>
      <t>(avec nettoyage des tableaux blancs)</t>
    </r>
  </si>
  <si>
    <t>5 jours sur 5 uniquement en période d'activité pédagogique</t>
  </si>
  <si>
    <t>Famille BS (Zone administration)</t>
  </si>
  <si>
    <t>Famille BS zone accessible au public</t>
  </si>
  <si>
    <t xml:space="preserve">Famille CI </t>
  </si>
  <si>
    <t>Famille RE  : Salle de restauration</t>
  </si>
  <si>
    <t xml:space="preserve">5 soirs sur 5 en période d'activité pédagogique </t>
  </si>
  <si>
    <t xml:space="preserve">Famille AR </t>
  </si>
  <si>
    <t xml:space="preserve">Famille  VI </t>
  </si>
  <si>
    <t xml:space="preserve">1 fois par an en aout avant la rentrée </t>
  </si>
  <si>
    <t>Famille AMC</t>
  </si>
  <si>
    <t>5 fois par an pendant les vacances scolaires pour les ateliers
Précision pour le dépoussiérage et nettoyage sols parking : 1 fois par an lors des vacances d'été.</t>
  </si>
  <si>
    <r>
      <rPr>
        <b/>
        <sz val="11"/>
        <color theme="1"/>
        <rFont val="Calibri"/>
        <family val="2"/>
        <scheme val="minor"/>
      </rPr>
      <t xml:space="preserve">Vidage des poubelles et bacs de tri sélectif dans les containers à déchets </t>
    </r>
    <r>
      <rPr>
        <sz val="11"/>
        <color theme="1"/>
        <rFont val="Calibri"/>
        <family val="2"/>
        <scheme val="minor"/>
      </rPr>
      <t xml:space="preserve">
art. 3.10.1 CCTP</t>
    </r>
  </si>
  <si>
    <r>
      <rPr>
        <i/>
        <u/>
        <sz val="11"/>
        <rFont val="Calibri"/>
        <family val="2"/>
        <scheme val="minor"/>
      </rPr>
      <t>EXCLUSION</t>
    </r>
    <r>
      <rPr>
        <i/>
        <sz val="11"/>
        <rFont val="Calibri"/>
        <family val="2"/>
        <scheme val="minor"/>
      </rPr>
      <t xml:space="preserve"> : Bacs à papier spécifique (art. 3.10.1 CCTP)</t>
    </r>
  </si>
  <si>
    <t>NON EXCLU</t>
  </si>
  <si>
    <r>
      <rPr>
        <b/>
        <sz val="11"/>
        <color theme="1"/>
        <rFont val="Calibri"/>
        <family val="2"/>
        <scheme val="minor"/>
      </rPr>
      <t xml:space="preserve">Manipulation des containers à déchets
</t>
    </r>
    <r>
      <rPr>
        <i/>
        <sz val="11"/>
        <color theme="1"/>
        <rFont val="Calibri"/>
        <family val="2"/>
        <scheme val="minor"/>
      </rPr>
      <t>(+ lavage pour secteur alimentaire)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(hors famille ZE car déjà inclus)</t>
    </r>
  </si>
  <si>
    <t>EXCLU</t>
  </si>
  <si>
    <t>à minima 1 fois par semaine</t>
  </si>
  <si>
    <t>2 fois par semaine</t>
  </si>
  <si>
    <t>Prestations ponctuelles à la demande</t>
  </si>
  <si>
    <t>Lot</t>
  </si>
  <si>
    <t>art. 2 CCTP</t>
  </si>
  <si>
    <t>Sites</t>
  </si>
  <si>
    <t>Adresse</t>
  </si>
  <si>
    <t>14 rue Belfort 87100 Limoges</t>
  </si>
  <si>
    <t>Contact</t>
  </si>
  <si>
    <t xml:space="preserve">Dayana Suarez 
05 55 79 45 02 
dayana.suarez@cma-nouvelleaquitaine.fr 
Sylvie Flores 
sylvie.flores@cma-nouvelleaquitaine.fr </t>
  </si>
  <si>
    <t>Mardi et jeudi
18h00-20h00</t>
  </si>
  <si>
    <t>BU</t>
  </si>
  <si>
    <r>
      <t>-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Contrôle de l'état des tables et bureaux</t>
    </r>
  </si>
  <si>
    <t>tous les deux jours</t>
  </si>
  <si>
    <t>Ne concerne pas</t>
  </si>
  <si>
    <t>AR</t>
  </si>
  <si>
    <t>AM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</si>
  <si>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Dépoussiérage des meubles, sièges, lampes de bureaux et objets meublants.</t>
    </r>
  </si>
  <si>
    <t>ZE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</si>
  <si>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Ramassage des objets et détritus au sol.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</si>
  <si>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Balayage des parties cimentées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</si>
  <si>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Remplacement des sacs des poubelles extérieurs si remplissage &gt;50 %.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</si>
  <si>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Vidage des cendriers.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</si>
  <si>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Déplacement des containers à déchets, à sortir les jours de collecter puis rentrer une fois les déchets collectés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</si>
  <si>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Secteurs alimentaires : déplacement quotidien des containers à déchets, à sortir, puis laver et rentrer une fois les déchets collectés</t>
    </r>
  </si>
  <si>
    <t>PE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</si>
  <si>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Ramassage des objets au sol</t>
    </r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</si>
  <si>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Times New Roman"/>
        <family val="1"/>
      </rPr>
      <t>Dépoussiérage-nettoyage des sols parking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</si>
  <si>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Times New Roman"/>
        <family val="1"/>
      </rPr>
      <t> </t>
    </r>
  </si>
  <si>
    <t>ALT</t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</si>
  <si>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Nettoyage des murs et des plafonds, avec matériels et produits adaptés.</t>
    </r>
  </si>
  <si>
    <r>
      <t>-</t>
    </r>
    <r>
      <rPr>
        <sz val="7"/>
        <rFont val="Times New Roman"/>
        <family val="1"/>
      </rPr>
      <t xml:space="preserve">       </t>
    </r>
    <r>
      <rPr>
        <sz val="11"/>
        <rFont val="Arial"/>
        <family val="2"/>
      </rPr>
      <t>Lavage des sols avec l’autolaveuse (avec disques adaptés ou brosse)</t>
    </r>
  </si>
  <si>
    <t>Remplissage des accessoires sanitaires</t>
  </si>
  <si>
    <t>ne concerne pas</t>
  </si>
  <si>
    <t>art. 3.9.4 CCTP</t>
  </si>
  <si>
    <t>Vidage des poubelles et bacs de tri sélectif dans les containers à déchets</t>
  </si>
  <si>
    <t>art. 3.10.1 CCTP</t>
  </si>
  <si>
    <r>
      <t>EXCLUSION :</t>
    </r>
    <r>
      <rPr>
        <sz val="11"/>
        <rFont val="Calibri"/>
        <family val="2"/>
        <scheme val="minor"/>
      </rPr>
      <t xml:space="preserve"> Bacs à papier spécifique (art. 3.10.1 CCTP)</t>
    </r>
  </si>
  <si>
    <t>INCLU</t>
  </si>
  <si>
    <t>Manipulation des containers à déchets</t>
  </si>
  <si>
    <t>une fois par semaine</t>
  </si>
  <si>
    <t>(+ lavage pour secteur alimentaire)</t>
  </si>
  <si>
    <t>(hors famille ZE car déjà inclus)</t>
  </si>
  <si>
    <r>
      <t xml:space="preserve">PLANS DES BATIMENTS / DETAIL DES SURFACES
</t>
    </r>
    <r>
      <rPr>
        <b/>
        <i/>
        <sz val="11"/>
        <color theme="0"/>
        <rFont val="Calibri"/>
        <family val="2"/>
        <scheme val="minor"/>
      </rPr>
      <t>Informations non contractuelles transmises à but indicatif.</t>
    </r>
  </si>
  <si>
    <t>SOL</t>
  </si>
  <si>
    <t>Salles de classe</t>
  </si>
  <si>
    <t>Bureaux et Salles de réunion</t>
  </si>
  <si>
    <t>ancien bâtiment RDJ Grand foyer</t>
  </si>
  <si>
    <t xml:space="preserve">NIVEAU RDC </t>
  </si>
  <si>
    <t>Bureau CPE</t>
  </si>
  <si>
    <t>Préfabriqué</t>
  </si>
  <si>
    <t>ancien  bâtiment Salle de classe atelier bas</t>
  </si>
  <si>
    <t>Vestiaires</t>
  </si>
  <si>
    <t>TYPE DE SOL</t>
  </si>
  <si>
    <t>SURFACE m2</t>
  </si>
  <si>
    <t>centre de ressourses</t>
  </si>
  <si>
    <t>Salle de classe A1</t>
  </si>
  <si>
    <t>Nouveau pôle auto zone Atelier*</t>
  </si>
  <si>
    <t>Sanitaires</t>
  </si>
  <si>
    <t xml:space="preserve">PVC </t>
  </si>
  <si>
    <t>CARRELAGE</t>
  </si>
  <si>
    <t>Cage de d'escalier</t>
  </si>
  <si>
    <t>Préau</t>
  </si>
  <si>
    <t>Salles de classes</t>
  </si>
  <si>
    <t>Vestiaire/sanitaire</t>
  </si>
  <si>
    <t>hall</t>
  </si>
  <si>
    <t>Circulations</t>
  </si>
  <si>
    <t>Couloir de service</t>
  </si>
  <si>
    <t>Circulation</t>
  </si>
  <si>
    <t>Cage d'escalier</t>
  </si>
  <si>
    <t>R0</t>
  </si>
  <si>
    <t>m2</t>
  </si>
  <si>
    <t>SURFACE TOTAL</t>
  </si>
  <si>
    <t>salon de coiffure*</t>
  </si>
  <si>
    <t>2 Salles de classe</t>
  </si>
  <si>
    <t>Amphithéâtre</t>
  </si>
  <si>
    <t>Salle de restauration</t>
  </si>
  <si>
    <t>Bureau enseignants</t>
  </si>
  <si>
    <t>NIVEAU RDC Galerie des métiers</t>
  </si>
  <si>
    <t>Hall</t>
  </si>
  <si>
    <t>Vestiaires haut  boucherie et bas charcuterie</t>
  </si>
  <si>
    <t>Cages d'escalier</t>
  </si>
  <si>
    <t xml:space="preserve">Sanitaire personnel </t>
  </si>
  <si>
    <t>Sanitaire homme + femme sous préau</t>
  </si>
  <si>
    <t>NIVEAU 1</t>
  </si>
  <si>
    <t>* une fois par semaine le vendredi matin pendant 40 semaines</t>
  </si>
  <si>
    <t xml:space="preserve">* une fois à chaque vacance scolaire soit 5 fois par an + </t>
  </si>
  <si>
    <t>PVC + CARRELAGE</t>
  </si>
  <si>
    <t xml:space="preserve">VITRERIE </t>
  </si>
  <si>
    <t>NIVEAU 2</t>
  </si>
  <si>
    <t>Vitrerie  Bâtiment Administration + Externat</t>
  </si>
  <si>
    <t>Mesurer les surfaces 
lors de la visite sur site</t>
  </si>
  <si>
    <t>Vitrerie  Bâtiment Laboratoire Boulangerie + Pâtisserie</t>
  </si>
  <si>
    <t>Vitrerie  Bâtiment Carrossserie</t>
  </si>
  <si>
    <t>Vitrerie Bätiment Atelier Pôle automobile</t>
  </si>
  <si>
    <t>NIVEAU 3</t>
  </si>
  <si>
    <t>R1</t>
  </si>
  <si>
    <t>CUMUL SURFACE DES ETAGES / PAR TYPE DE SOL</t>
  </si>
  <si>
    <t>NIVEAU RDC</t>
  </si>
  <si>
    <t>VITRERIE</t>
  </si>
  <si>
    <t>TOTAL</t>
  </si>
  <si>
    <t>CLOISON INTERIEURES</t>
  </si>
  <si>
    <t>VITRAGE FENETRES</t>
  </si>
  <si>
    <t>CUMUL SURFACE  VITREE</t>
  </si>
  <si>
    <r>
      <t xml:space="preserve">CALENDRIER ANNUEL
</t>
    </r>
    <r>
      <rPr>
        <b/>
        <i/>
        <sz val="11"/>
        <color theme="0"/>
        <rFont val="Calibri"/>
        <family val="2"/>
        <scheme val="minor"/>
      </rPr>
      <t>Informations non contractuelles transmises à but indicatif.</t>
    </r>
  </si>
  <si>
    <t>Ouverture quotidienne de 7h15 à 17h00</t>
  </si>
  <si>
    <t>Ouverture quotidienne de 8h00 à 17h30</t>
  </si>
  <si>
    <t>de Fin août à début juillet :</t>
  </si>
  <si>
    <t>selon les calendiers de formation ci-dessous (période en jaune)</t>
  </si>
  <si>
    <t>Fermeture les 31 octobre et 1er novembre : absence de prestations</t>
  </si>
  <si>
    <t>Nettoyage classique</t>
  </si>
  <si>
    <t>Mise à disposition d'un jeu de clès pour l'accès aux locaux</t>
  </si>
  <si>
    <t>Fermeture estivale Août : nettoyage approfondi la dernière semaine de juillet, et la dernière semaine d'aout)</t>
  </si>
  <si>
    <t>pour :</t>
  </si>
  <si>
    <t xml:space="preserve">Salle de restauration </t>
  </si>
  <si>
    <t>Passage uniquement après le service du midi pendant les périodes d'activité pédagogique</t>
  </si>
  <si>
    <t>5 fois par semaine</t>
  </si>
  <si>
    <t>Salles de classe +  vestiaires + Sanitaires sous le préau</t>
  </si>
  <si>
    <t>5 passages par semaine</t>
  </si>
  <si>
    <t>pour Grand foyer :</t>
  </si>
  <si>
    <t xml:space="preserve">2 fois par semaine </t>
  </si>
  <si>
    <t>Les locaux Bureau dont bureau CPE  + WC du personnel  :</t>
  </si>
  <si>
    <t xml:space="preserve">pendant les périodes jaunes d'activité pédagogique </t>
  </si>
  <si>
    <t>5 passages par semaines</t>
  </si>
  <si>
    <t>A partir de 14 juillet jusqu'au 20 aout, 2 passages / semaine</t>
  </si>
  <si>
    <t xml:space="preserve">Pour l'ensemble des salles de classes et circulations, nettoyage approfondi à réaliser avant le 28 aout de chaque année </t>
  </si>
  <si>
    <r>
      <rPr>
        <b/>
        <sz val="11"/>
        <color theme="1"/>
        <rFont val="Calibri"/>
        <family val="2"/>
        <scheme val="minor"/>
      </rPr>
      <t>Nettoyage courant</t>
    </r>
    <r>
      <rPr>
        <sz val="11"/>
        <color theme="1"/>
        <rFont val="Calibri"/>
        <family val="2"/>
        <scheme val="minor"/>
      </rPr>
      <t xml:space="preserve">
art 6.6 CCTP</t>
    </r>
  </si>
  <si>
    <r>
      <t>1 CMA de Limoges</t>
    </r>
    <r>
      <rPr>
        <b/>
        <sz val="11"/>
        <color rgb="FF000000"/>
        <rFont val="Arial"/>
        <family val="2"/>
      </rPr>
      <t> </t>
    </r>
  </si>
  <si>
    <t>2 Centre de formation de la CMA 87</t>
  </si>
  <si>
    <t>3 CMA FORMATION LE MOULIN RABAUD</t>
  </si>
  <si>
    <t>4 Antenne de Limoges (siège CMAR)</t>
  </si>
  <si>
    <t>1 CMA 87 Siège</t>
  </si>
  <si>
    <t>2 CMA 87 Centre de formation</t>
  </si>
  <si>
    <t>3 Externat CFA 87</t>
  </si>
  <si>
    <t xml:space="preserve">3 Administration CFA 87 </t>
  </si>
  <si>
    <t>3 Carrosserie CFA 87</t>
  </si>
  <si>
    <t>3 Pôle automobile</t>
  </si>
  <si>
    <t>3 Laboratoire de pâtisserie/ boulangerie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</si>
</sst>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7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1"/>
      <color rgb="FF000000"/>
      <name val="Calibri"/>
      <family val="2"/>
      <scheme val="minor"/>
    </font>
    <font>
      <sz val="11"/>
      <name val="Arial"/>
      <family val="2"/>
    </font>
    <font>
      <sz val="7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3" borderId="8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/>
    </xf>
    <xf numFmtId="0" fontId="1" fillId="0" borderId="0" xfId="0" applyFont="1"/>
    <xf numFmtId="0" fontId="3" fillId="5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/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8" fillId="0" borderId="0" xfId="0" applyFont="1"/>
    <xf numFmtId="0" fontId="19" fillId="11" borderId="12" xfId="0" applyFont="1" applyFill="1" applyBorder="1" applyAlignment="1">
      <alignment horizontal="center" vertical="center" wrapText="1"/>
    </xf>
    <xf numFmtId="0" fontId="18" fillId="11" borderId="34" xfId="0" applyFont="1" applyFill="1" applyBorder="1" applyAlignment="1">
      <alignment horizontal="center" vertical="center" wrapText="1"/>
    </xf>
    <xf numFmtId="0" fontId="19" fillId="11" borderId="9" xfId="0" applyFont="1" applyFill="1" applyBorder="1" applyAlignment="1">
      <alignment horizontal="center" vertical="center" wrapText="1"/>
    </xf>
    <xf numFmtId="0" fontId="19" fillId="11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2" fillId="12" borderId="24" xfId="0" applyFont="1" applyFill="1" applyBorder="1" applyAlignment="1">
      <alignment horizontal="center" vertical="center" wrapText="1"/>
    </xf>
    <xf numFmtId="0" fontId="22" fillId="12" borderId="3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justify" vertical="center" wrapText="1"/>
    </xf>
    <xf numFmtId="0" fontId="18" fillId="14" borderId="13" xfId="0" applyFont="1" applyFill="1" applyBorder="1"/>
    <xf numFmtId="0" fontId="0" fillId="0" borderId="0" xfId="0" applyAlignment="1">
      <alignment vertical="center" wrapText="1"/>
    </xf>
    <xf numFmtId="0" fontId="22" fillId="12" borderId="3" xfId="0" applyFont="1" applyFill="1" applyBorder="1" applyAlignment="1">
      <alignment vertical="center" wrapText="1"/>
    </xf>
    <xf numFmtId="0" fontId="3" fillId="11" borderId="11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horizontal="justify" vertical="center" wrapText="1"/>
    </xf>
    <xf numFmtId="0" fontId="3" fillId="14" borderId="13" xfId="0" applyFont="1" applyFill="1" applyBorder="1"/>
    <xf numFmtId="0" fontId="27" fillId="0" borderId="37" xfId="0" applyFont="1" applyBorder="1" applyAlignment="1">
      <alignment horizontal="justify" vertical="center" wrapText="1"/>
    </xf>
    <xf numFmtId="0" fontId="3" fillId="14" borderId="29" xfId="0" applyFont="1" applyFill="1" applyBorder="1"/>
    <xf numFmtId="0" fontId="3" fillId="14" borderId="12" xfId="0" applyFont="1" applyFill="1" applyBorder="1"/>
    <xf numFmtId="0" fontId="29" fillId="0" borderId="37" xfId="0" applyFont="1" applyBorder="1" applyAlignment="1">
      <alignment horizontal="justify" vertical="center" wrapText="1"/>
    </xf>
    <xf numFmtId="0" fontId="29" fillId="0" borderId="14" xfId="0" applyFont="1" applyBorder="1" applyAlignment="1">
      <alignment horizontal="left" vertical="center" wrapText="1" indent="5"/>
    </xf>
    <xf numFmtId="0" fontId="29" fillId="0" borderId="37" xfId="0" applyFont="1" applyBorder="1" applyAlignment="1">
      <alignment horizontal="left" vertical="center" wrapText="1" indent="5"/>
    </xf>
    <xf numFmtId="0" fontId="0" fillId="8" borderId="0" xfId="0" applyFill="1" applyAlignment="1">
      <alignment horizontal="right"/>
    </xf>
    <xf numFmtId="0" fontId="0" fillId="8" borderId="0" xfId="0" applyFill="1"/>
    <xf numFmtId="0" fontId="32" fillId="8" borderId="0" xfId="0" applyFont="1" applyFill="1" applyAlignment="1">
      <alignment horizontal="right"/>
    </xf>
    <xf numFmtId="0" fontId="32" fillId="8" borderId="0" xfId="0" applyFont="1" applyFill="1"/>
    <xf numFmtId="0" fontId="3" fillId="0" borderId="4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49" xfId="0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3" fillId="16" borderId="24" xfId="0" applyFont="1" applyFill="1" applyBorder="1" applyAlignment="1">
      <alignment horizontal="center" vertical="center" wrapText="1"/>
    </xf>
    <xf numFmtId="0" fontId="22" fillId="16" borderId="3" xfId="0" applyFont="1" applyFill="1" applyBorder="1" applyAlignment="1">
      <alignment horizontal="center" vertical="center" wrapText="1"/>
    </xf>
    <xf numFmtId="0" fontId="22" fillId="16" borderId="24" xfId="0" applyFont="1" applyFill="1" applyBorder="1" applyAlignment="1">
      <alignment horizontal="center" vertical="center" wrapText="1"/>
    </xf>
    <xf numFmtId="0" fontId="33" fillId="16" borderId="3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3" xfId="0" applyBorder="1"/>
    <xf numFmtId="0" fontId="1" fillId="3" borderId="33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19" borderId="4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7" fillId="20" borderId="14" xfId="0" quotePrefix="1" applyFont="1" applyFill="1" applyBorder="1" applyAlignment="1">
      <alignment horizontal="justify" vertical="center" wrapText="1"/>
    </xf>
    <xf numFmtId="0" fontId="27" fillId="20" borderId="14" xfId="0" applyFont="1" applyFill="1" applyBorder="1" applyAlignment="1">
      <alignment horizontal="justify" vertical="center" wrapText="1"/>
    </xf>
    <xf numFmtId="0" fontId="27" fillId="0" borderId="14" xfId="0" quotePrefix="1" applyFont="1" applyBorder="1" applyAlignment="1">
      <alignment horizontal="justify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1" borderId="0" xfId="0" applyFill="1"/>
    <xf numFmtId="0" fontId="34" fillId="3" borderId="3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35" fillId="3" borderId="9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/>
    <xf numFmtId="0" fontId="0" fillId="0" borderId="59" xfId="0" applyBorder="1"/>
    <xf numFmtId="0" fontId="0" fillId="0" borderId="60" xfId="0" applyBorder="1"/>
    <xf numFmtId="0" fontId="0" fillId="0" borderId="45" xfId="0" applyBorder="1"/>
    <xf numFmtId="0" fontId="0" fillId="0" borderId="63" xfId="0" applyBorder="1"/>
    <xf numFmtId="0" fontId="0" fillId="0" borderId="64" xfId="0" applyBorder="1"/>
    <xf numFmtId="0" fontId="0" fillId="2" borderId="35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4" fillId="18" borderId="10" xfId="0" applyFont="1" applyFill="1" applyBorder="1" applyAlignment="1">
      <alignment horizontal="center" vertical="center" wrapText="1"/>
    </xf>
    <xf numFmtId="0" fontId="4" fillId="18" borderId="51" xfId="0" applyFont="1" applyFill="1" applyBorder="1" applyAlignment="1">
      <alignment horizontal="center" vertical="center" wrapText="1"/>
    </xf>
    <xf numFmtId="0" fontId="4" fillId="18" borderId="35" xfId="0" applyFont="1" applyFill="1" applyBorder="1" applyAlignment="1">
      <alignment horizontal="center" vertical="center" wrapText="1"/>
    </xf>
    <xf numFmtId="0" fontId="4" fillId="18" borderId="52" xfId="0" applyFont="1" applyFill="1" applyBorder="1" applyAlignment="1">
      <alignment horizontal="center" vertical="center" wrapText="1"/>
    </xf>
    <xf numFmtId="0" fontId="22" fillId="17" borderId="12" xfId="0" applyFont="1" applyFill="1" applyBorder="1" applyAlignment="1">
      <alignment horizontal="center" vertical="center" wrapText="1"/>
    </xf>
    <xf numFmtId="0" fontId="22" fillId="17" borderId="13" xfId="0" applyFont="1" applyFill="1" applyBorder="1" applyAlignment="1">
      <alignment horizontal="center" vertical="center" wrapText="1"/>
    </xf>
    <xf numFmtId="0" fontId="22" fillId="17" borderId="29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33" fillId="16" borderId="1" xfId="0" applyFont="1" applyFill="1" applyBorder="1" applyAlignment="1">
      <alignment horizontal="center" vertical="center" wrapText="1"/>
    </xf>
    <xf numFmtId="0" fontId="33" fillId="16" borderId="3" xfId="0" applyFont="1" applyFill="1" applyBorder="1" applyAlignment="1">
      <alignment horizontal="center" vertical="center" wrapText="1"/>
    </xf>
    <xf numFmtId="0" fontId="22" fillId="13" borderId="12" xfId="0" applyFont="1" applyFill="1" applyBorder="1" applyAlignment="1">
      <alignment horizontal="center" vertical="center" wrapText="1"/>
    </xf>
    <xf numFmtId="0" fontId="22" fillId="13" borderId="13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20" borderId="12" xfId="0" applyFont="1" applyFill="1" applyBorder="1" applyAlignment="1">
      <alignment horizontal="center" vertical="center" wrapText="1"/>
    </xf>
    <xf numFmtId="0" fontId="22" fillId="20" borderId="13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center" vertical="center" wrapText="1"/>
    </xf>
    <xf numFmtId="0" fontId="22" fillId="12" borderId="2" xfId="0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  <xf numFmtId="0" fontId="18" fillId="0" borderId="0" xfId="0" applyFont="1" applyAlignment="1"/>
    <xf numFmtId="0" fontId="4" fillId="15" borderId="35" xfId="0" applyFont="1" applyFill="1" applyBorder="1" applyAlignment="1">
      <alignment horizontal="center" vertical="center" wrapText="1"/>
    </xf>
    <xf numFmtId="0" fontId="4" fillId="15" borderId="41" xfId="0" applyFont="1" applyFill="1" applyBorder="1" applyAlignment="1">
      <alignment horizontal="center" vertical="center" wrapText="1"/>
    </xf>
    <xf numFmtId="0" fontId="18" fillId="0" borderId="14" xfId="0" applyFont="1" applyBorder="1" applyAlignment="1"/>
    <xf numFmtId="0" fontId="19" fillId="15" borderId="10" xfId="0" applyFont="1" applyFill="1" applyBorder="1" applyAlignment="1">
      <alignment horizontal="center" vertical="center" wrapText="1"/>
    </xf>
    <xf numFmtId="0" fontId="19" fillId="15" borderId="43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18" fillId="0" borderId="40" xfId="0" applyFont="1" applyBorder="1" applyAlignment="1"/>
    <xf numFmtId="0" fontId="26" fillId="15" borderId="4" xfId="0" applyFont="1" applyFill="1" applyBorder="1" applyAlignment="1">
      <alignment horizontal="center" vertical="center" wrapText="1"/>
    </xf>
    <xf numFmtId="0" fontId="26" fillId="15" borderId="45" xfId="0" applyFont="1" applyFill="1" applyBorder="1" applyAlignment="1">
      <alignment horizontal="center" vertical="center" wrapText="1"/>
    </xf>
    <xf numFmtId="0" fontId="26" fillId="15" borderId="28" xfId="0" applyFont="1" applyFill="1" applyBorder="1" applyAlignment="1">
      <alignment horizontal="center" vertical="center" wrapText="1"/>
    </xf>
    <xf numFmtId="0" fontId="26" fillId="15" borderId="48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18" fillId="15" borderId="35" xfId="0" applyFont="1" applyFill="1" applyBorder="1" applyAlignment="1">
      <alignment horizontal="center" vertical="center" wrapText="1"/>
    </xf>
    <xf numFmtId="0" fontId="18" fillId="15" borderId="41" xfId="0" applyFont="1" applyFill="1" applyBorder="1" applyAlignment="1">
      <alignment horizontal="center" vertical="center" wrapText="1"/>
    </xf>
    <xf numFmtId="0" fontId="4" fillId="15" borderId="10" xfId="0" applyFont="1" applyFill="1" applyBorder="1" applyAlignment="1">
      <alignment horizontal="center" vertical="center" wrapText="1"/>
    </xf>
    <xf numFmtId="0" fontId="4" fillId="15" borderId="43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45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4" fillId="15" borderId="45" xfId="0" applyFont="1" applyFill="1" applyBorder="1" applyAlignment="1">
      <alignment horizontal="center" vertical="center" wrapText="1"/>
    </xf>
    <xf numFmtId="0" fontId="25" fillId="13" borderId="12" xfId="0" applyFont="1" applyFill="1" applyBorder="1" applyAlignment="1">
      <alignment horizontal="center" vertical="center" wrapText="1"/>
    </xf>
    <xf numFmtId="0" fontId="25" fillId="13" borderId="13" xfId="0" applyFont="1" applyFill="1" applyBorder="1" applyAlignment="1">
      <alignment horizontal="center" vertical="center" wrapText="1"/>
    </xf>
    <xf numFmtId="0" fontId="25" fillId="13" borderId="29" xfId="0" applyFont="1" applyFill="1" applyBorder="1" applyAlignment="1">
      <alignment horizontal="center" vertical="center" wrapText="1"/>
    </xf>
    <xf numFmtId="0" fontId="22" fillId="12" borderId="3" xfId="0" applyFont="1" applyFill="1" applyBorder="1" applyAlignment="1">
      <alignment horizontal="center" vertical="center" wrapText="1"/>
    </xf>
    <xf numFmtId="0" fontId="19" fillId="15" borderId="5" xfId="0" applyFont="1" applyFill="1" applyBorder="1" applyAlignment="1">
      <alignment horizontal="center" vertical="center" wrapText="1"/>
    </xf>
    <xf numFmtId="0" fontId="19" fillId="15" borderId="38" xfId="0" applyFont="1" applyFill="1" applyBorder="1" applyAlignment="1">
      <alignment horizontal="center" vertical="center" wrapText="1"/>
    </xf>
    <xf numFmtId="0" fontId="18" fillId="0" borderId="36" xfId="0" applyFont="1" applyBorder="1" applyAlignment="1"/>
    <xf numFmtId="0" fontId="18" fillId="0" borderId="0" xfId="0" applyFont="1" applyAlignment="1">
      <alignment wrapText="1"/>
    </xf>
    <xf numFmtId="0" fontId="18" fillId="0" borderId="36" xfId="0" applyFont="1" applyBorder="1" applyAlignment="1">
      <alignment wrapText="1"/>
    </xf>
    <xf numFmtId="0" fontId="18" fillId="11" borderId="9" xfId="0" applyFont="1" applyFill="1" applyBorder="1" applyAlignment="1">
      <alignment horizontal="center" vertical="center" wrapText="1"/>
    </xf>
    <xf numFmtId="0" fontId="18" fillId="11" borderId="34" xfId="0" applyFont="1" applyFill="1" applyBorder="1" applyAlignment="1">
      <alignment horizontal="center" vertical="center" wrapText="1"/>
    </xf>
    <xf numFmtId="0" fontId="18" fillId="11" borderId="13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horizontal="center" vertical="center"/>
    </xf>
    <xf numFmtId="0" fontId="20" fillId="11" borderId="12" xfId="0" applyFont="1" applyFill="1" applyBorder="1" applyAlignment="1">
      <alignment horizontal="center" vertical="center" wrapText="1"/>
    </xf>
    <xf numFmtId="0" fontId="20" fillId="11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wrapText="1"/>
    </xf>
    <xf numFmtId="0" fontId="1" fillId="0" borderId="59" xfId="0" applyFont="1" applyBorder="1" applyAlignment="1">
      <alignment horizontal="center" wrapText="1"/>
    </xf>
    <xf numFmtId="0" fontId="1" fillId="0" borderId="61" xfId="0" applyFont="1" applyBorder="1" applyAlignment="1">
      <alignment horizontal="center" wrapText="1"/>
    </xf>
    <xf numFmtId="0" fontId="1" fillId="0" borderId="62" xfId="0" applyFont="1" applyBorder="1" applyAlignment="1">
      <alignment horizontal="center" wrapText="1"/>
    </xf>
    <xf numFmtId="0" fontId="1" fillId="0" borderId="63" xfId="0" applyFont="1" applyBorder="1" applyAlignment="1">
      <alignment horizont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8">
    <dxf>
      <font>
        <color auto="1"/>
      </font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auto="1"/>
      </font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auto="1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9525</xdr:colOff>
      <xdr:row>4</xdr:row>
      <xdr:rowOff>196071</xdr:rowOff>
    </xdr:from>
    <xdr:to>
      <xdr:col>34</xdr:col>
      <xdr:colOff>514351</xdr:colOff>
      <xdr:row>22</xdr:row>
      <xdr:rowOff>47086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65AEAA-E15D-4F37-B27A-BF12023DE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98375" y="1615296"/>
          <a:ext cx="5076825" cy="3546715"/>
        </a:xfrm>
        <a:prstGeom prst="rect">
          <a:avLst/>
        </a:prstGeom>
      </xdr:spPr>
    </xdr:pic>
    <xdr:clientData/>
  </xdr:twoCellAnchor>
  <xdr:twoCellAnchor editAs="oneCell">
    <xdr:from>
      <xdr:col>28</xdr:col>
      <xdr:colOff>0</xdr:colOff>
      <xdr:row>24</xdr:row>
      <xdr:rowOff>19049</xdr:rowOff>
    </xdr:from>
    <xdr:to>
      <xdr:col>35</xdr:col>
      <xdr:colOff>54469</xdr:colOff>
      <xdr:row>44</xdr:row>
      <xdr:rowOff>37575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E6EFA17-072D-4531-BC57-5DC8B722E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088850" y="5705474"/>
          <a:ext cx="5388469" cy="3971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20</xdr:row>
      <xdr:rowOff>59764</xdr:rowOff>
    </xdr:from>
    <xdr:to>
      <xdr:col>16</xdr:col>
      <xdr:colOff>182880</xdr:colOff>
      <xdr:row>36</xdr:row>
      <xdr:rowOff>124534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2D371E-878E-8F11-DFB8-2884CBF7B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15176" y="5797176"/>
          <a:ext cx="4590528" cy="2933476"/>
        </a:xfrm>
        <a:prstGeom prst="rect">
          <a:avLst/>
        </a:prstGeom>
      </xdr:spPr>
    </xdr:pic>
    <xdr:clientData/>
  </xdr:twoCellAnchor>
  <xdr:twoCellAnchor editAs="oneCell">
    <xdr:from>
      <xdr:col>11</xdr:col>
      <xdr:colOff>719310</xdr:colOff>
      <xdr:row>36</xdr:row>
      <xdr:rowOff>141941</xdr:rowOff>
    </xdr:from>
    <xdr:to>
      <xdr:col>16</xdr:col>
      <xdr:colOff>122047</xdr:colOff>
      <xdr:row>53</xdr:row>
      <xdr:rowOff>147656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218E5B1-A2D4-010E-771F-9C9219120373}"/>
            </a:ext>
            <a:ext uri="{147F2762-F138-4A5C-976F-8EAC2B608ADB}">
              <a16:predDERef xmlns:a16="http://schemas.microsoft.com/office/drawing/2014/main" pred="{492D371E-878E-8F11-DFB8-2884CBF7B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42604" y="8748059"/>
          <a:ext cx="4602267" cy="3053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0"/>
  <sheetViews>
    <sheetView tabSelected="1" zoomScale="70" zoomScaleNormal="85" workbookViewId="0">
      <selection activeCell="F7" sqref="F7"/>
    </sheetView>
  </sheetViews>
  <sheetFormatPr baseColWidth="10" defaultColWidth="48.28515625" defaultRowHeight="15" x14ac:dyDescent="0.25"/>
  <cols>
    <col min="1" max="1" width="25.7109375" customWidth="1"/>
    <col min="2" max="2" width="16.7109375" customWidth="1"/>
    <col min="3" max="3" width="74" customWidth="1"/>
    <col min="4" max="4" width="28.28515625" customWidth="1"/>
    <col min="5" max="5" width="38.5703125" customWidth="1"/>
  </cols>
  <sheetData>
    <row r="1" spans="1:5" ht="31.5" customHeight="1" thickBot="1" x14ac:dyDescent="0.3">
      <c r="A1" s="107" t="s">
        <v>0</v>
      </c>
      <c r="B1" s="108"/>
      <c r="C1" s="108"/>
      <c r="D1" s="108"/>
      <c r="E1" s="108"/>
    </row>
    <row r="2" spans="1:5" ht="26.25" customHeight="1" x14ac:dyDescent="0.25">
      <c r="A2" s="3"/>
      <c r="B2" s="3"/>
    </row>
    <row r="3" spans="1:5" ht="30" x14ac:dyDescent="0.25">
      <c r="C3" s="1" t="s">
        <v>1</v>
      </c>
      <c r="D3" s="69" t="s">
        <v>238</v>
      </c>
      <c r="E3" s="70" t="s">
        <v>239</v>
      </c>
    </row>
    <row r="4" spans="1:5" ht="30" x14ac:dyDescent="0.25">
      <c r="C4" s="1" t="s">
        <v>2</v>
      </c>
      <c r="D4" s="71" t="s">
        <v>3</v>
      </c>
      <c r="E4" s="61" t="s">
        <v>4</v>
      </c>
    </row>
    <row r="5" spans="1:5" ht="120" x14ac:dyDescent="0.25">
      <c r="C5" s="1" t="s">
        <v>5</v>
      </c>
      <c r="D5" s="71" t="s">
        <v>6</v>
      </c>
      <c r="E5" s="84" t="s">
        <v>7</v>
      </c>
    </row>
    <row r="6" spans="1:5" ht="61.5" customHeight="1" thickBot="1" x14ac:dyDescent="0.3">
      <c r="C6" s="62" t="s">
        <v>8</v>
      </c>
      <c r="D6" s="72" t="s">
        <v>9</v>
      </c>
      <c r="E6" s="72" t="s">
        <v>9</v>
      </c>
    </row>
    <row r="8" spans="1:5" ht="54" customHeight="1" thickBot="1" x14ac:dyDescent="0.3">
      <c r="C8" s="38"/>
    </row>
    <row r="9" spans="1:5" x14ac:dyDescent="0.25">
      <c r="B9" s="63" t="s">
        <v>10</v>
      </c>
      <c r="C9" s="64" t="s">
        <v>11</v>
      </c>
      <c r="D9" s="65" t="s">
        <v>12</v>
      </c>
      <c r="E9" s="65" t="s">
        <v>12</v>
      </c>
    </row>
    <row r="10" spans="1:5" x14ac:dyDescent="0.25">
      <c r="B10" s="102" t="s">
        <v>13</v>
      </c>
      <c r="C10" s="47" t="s">
        <v>14</v>
      </c>
      <c r="D10" s="67" t="s">
        <v>15</v>
      </c>
      <c r="E10" s="67" t="s">
        <v>15</v>
      </c>
    </row>
    <row r="11" spans="1:5" x14ac:dyDescent="0.25">
      <c r="B11" s="103"/>
      <c r="C11" s="47" t="s">
        <v>16</v>
      </c>
      <c r="D11" s="67" t="s">
        <v>15</v>
      </c>
      <c r="E11" s="67" t="s">
        <v>17</v>
      </c>
    </row>
    <row r="12" spans="1:5" x14ac:dyDescent="0.25">
      <c r="B12" s="103"/>
      <c r="C12" s="47" t="s">
        <v>18</v>
      </c>
      <c r="D12" s="68"/>
      <c r="E12" s="68"/>
    </row>
    <row r="13" spans="1:5" x14ac:dyDescent="0.25">
      <c r="B13" s="103"/>
      <c r="C13" s="47" t="s">
        <v>19</v>
      </c>
      <c r="D13" s="67" t="s">
        <v>17</v>
      </c>
      <c r="E13" s="68"/>
    </row>
    <row r="14" spans="1:5" x14ac:dyDescent="0.25">
      <c r="B14" s="103"/>
      <c r="C14" s="47" t="s">
        <v>20</v>
      </c>
      <c r="D14" s="67" t="s">
        <v>15</v>
      </c>
      <c r="E14" s="67" t="s">
        <v>17</v>
      </c>
    </row>
    <row r="15" spans="1:5" x14ac:dyDescent="0.25">
      <c r="B15" s="103"/>
      <c r="C15" s="47" t="s">
        <v>21</v>
      </c>
      <c r="D15" s="67" t="s">
        <v>15</v>
      </c>
      <c r="E15" s="67" t="s">
        <v>17</v>
      </c>
    </row>
    <row r="16" spans="1:5" x14ac:dyDescent="0.25">
      <c r="B16" s="103"/>
      <c r="C16" s="47" t="s">
        <v>22</v>
      </c>
      <c r="D16" s="67" t="s">
        <v>15</v>
      </c>
      <c r="E16" s="67" t="s">
        <v>15</v>
      </c>
    </row>
    <row r="17" spans="2:5" x14ac:dyDescent="0.25">
      <c r="B17" s="103"/>
      <c r="C17" s="47" t="s">
        <v>23</v>
      </c>
      <c r="D17" s="67" t="s">
        <v>17</v>
      </c>
      <c r="E17" s="68"/>
    </row>
    <row r="18" spans="2:5" ht="28.5" x14ac:dyDescent="0.25">
      <c r="B18" s="103"/>
      <c r="C18" s="47" t="s">
        <v>24</v>
      </c>
      <c r="D18" s="67" t="s">
        <v>17</v>
      </c>
      <c r="E18" s="67" t="s">
        <v>17</v>
      </c>
    </row>
    <row r="19" spans="2:5" x14ac:dyDescent="0.25">
      <c r="B19" s="103"/>
      <c r="C19" s="47" t="s">
        <v>25</v>
      </c>
      <c r="D19" s="67" t="s">
        <v>17</v>
      </c>
      <c r="E19" s="67" t="s">
        <v>17</v>
      </c>
    </row>
    <row r="20" spans="2:5" x14ac:dyDescent="0.25">
      <c r="B20" s="103"/>
      <c r="C20" s="47" t="s">
        <v>26</v>
      </c>
      <c r="D20" s="67" t="s">
        <v>17</v>
      </c>
      <c r="E20" s="67" t="s">
        <v>27</v>
      </c>
    </row>
    <row r="21" spans="2:5" x14ac:dyDescent="0.25">
      <c r="B21" s="103"/>
      <c r="C21" s="47" t="s">
        <v>28</v>
      </c>
      <c r="D21" s="67" t="s">
        <v>27</v>
      </c>
      <c r="E21" s="67" t="s">
        <v>27</v>
      </c>
    </row>
    <row r="22" spans="2:5" x14ac:dyDescent="0.25">
      <c r="B22" s="103"/>
      <c r="C22" s="47" t="s">
        <v>29</v>
      </c>
      <c r="D22" s="68"/>
      <c r="E22" s="68"/>
    </row>
    <row r="23" spans="2:5" x14ac:dyDescent="0.25">
      <c r="B23" s="103"/>
      <c r="C23" s="47" t="s">
        <v>30</v>
      </c>
      <c r="D23" s="67" t="s">
        <v>15</v>
      </c>
      <c r="E23" s="67" t="s">
        <v>15</v>
      </c>
    </row>
    <row r="24" spans="2:5" x14ac:dyDescent="0.25">
      <c r="B24" s="104"/>
      <c r="C24" s="49" t="s">
        <v>31</v>
      </c>
      <c r="D24" s="67" t="s">
        <v>15</v>
      </c>
      <c r="E24" s="67" t="s">
        <v>15</v>
      </c>
    </row>
    <row r="25" spans="2:5" x14ac:dyDescent="0.25">
      <c r="B25" s="102" t="s">
        <v>32</v>
      </c>
      <c r="C25" s="47" t="s">
        <v>33</v>
      </c>
      <c r="D25" s="67" t="s">
        <v>15</v>
      </c>
      <c r="E25" s="67" t="s">
        <v>15</v>
      </c>
    </row>
    <row r="26" spans="2:5" ht="15.75" thickBot="1" x14ac:dyDescent="0.3">
      <c r="B26" s="103"/>
      <c r="C26" s="47" t="s">
        <v>34</v>
      </c>
      <c r="D26" s="67" t="s">
        <v>15</v>
      </c>
      <c r="E26" s="67" t="s">
        <v>15</v>
      </c>
    </row>
    <row r="27" spans="2:5" ht="15.75" thickBot="1" x14ac:dyDescent="0.3">
      <c r="B27" s="103"/>
      <c r="C27" s="47" t="s">
        <v>35</v>
      </c>
      <c r="D27" s="67" t="s">
        <v>15</v>
      </c>
      <c r="E27" s="67" t="s">
        <v>15</v>
      </c>
    </row>
    <row r="28" spans="2:5" ht="15.75" thickBot="1" x14ac:dyDescent="0.3">
      <c r="B28" s="103"/>
      <c r="C28" s="47" t="s">
        <v>36</v>
      </c>
      <c r="D28" s="67" t="s">
        <v>15</v>
      </c>
      <c r="E28" s="67" t="s">
        <v>15</v>
      </c>
    </row>
    <row r="29" spans="2:5" ht="15.75" thickBot="1" x14ac:dyDescent="0.3">
      <c r="B29" s="103"/>
      <c r="C29" s="47" t="s">
        <v>37</v>
      </c>
      <c r="D29" s="67" t="s">
        <v>15</v>
      </c>
      <c r="E29" s="67" t="s">
        <v>15</v>
      </c>
    </row>
    <row r="30" spans="2:5" ht="29.25" thickBot="1" x14ac:dyDescent="0.3">
      <c r="B30" s="103"/>
      <c r="C30" s="47" t="s">
        <v>38</v>
      </c>
      <c r="D30" s="67" t="s">
        <v>15</v>
      </c>
      <c r="E30" s="67" t="s">
        <v>15</v>
      </c>
    </row>
    <row r="31" spans="2:5" ht="15.75" thickBot="1" x14ac:dyDescent="0.3">
      <c r="B31" s="103"/>
      <c r="C31" s="47" t="s">
        <v>39</v>
      </c>
      <c r="D31" s="67" t="s">
        <v>15</v>
      </c>
      <c r="E31" s="67" t="s">
        <v>15</v>
      </c>
    </row>
    <row r="32" spans="2:5" ht="15.75" thickBot="1" x14ac:dyDescent="0.3">
      <c r="B32" s="103"/>
      <c r="C32" s="47" t="s">
        <v>40</v>
      </c>
      <c r="D32" s="67" t="s">
        <v>15</v>
      </c>
      <c r="E32" s="67" t="s">
        <v>15</v>
      </c>
    </row>
    <row r="33" spans="1:5" ht="15.75" thickBot="1" x14ac:dyDescent="0.3">
      <c r="B33" s="103"/>
      <c r="C33" s="47" t="s">
        <v>41</v>
      </c>
      <c r="D33" s="67" t="s">
        <v>15</v>
      </c>
      <c r="E33" s="67" t="s">
        <v>15</v>
      </c>
    </row>
    <row r="34" spans="1:5" ht="29.25" thickBot="1" x14ac:dyDescent="0.3">
      <c r="B34" s="103"/>
      <c r="C34" s="47" t="s">
        <v>42</v>
      </c>
      <c r="D34" s="67" t="s">
        <v>15</v>
      </c>
      <c r="E34" s="67" t="s">
        <v>15</v>
      </c>
    </row>
    <row r="35" spans="1:5" x14ac:dyDescent="0.25">
      <c r="B35" s="103"/>
      <c r="C35" s="47" t="s">
        <v>43</v>
      </c>
      <c r="D35" s="67" t="s">
        <v>15</v>
      </c>
      <c r="E35" s="67" t="s">
        <v>15</v>
      </c>
    </row>
    <row r="36" spans="1:5" x14ac:dyDescent="0.25">
      <c r="B36" s="104"/>
      <c r="C36" s="49" t="s">
        <v>44</v>
      </c>
      <c r="D36" s="67" t="s">
        <v>27</v>
      </c>
      <c r="E36" s="67" t="s">
        <v>27</v>
      </c>
    </row>
    <row r="37" spans="1:5" x14ac:dyDescent="0.25">
      <c r="A37" s="33"/>
      <c r="B37" s="111" t="s">
        <v>45</v>
      </c>
      <c r="C37" s="47" t="s">
        <v>46</v>
      </c>
      <c r="D37" s="67" t="s">
        <v>15</v>
      </c>
      <c r="E37" s="67" t="s">
        <v>15</v>
      </c>
    </row>
    <row r="38" spans="1:5" x14ac:dyDescent="0.25">
      <c r="A38" s="33"/>
      <c r="B38" s="112"/>
      <c r="C38" s="47" t="s">
        <v>19</v>
      </c>
      <c r="D38" s="68"/>
      <c r="E38" s="68"/>
    </row>
    <row r="39" spans="1:5" ht="28.5" x14ac:dyDescent="0.25">
      <c r="A39" s="33"/>
      <c r="B39" s="112"/>
      <c r="C39" s="47" t="s">
        <v>47</v>
      </c>
      <c r="D39" s="67" t="s">
        <v>15</v>
      </c>
      <c r="E39" s="68"/>
    </row>
    <row r="40" spans="1:5" x14ac:dyDescent="0.25">
      <c r="A40" s="33"/>
      <c r="B40" s="112"/>
      <c r="C40" s="47" t="s">
        <v>48</v>
      </c>
      <c r="D40" s="67" t="s">
        <v>15</v>
      </c>
      <c r="E40" s="67" t="s">
        <v>17</v>
      </c>
    </row>
    <row r="41" spans="1:5" ht="28.5" x14ac:dyDescent="0.25">
      <c r="A41" s="33"/>
      <c r="B41" s="112"/>
      <c r="C41" s="47" t="s">
        <v>49</v>
      </c>
      <c r="D41" s="67" t="s">
        <v>15</v>
      </c>
      <c r="E41" s="67" t="s">
        <v>17</v>
      </c>
    </row>
    <row r="42" spans="1:5" ht="28.5" x14ac:dyDescent="0.25">
      <c r="A42" s="33"/>
      <c r="B42" s="112"/>
      <c r="C42" s="47" t="s">
        <v>50</v>
      </c>
      <c r="D42" s="67" t="s">
        <v>15</v>
      </c>
      <c r="E42" s="67" t="s">
        <v>17</v>
      </c>
    </row>
    <row r="43" spans="1:5" ht="15.75" thickBot="1" x14ac:dyDescent="0.3">
      <c r="A43" s="33"/>
      <c r="B43" s="112"/>
      <c r="C43" s="47" t="s">
        <v>51</v>
      </c>
      <c r="D43" s="67" t="s">
        <v>15</v>
      </c>
      <c r="E43" s="67" t="s">
        <v>15</v>
      </c>
    </row>
    <row r="44" spans="1:5" x14ac:dyDescent="0.25">
      <c r="A44" s="33"/>
      <c r="B44" s="112"/>
      <c r="C44" s="47" t="s">
        <v>26</v>
      </c>
      <c r="D44" s="67" t="s">
        <v>17</v>
      </c>
      <c r="E44" s="67" t="s">
        <v>27</v>
      </c>
    </row>
    <row r="45" spans="1:5" x14ac:dyDescent="0.25">
      <c r="A45" s="33"/>
      <c r="B45" s="112"/>
      <c r="C45" s="47" t="s">
        <v>28</v>
      </c>
      <c r="D45" s="67" t="s">
        <v>17</v>
      </c>
      <c r="E45" s="67" t="s">
        <v>17</v>
      </c>
    </row>
    <row r="46" spans="1:5" ht="28.5" x14ac:dyDescent="0.25">
      <c r="A46" s="33"/>
      <c r="B46" s="112"/>
      <c r="C46" s="77" t="s">
        <v>52</v>
      </c>
      <c r="D46" s="67" t="s">
        <v>17</v>
      </c>
      <c r="E46" s="67" t="s">
        <v>17</v>
      </c>
    </row>
    <row r="47" spans="1:5" x14ac:dyDescent="0.25">
      <c r="A47" s="33"/>
      <c r="B47" s="112"/>
      <c r="C47" s="77" t="s">
        <v>53</v>
      </c>
      <c r="D47" s="67" t="s">
        <v>17</v>
      </c>
      <c r="E47" s="67"/>
    </row>
    <row r="48" spans="1:5" x14ac:dyDescent="0.25">
      <c r="A48" s="33"/>
      <c r="B48" s="112"/>
      <c r="C48" s="47" t="s">
        <v>30</v>
      </c>
      <c r="D48" s="67" t="s">
        <v>15</v>
      </c>
      <c r="E48" s="67" t="s">
        <v>15</v>
      </c>
    </row>
    <row r="49" spans="1:5" ht="15.75" thickBot="1" x14ac:dyDescent="0.3">
      <c r="A49" s="33"/>
      <c r="B49" s="113"/>
      <c r="C49" s="52" t="s">
        <v>31</v>
      </c>
      <c r="D49" s="67" t="s">
        <v>15</v>
      </c>
      <c r="E49" s="67" t="s">
        <v>15</v>
      </c>
    </row>
    <row r="50" spans="1:5" x14ac:dyDescent="0.25">
      <c r="A50" s="33"/>
      <c r="B50" s="111" t="s">
        <v>54</v>
      </c>
      <c r="C50" s="47" t="s">
        <v>55</v>
      </c>
      <c r="D50" s="67" t="s">
        <v>15</v>
      </c>
      <c r="E50" s="67" t="s">
        <v>15</v>
      </c>
    </row>
    <row r="51" spans="1:5" x14ac:dyDescent="0.25">
      <c r="A51" s="33"/>
      <c r="B51" s="112"/>
      <c r="C51" s="47" t="s">
        <v>56</v>
      </c>
      <c r="D51" s="67" t="s">
        <v>15</v>
      </c>
      <c r="E51" s="67" t="s">
        <v>15</v>
      </c>
    </row>
    <row r="52" spans="1:5" ht="15.75" thickBot="1" x14ac:dyDescent="0.3">
      <c r="A52" s="33"/>
      <c r="B52" s="112"/>
      <c r="C52" s="47" t="s">
        <v>57</v>
      </c>
      <c r="D52" s="67" t="s">
        <v>15</v>
      </c>
      <c r="E52" s="67" t="s">
        <v>15</v>
      </c>
    </row>
    <row r="53" spans="1:5" ht="15.75" thickBot="1" x14ac:dyDescent="0.3">
      <c r="A53" s="33"/>
      <c r="B53" s="112"/>
      <c r="C53" s="47" t="s">
        <v>58</v>
      </c>
      <c r="D53" s="67" t="s">
        <v>15</v>
      </c>
      <c r="E53" s="67" t="s">
        <v>15</v>
      </c>
    </row>
    <row r="54" spans="1:5" ht="15.75" thickBot="1" x14ac:dyDescent="0.3">
      <c r="A54" s="33"/>
      <c r="B54" s="112"/>
      <c r="C54" s="47" t="s">
        <v>59</v>
      </c>
      <c r="D54" s="67" t="s">
        <v>15</v>
      </c>
      <c r="E54" s="67" t="s">
        <v>15</v>
      </c>
    </row>
    <row r="55" spans="1:5" ht="15.75" thickBot="1" x14ac:dyDescent="0.3">
      <c r="A55" s="33"/>
      <c r="B55" s="112"/>
      <c r="C55" s="47" t="s">
        <v>60</v>
      </c>
      <c r="D55" s="67" t="s">
        <v>15</v>
      </c>
      <c r="E55" s="67" t="s">
        <v>15</v>
      </c>
    </row>
    <row r="56" spans="1:5" x14ac:dyDescent="0.25">
      <c r="A56" s="33"/>
      <c r="B56" s="113"/>
      <c r="C56" s="49" t="s">
        <v>28</v>
      </c>
      <c r="D56" s="67" t="s">
        <v>27</v>
      </c>
      <c r="E56" s="67" t="s">
        <v>27</v>
      </c>
    </row>
    <row r="57" spans="1:5" x14ac:dyDescent="0.25">
      <c r="A57" s="33"/>
      <c r="B57" s="114" t="s">
        <v>61</v>
      </c>
      <c r="C57" s="78" t="s">
        <v>62</v>
      </c>
      <c r="D57" s="67" t="s">
        <v>15</v>
      </c>
      <c r="E57" s="67" t="s">
        <v>15</v>
      </c>
    </row>
    <row r="58" spans="1:5" x14ac:dyDescent="0.25">
      <c r="A58" s="33"/>
      <c r="B58" s="115"/>
      <c r="C58" s="78" t="s">
        <v>63</v>
      </c>
      <c r="D58" s="67" t="s">
        <v>17</v>
      </c>
      <c r="E58" s="67" t="s">
        <v>17</v>
      </c>
    </row>
    <row r="59" spans="1:5" x14ac:dyDescent="0.25">
      <c r="A59" s="33"/>
      <c r="B59" s="115"/>
      <c r="C59" s="78" t="s">
        <v>64</v>
      </c>
      <c r="D59" s="67"/>
      <c r="E59" s="67"/>
    </row>
    <row r="60" spans="1:5" x14ac:dyDescent="0.25">
      <c r="A60" s="33"/>
      <c r="B60" s="115"/>
      <c r="C60" s="78" t="s">
        <v>65</v>
      </c>
      <c r="D60" s="67" t="s">
        <v>15</v>
      </c>
      <c r="E60" s="67" t="s">
        <v>15</v>
      </c>
    </row>
    <row r="61" spans="1:5" x14ac:dyDescent="0.25">
      <c r="A61" s="33"/>
      <c r="B61" s="115"/>
      <c r="C61" s="78" t="s">
        <v>66</v>
      </c>
      <c r="D61" s="67" t="s">
        <v>15</v>
      </c>
      <c r="E61" s="67" t="s">
        <v>15</v>
      </c>
    </row>
    <row r="62" spans="1:5" ht="28.5" x14ac:dyDescent="0.25">
      <c r="A62" s="33"/>
      <c r="B62" s="115"/>
      <c r="C62" s="78" t="s">
        <v>67</v>
      </c>
      <c r="D62" s="67"/>
      <c r="E62" s="67"/>
    </row>
    <row r="63" spans="1:5" ht="28.5" x14ac:dyDescent="0.25">
      <c r="A63" s="33"/>
      <c r="B63" s="115"/>
      <c r="C63" s="49" t="s">
        <v>68</v>
      </c>
      <c r="D63" s="67"/>
      <c r="E63" s="67"/>
    </row>
    <row r="64" spans="1:5" x14ac:dyDescent="0.25">
      <c r="B64" s="102" t="s">
        <v>69</v>
      </c>
      <c r="C64" s="47" t="s">
        <v>70</v>
      </c>
      <c r="D64" s="67" t="s">
        <v>71</v>
      </c>
      <c r="E64" s="67" t="s">
        <v>71</v>
      </c>
    </row>
    <row r="65" spans="2:5" x14ac:dyDescent="0.25">
      <c r="B65" s="103"/>
      <c r="C65" s="76" t="s">
        <v>72</v>
      </c>
      <c r="D65" s="67" t="s">
        <v>17</v>
      </c>
      <c r="E65" s="67" t="s">
        <v>17</v>
      </c>
    </row>
    <row r="66" spans="2:5" x14ac:dyDescent="0.25">
      <c r="B66" s="104"/>
      <c r="C66" s="49" t="s">
        <v>73</v>
      </c>
      <c r="D66" s="67" t="s">
        <v>71</v>
      </c>
      <c r="E66" s="67" t="s">
        <v>71</v>
      </c>
    </row>
    <row r="68" spans="2:5" ht="27" customHeight="1" x14ac:dyDescent="0.25">
      <c r="B68" s="109" t="s">
        <v>74</v>
      </c>
      <c r="C68" s="110"/>
      <c r="D68" s="65" t="s">
        <v>12</v>
      </c>
      <c r="E68" s="65" t="s">
        <v>12</v>
      </c>
    </row>
    <row r="69" spans="2:5" ht="41.25" customHeight="1" x14ac:dyDescent="0.25">
      <c r="B69" s="96" t="s">
        <v>75</v>
      </c>
      <c r="C69" s="97"/>
      <c r="D69" s="73" t="s">
        <v>76</v>
      </c>
      <c r="E69" s="73" t="s">
        <v>76</v>
      </c>
    </row>
    <row r="70" spans="2:5" ht="36" customHeight="1" x14ac:dyDescent="0.25">
      <c r="B70" s="98" t="s">
        <v>77</v>
      </c>
      <c r="C70" s="99"/>
      <c r="D70" s="74" t="s">
        <v>78</v>
      </c>
      <c r="E70" s="74" t="s">
        <v>78</v>
      </c>
    </row>
    <row r="71" spans="2:5" ht="32.25" customHeight="1" x14ac:dyDescent="0.25">
      <c r="B71" s="100"/>
      <c r="C71" s="101"/>
      <c r="D71" s="67"/>
      <c r="E71" s="67"/>
    </row>
    <row r="73" spans="2:5" ht="15.75" customHeight="1" thickBot="1" x14ac:dyDescent="0.3">
      <c r="B73" s="116" t="s">
        <v>79</v>
      </c>
      <c r="C73" s="117"/>
      <c r="D73" s="45"/>
      <c r="E73" s="66"/>
    </row>
    <row r="74" spans="2:5" ht="43.5" customHeight="1" x14ac:dyDescent="0.25">
      <c r="B74" s="118" t="s">
        <v>80</v>
      </c>
      <c r="C74" s="119"/>
      <c r="D74" s="10" t="s">
        <v>81</v>
      </c>
      <c r="E74" s="10" t="s">
        <v>81</v>
      </c>
    </row>
    <row r="75" spans="2:5" ht="43.5" customHeight="1" x14ac:dyDescent="0.25">
      <c r="B75" s="105" t="s">
        <v>82</v>
      </c>
      <c r="C75" s="106"/>
      <c r="D75" s="8" t="s">
        <v>81</v>
      </c>
      <c r="E75" s="67"/>
    </row>
    <row r="76" spans="2:5" ht="43.5" customHeight="1" x14ac:dyDescent="0.25">
      <c r="B76" s="105" t="s">
        <v>83</v>
      </c>
      <c r="C76" s="106"/>
      <c r="D76" s="8" t="s">
        <v>81</v>
      </c>
      <c r="E76" s="67"/>
    </row>
    <row r="77" spans="2:5" ht="43.5" customHeight="1" x14ac:dyDescent="0.25">
      <c r="B77" s="120" t="s">
        <v>84</v>
      </c>
      <c r="C77" s="121"/>
      <c r="D77" s="8" t="s">
        <v>81</v>
      </c>
      <c r="E77" s="8" t="s">
        <v>81</v>
      </c>
    </row>
    <row r="78" spans="2:5" ht="43.5" customHeight="1" x14ac:dyDescent="0.25">
      <c r="B78" s="120" t="s">
        <v>85</v>
      </c>
      <c r="C78" s="121"/>
      <c r="D78" s="8" t="s">
        <v>81</v>
      </c>
      <c r="E78" s="67"/>
    </row>
    <row r="79" spans="2:5" ht="43.5" customHeight="1" x14ac:dyDescent="0.25">
      <c r="B79" s="105" t="s">
        <v>86</v>
      </c>
      <c r="C79" s="106"/>
      <c r="D79" s="8" t="s">
        <v>81</v>
      </c>
      <c r="E79" s="67"/>
    </row>
    <row r="80" spans="2:5" ht="43.5" customHeight="1" x14ac:dyDescent="0.25">
      <c r="B80" s="105" t="s">
        <v>87</v>
      </c>
      <c r="C80" s="106"/>
      <c r="D80" s="67"/>
      <c r="E80" s="67"/>
    </row>
  </sheetData>
  <mergeCells count="18">
    <mergeCell ref="B80:C80"/>
    <mergeCell ref="B73:C73"/>
    <mergeCell ref="B74:C74"/>
    <mergeCell ref="B75:C75"/>
    <mergeCell ref="B76:C76"/>
    <mergeCell ref="B77:C77"/>
    <mergeCell ref="B78:C78"/>
    <mergeCell ref="B69:C69"/>
    <mergeCell ref="B70:C71"/>
    <mergeCell ref="B64:B66"/>
    <mergeCell ref="B79:C79"/>
    <mergeCell ref="A1:E1"/>
    <mergeCell ref="B10:B24"/>
    <mergeCell ref="B25:B36"/>
    <mergeCell ref="B68:C68"/>
    <mergeCell ref="B37:B49"/>
    <mergeCell ref="B50:B56"/>
    <mergeCell ref="B57:B63"/>
  </mergeCells>
  <conditionalFormatting sqref="D73:D79">
    <cfRule type="containsText" dxfId="7" priority="31" operator="containsText" text="Ne concerne pas">
      <formula>NOT(ISERROR(SEARCH("Ne concerne pas",D73)))</formula>
    </cfRule>
  </conditionalFormatting>
  <conditionalFormatting sqref="D80">
    <cfRule type="containsBlanks" dxfId="6" priority="3">
      <formula>LEN(TRIM(D80))=0</formula>
    </cfRule>
  </conditionalFormatting>
  <conditionalFormatting sqref="D9:E66">
    <cfRule type="containsBlanks" dxfId="5" priority="1">
      <formula>LEN(TRIM(D9))=0</formula>
    </cfRule>
  </conditionalFormatting>
  <conditionalFormatting sqref="D71:E71">
    <cfRule type="containsBlanks" dxfId="4" priority="8">
      <formula>LEN(TRIM(D71))=0</formula>
    </cfRule>
  </conditionalFormatting>
  <conditionalFormatting sqref="E74 E77">
    <cfRule type="containsText" dxfId="3" priority="30" operator="containsText" text="Ne concerne pas">
      <formula>NOT(ISERROR(SEARCH("Ne concerne pas",E74)))</formula>
    </cfRule>
  </conditionalFormatting>
  <conditionalFormatting sqref="E75:E76">
    <cfRule type="containsBlanks" dxfId="2" priority="7">
      <formula>LEN(TRIM(E75))=0</formula>
    </cfRule>
  </conditionalFormatting>
  <conditionalFormatting sqref="E78:E80">
    <cfRule type="containsBlanks" dxfId="1" priority="4">
      <formula>LEN(TRIM(E78))=0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6"/>
  <sheetViews>
    <sheetView zoomScale="85" zoomScaleNormal="85" workbookViewId="0">
      <selection activeCell="F6" sqref="F6"/>
    </sheetView>
  </sheetViews>
  <sheetFormatPr baseColWidth="10" defaultColWidth="48.28515625" defaultRowHeight="15" x14ac:dyDescent="0.25"/>
  <cols>
    <col min="1" max="2" width="16.7109375" customWidth="1"/>
    <col min="3" max="3" width="56" customWidth="1"/>
    <col min="4" max="4" width="90" customWidth="1"/>
  </cols>
  <sheetData>
    <row r="1" spans="1:4" ht="31.5" customHeight="1" thickBot="1" x14ac:dyDescent="0.3">
      <c r="A1" s="107" t="s">
        <v>0</v>
      </c>
      <c r="B1" s="108"/>
      <c r="C1" s="108"/>
      <c r="D1" s="108"/>
    </row>
    <row r="2" spans="1:4" ht="35.25" customHeight="1" x14ac:dyDescent="0.25">
      <c r="A2" s="3"/>
      <c r="B2" s="3"/>
    </row>
    <row r="3" spans="1:4" ht="30" x14ac:dyDescent="0.25">
      <c r="C3" s="1" t="s">
        <v>1</v>
      </c>
      <c r="D3" s="1" t="s">
        <v>240</v>
      </c>
    </row>
    <row r="4" spans="1:4" ht="30" x14ac:dyDescent="0.25">
      <c r="C4" s="1" t="s">
        <v>2</v>
      </c>
      <c r="D4" s="1" t="s">
        <v>88</v>
      </c>
    </row>
    <row r="5" spans="1:4" ht="45" x14ac:dyDescent="0.25">
      <c r="C5" s="1" t="s">
        <v>5</v>
      </c>
      <c r="D5" s="1" t="s">
        <v>89</v>
      </c>
    </row>
    <row r="6" spans="1:4" ht="102.75" customHeight="1" thickBot="1" x14ac:dyDescent="0.3">
      <c r="C6" s="4" t="s">
        <v>8</v>
      </c>
      <c r="D6" s="88" t="s">
        <v>90</v>
      </c>
    </row>
    <row r="7" spans="1:4" ht="77.25" customHeight="1" x14ac:dyDescent="0.25">
      <c r="A7" s="82" t="s">
        <v>91</v>
      </c>
      <c r="B7" s="80" t="s">
        <v>237</v>
      </c>
      <c r="C7" s="11" t="s">
        <v>92</v>
      </c>
      <c r="D7" s="5" t="s">
        <v>93</v>
      </c>
    </row>
    <row r="8" spans="1:4" ht="77.25" customHeight="1" thickBot="1" x14ac:dyDescent="0.3">
      <c r="A8" s="79"/>
      <c r="B8" s="81"/>
      <c r="C8" s="12" t="s">
        <v>94</v>
      </c>
      <c r="D8" s="6" t="s">
        <v>95</v>
      </c>
    </row>
    <row r="9" spans="1:4" ht="77.25" customHeight="1" x14ac:dyDescent="0.25">
      <c r="A9" s="79"/>
      <c r="B9" s="81"/>
      <c r="C9" s="13" t="s">
        <v>96</v>
      </c>
      <c r="D9" s="5" t="s">
        <v>93</v>
      </c>
    </row>
    <row r="10" spans="1:4" ht="77.25" customHeight="1" x14ac:dyDescent="0.25">
      <c r="A10" s="79"/>
      <c r="B10" s="81"/>
      <c r="C10" s="13" t="s">
        <v>97</v>
      </c>
      <c r="D10" s="6" t="s">
        <v>95</v>
      </c>
    </row>
    <row r="11" spans="1:4" ht="77.25" customHeight="1" x14ac:dyDescent="0.25">
      <c r="A11" s="79"/>
      <c r="B11" s="81"/>
      <c r="C11" s="13" t="s">
        <v>98</v>
      </c>
      <c r="D11" s="6" t="str">
        <f>D7</f>
        <v xml:space="preserve">5 jours sur 5 en période d'activité pédagogique sinon 2/5 </v>
      </c>
    </row>
    <row r="12" spans="1:4" ht="77.25" customHeight="1" x14ac:dyDescent="0.25">
      <c r="A12" s="79"/>
      <c r="B12" s="81"/>
      <c r="C12" s="13" t="s">
        <v>99</v>
      </c>
      <c r="D12" s="6" t="s">
        <v>100</v>
      </c>
    </row>
    <row r="13" spans="1:4" ht="77.25" customHeight="1" x14ac:dyDescent="0.25">
      <c r="A13" s="79"/>
      <c r="B13" s="81"/>
      <c r="C13" s="13" t="s">
        <v>101</v>
      </c>
      <c r="D13" s="6" t="str">
        <f>D11</f>
        <v xml:space="preserve">5 jours sur 5 en période d'activité pédagogique sinon 2/5 </v>
      </c>
    </row>
    <row r="14" spans="1:4" ht="81" customHeight="1" x14ac:dyDescent="0.25">
      <c r="A14" s="79"/>
      <c r="B14" s="81"/>
      <c r="C14" s="87" t="s">
        <v>102</v>
      </c>
      <c r="D14" s="6" t="s">
        <v>103</v>
      </c>
    </row>
    <row r="15" spans="1:4" ht="147.75" customHeight="1" x14ac:dyDescent="0.25">
      <c r="A15" s="79"/>
      <c r="B15" s="81"/>
      <c r="C15" s="85" t="s">
        <v>104</v>
      </c>
      <c r="D15" s="86" t="s">
        <v>105</v>
      </c>
    </row>
    <row r="16" spans="1:4" ht="32.25" customHeight="1" x14ac:dyDescent="0.25">
      <c r="A16" s="79"/>
      <c r="B16" s="124" t="s">
        <v>75</v>
      </c>
      <c r="C16" s="125"/>
      <c r="D16" s="5" t="s">
        <v>78</v>
      </c>
    </row>
    <row r="17" spans="1:4" ht="43.5" customHeight="1" x14ac:dyDescent="0.25">
      <c r="A17" s="79"/>
      <c r="B17" s="126" t="s">
        <v>106</v>
      </c>
      <c r="C17" s="127"/>
      <c r="D17" s="6" t="s">
        <v>78</v>
      </c>
    </row>
    <row r="18" spans="1:4" ht="32.25" customHeight="1" x14ac:dyDescent="0.25">
      <c r="A18" s="79"/>
      <c r="B18" s="128" t="s">
        <v>107</v>
      </c>
      <c r="C18" s="129"/>
      <c r="D18" s="6" t="s">
        <v>108</v>
      </c>
    </row>
    <row r="19" spans="1:4" ht="50.25" customHeight="1" x14ac:dyDescent="0.25">
      <c r="A19" s="79"/>
      <c r="B19" s="130" t="s">
        <v>109</v>
      </c>
      <c r="C19" s="131"/>
      <c r="D19" s="7" t="s">
        <v>110</v>
      </c>
    </row>
    <row r="20" spans="1:4" ht="50.25" customHeight="1" x14ac:dyDescent="0.25">
      <c r="A20" s="75"/>
      <c r="B20" s="122" t="s">
        <v>83</v>
      </c>
      <c r="C20" s="123"/>
      <c r="D20" s="8" t="s">
        <v>111</v>
      </c>
    </row>
    <row r="21" spans="1:4" ht="50.25" customHeight="1" x14ac:dyDescent="0.25">
      <c r="A21" s="75"/>
      <c r="B21" s="122" t="s">
        <v>86</v>
      </c>
      <c r="C21" s="123"/>
      <c r="D21" s="8" t="s">
        <v>112</v>
      </c>
    </row>
    <row r="22" spans="1:4" ht="34.5" customHeight="1" x14ac:dyDescent="0.25">
      <c r="A22" s="132" t="s">
        <v>113</v>
      </c>
      <c r="B22" s="118" t="s">
        <v>80</v>
      </c>
      <c r="C22" s="119"/>
      <c r="D22" s="10" t="s">
        <v>81</v>
      </c>
    </row>
    <row r="23" spans="1:4" ht="34.5" customHeight="1" x14ac:dyDescent="0.25">
      <c r="A23" s="133"/>
      <c r="B23" s="105" t="s">
        <v>82</v>
      </c>
      <c r="C23" s="106"/>
      <c r="D23" s="8" t="s">
        <v>81</v>
      </c>
    </row>
    <row r="24" spans="1:4" ht="48" customHeight="1" x14ac:dyDescent="0.25">
      <c r="A24" s="133"/>
      <c r="B24" s="120" t="s">
        <v>84</v>
      </c>
      <c r="C24" s="121"/>
      <c r="D24" s="8" t="s">
        <v>81</v>
      </c>
    </row>
    <row r="25" spans="1:4" ht="34.5" customHeight="1" x14ac:dyDescent="0.25">
      <c r="A25" s="133"/>
      <c r="B25" s="120" t="s">
        <v>85</v>
      </c>
      <c r="C25" s="121"/>
      <c r="D25" s="8" t="s">
        <v>81</v>
      </c>
    </row>
    <row r="26" spans="1:4" ht="48" customHeight="1" x14ac:dyDescent="0.25">
      <c r="A26" s="134"/>
      <c r="B26" s="105" t="s">
        <v>87</v>
      </c>
      <c r="C26" s="106"/>
      <c r="D26" s="8" t="s">
        <v>81</v>
      </c>
    </row>
  </sheetData>
  <mergeCells count="13">
    <mergeCell ref="B21:C21"/>
    <mergeCell ref="A1:D1"/>
    <mergeCell ref="B22:C22"/>
    <mergeCell ref="B23:C23"/>
    <mergeCell ref="B24:C24"/>
    <mergeCell ref="B16:C16"/>
    <mergeCell ref="B17:C17"/>
    <mergeCell ref="B18:C18"/>
    <mergeCell ref="B19:C19"/>
    <mergeCell ref="A22:A26"/>
    <mergeCell ref="B25:C25"/>
    <mergeCell ref="B26:C26"/>
    <mergeCell ref="B20:C20"/>
  </mergeCells>
  <pageMargins left="0.51181102362204722" right="0.51181102362204722" top="0.55118110236220474" bottom="0.55118110236220474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6"/>
  <sheetViews>
    <sheetView zoomScale="85" zoomScaleNormal="85" workbookViewId="0">
      <selection activeCell="G10" sqref="G10"/>
    </sheetView>
  </sheetViews>
  <sheetFormatPr baseColWidth="10" defaultColWidth="11.42578125" defaultRowHeight="15" x14ac:dyDescent="0.25"/>
  <cols>
    <col min="3" max="3" width="60.28515625" customWidth="1"/>
    <col min="4" max="4" width="25" bestFit="1" customWidth="1"/>
  </cols>
  <sheetData>
    <row r="1" spans="1:5" ht="21.75" thickBot="1" x14ac:dyDescent="0.3">
      <c r="A1" s="170" t="s">
        <v>0</v>
      </c>
      <c r="B1" s="171"/>
      <c r="C1" s="171"/>
      <c r="D1" s="171"/>
      <c r="E1" s="33"/>
    </row>
    <row r="2" spans="1:5" ht="15.75" thickBot="1" x14ac:dyDescent="0.3">
      <c r="A2" s="3"/>
      <c r="B2" s="3"/>
      <c r="C2" s="33"/>
      <c r="D2" s="33"/>
      <c r="E2" s="33"/>
    </row>
    <row r="3" spans="1:5" x14ac:dyDescent="0.25">
      <c r="A3" s="135"/>
      <c r="B3" s="138"/>
      <c r="C3" s="34" t="s">
        <v>114</v>
      </c>
      <c r="D3" s="172">
        <v>10</v>
      </c>
      <c r="E3" s="135"/>
    </row>
    <row r="4" spans="1:5" ht="15.75" thickBot="1" x14ac:dyDescent="0.3">
      <c r="A4" s="135"/>
      <c r="B4" s="138"/>
      <c r="C4" s="35" t="s">
        <v>115</v>
      </c>
      <c r="D4" s="173"/>
      <c r="E4" s="135"/>
    </row>
    <row r="5" spans="1:5" x14ac:dyDescent="0.25">
      <c r="A5" s="135"/>
      <c r="B5" s="138"/>
      <c r="C5" s="36" t="s">
        <v>116</v>
      </c>
      <c r="D5" s="169" t="s">
        <v>241</v>
      </c>
      <c r="E5" s="135"/>
    </row>
    <row r="6" spans="1:5" x14ac:dyDescent="0.25">
      <c r="A6" s="135"/>
      <c r="B6" s="138"/>
      <c r="C6" s="35" t="s">
        <v>115</v>
      </c>
      <c r="D6" s="168"/>
      <c r="E6" s="135"/>
    </row>
    <row r="7" spans="1:5" x14ac:dyDescent="0.25">
      <c r="A7" s="135"/>
      <c r="B7" s="138"/>
      <c r="C7" s="36" t="s">
        <v>117</v>
      </c>
      <c r="D7" s="167" t="s">
        <v>118</v>
      </c>
      <c r="E7" s="135"/>
    </row>
    <row r="8" spans="1:5" x14ac:dyDescent="0.25">
      <c r="A8" s="135"/>
      <c r="B8" s="138"/>
      <c r="C8" s="35" t="s">
        <v>115</v>
      </c>
      <c r="D8" s="168"/>
      <c r="E8" s="135"/>
    </row>
    <row r="9" spans="1:5" x14ac:dyDescent="0.25">
      <c r="A9" s="135"/>
      <c r="B9" s="138"/>
      <c r="C9" s="36" t="s">
        <v>119</v>
      </c>
      <c r="D9" s="167" t="s">
        <v>120</v>
      </c>
      <c r="E9" s="135"/>
    </row>
    <row r="10" spans="1:5" ht="197.25" customHeight="1" x14ac:dyDescent="0.25">
      <c r="A10" s="135"/>
      <c r="B10" s="138"/>
      <c r="C10" s="35" t="s">
        <v>115</v>
      </c>
      <c r="D10" s="168"/>
      <c r="E10" s="135"/>
    </row>
    <row r="11" spans="1:5" ht="30.75" thickBot="1" x14ac:dyDescent="0.3">
      <c r="A11" s="33"/>
      <c r="B11" s="33"/>
      <c r="C11" s="37" t="s">
        <v>8</v>
      </c>
      <c r="D11" s="46" t="s">
        <v>121</v>
      </c>
    </row>
    <row r="12" spans="1:5" x14ac:dyDescent="0.25">
      <c r="A12" s="33"/>
      <c r="B12" s="33"/>
      <c r="C12" s="33"/>
      <c r="D12" s="33"/>
      <c r="E12" s="33"/>
    </row>
    <row r="13" spans="1:5" ht="51" customHeight="1" x14ac:dyDescent="0.25">
      <c r="A13" s="135"/>
      <c r="B13" s="135"/>
      <c r="C13" s="38"/>
      <c r="D13" s="165"/>
      <c r="E13" s="135"/>
    </row>
    <row r="14" spans="1:5" ht="15.75" thickBot="1" x14ac:dyDescent="0.3">
      <c r="A14" s="135"/>
      <c r="B14" s="164"/>
      <c r="C14" s="39"/>
      <c r="D14" s="166"/>
      <c r="E14" s="135"/>
    </row>
    <row r="15" spans="1:5" ht="15.75" thickBot="1" x14ac:dyDescent="0.3">
      <c r="A15" s="33"/>
      <c r="B15" s="40" t="s">
        <v>10</v>
      </c>
      <c r="C15" s="41" t="s">
        <v>11</v>
      </c>
      <c r="D15" s="40" t="s">
        <v>12</v>
      </c>
      <c r="E15" s="33"/>
    </row>
    <row r="16" spans="1:5" x14ac:dyDescent="0.25">
      <c r="A16" s="33"/>
      <c r="B16" s="111" t="s">
        <v>122</v>
      </c>
      <c r="C16" s="42" t="s">
        <v>123</v>
      </c>
      <c r="D16" s="43" t="s">
        <v>124</v>
      </c>
      <c r="E16" s="33"/>
    </row>
    <row r="17" spans="1:5" x14ac:dyDescent="0.25">
      <c r="A17" s="33"/>
      <c r="B17" s="112"/>
      <c r="C17" s="47" t="s">
        <v>16</v>
      </c>
      <c r="D17" s="48" t="s">
        <v>124</v>
      </c>
      <c r="E17" s="33"/>
    </row>
    <row r="18" spans="1:5" ht="28.5" x14ac:dyDescent="0.25">
      <c r="A18" s="33"/>
      <c r="B18" s="112"/>
      <c r="C18" s="47" t="s">
        <v>18</v>
      </c>
      <c r="D18" s="48" t="s">
        <v>125</v>
      </c>
      <c r="E18" s="33"/>
    </row>
    <row r="19" spans="1:5" x14ac:dyDescent="0.25">
      <c r="A19" s="33"/>
      <c r="B19" s="112"/>
      <c r="C19" s="47" t="s">
        <v>19</v>
      </c>
      <c r="D19" s="48" t="s">
        <v>125</v>
      </c>
      <c r="E19" s="33"/>
    </row>
    <row r="20" spans="1:5" ht="28.5" x14ac:dyDescent="0.25">
      <c r="A20" s="33"/>
      <c r="B20" s="112"/>
      <c r="C20" s="47" t="s">
        <v>20</v>
      </c>
      <c r="D20" s="48" t="s">
        <v>124</v>
      </c>
      <c r="E20" s="33"/>
    </row>
    <row r="21" spans="1:5" ht="28.5" x14ac:dyDescent="0.25">
      <c r="A21" s="33"/>
      <c r="B21" s="112"/>
      <c r="C21" s="47" t="s">
        <v>21</v>
      </c>
      <c r="D21" s="48" t="s">
        <v>124</v>
      </c>
      <c r="E21" s="33"/>
    </row>
    <row r="22" spans="1:5" x14ac:dyDescent="0.25">
      <c r="A22" s="33"/>
      <c r="B22" s="112"/>
      <c r="C22" s="47" t="s">
        <v>22</v>
      </c>
      <c r="D22" s="48" t="s">
        <v>125</v>
      </c>
      <c r="E22" s="33"/>
    </row>
    <row r="23" spans="1:5" x14ac:dyDescent="0.25">
      <c r="A23" s="33"/>
      <c r="B23" s="112"/>
      <c r="C23" s="47" t="s">
        <v>23</v>
      </c>
      <c r="D23" s="48" t="s">
        <v>124</v>
      </c>
      <c r="E23" s="33"/>
    </row>
    <row r="24" spans="1:5" ht="28.5" x14ac:dyDescent="0.25">
      <c r="A24" s="33"/>
      <c r="B24" s="112"/>
      <c r="C24" s="47" t="s">
        <v>24</v>
      </c>
      <c r="D24" s="48" t="s">
        <v>124</v>
      </c>
      <c r="E24" s="33"/>
    </row>
    <row r="25" spans="1:5" x14ac:dyDescent="0.25">
      <c r="A25" s="33"/>
      <c r="B25" s="112"/>
      <c r="C25" s="47" t="s">
        <v>25</v>
      </c>
      <c r="D25" s="48" t="s">
        <v>124</v>
      </c>
      <c r="E25" s="33"/>
    </row>
    <row r="26" spans="1:5" ht="28.5" x14ac:dyDescent="0.25">
      <c r="A26" s="33"/>
      <c r="B26" s="112"/>
      <c r="C26" s="47" t="s">
        <v>26</v>
      </c>
      <c r="D26" s="48" t="s">
        <v>124</v>
      </c>
      <c r="E26" s="33"/>
    </row>
    <row r="27" spans="1:5" x14ac:dyDescent="0.25">
      <c r="A27" s="33"/>
      <c r="B27" s="112"/>
      <c r="C27" s="47" t="s">
        <v>28</v>
      </c>
      <c r="D27" s="48" t="s">
        <v>125</v>
      </c>
      <c r="E27" s="33"/>
    </row>
    <row r="28" spans="1:5" x14ac:dyDescent="0.25">
      <c r="A28" s="33"/>
      <c r="B28" s="112"/>
      <c r="C28" s="47" t="s">
        <v>29</v>
      </c>
      <c r="D28" s="48" t="s">
        <v>124</v>
      </c>
      <c r="E28" s="33"/>
    </row>
    <row r="29" spans="1:5" x14ac:dyDescent="0.25">
      <c r="A29" s="33"/>
      <c r="B29" s="112"/>
      <c r="C29" s="47" t="s">
        <v>30</v>
      </c>
      <c r="D29" s="48" t="s">
        <v>124</v>
      </c>
      <c r="E29" s="33"/>
    </row>
    <row r="30" spans="1:5" ht="29.25" thickBot="1" x14ac:dyDescent="0.3">
      <c r="A30" s="33"/>
      <c r="B30" s="113"/>
      <c r="C30" s="49" t="s">
        <v>31</v>
      </c>
      <c r="D30" s="50" t="s">
        <v>124</v>
      </c>
      <c r="E30" s="33"/>
    </row>
    <row r="31" spans="1:5" x14ac:dyDescent="0.25">
      <c r="A31" s="33"/>
      <c r="B31" s="111" t="s">
        <v>126</v>
      </c>
      <c r="C31" s="47" t="s">
        <v>14</v>
      </c>
      <c r="D31" s="51" t="s">
        <v>124</v>
      </c>
      <c r="E31" s="33"/>
    </row>
    <row r="32" spans="1:5" x14ac:dyDescent="0.25">
      <c r="A32" s="33"/>
      <c r="B32" s="112"/>
      <c r="C32" s="47" t="s">
        <v>16</v>
      </c>
      <c r="D32" s="48" t="s">
        <v>124</v>
      </c>
      <c r="E32" s="33"/>
    </row>
    <row r="33" spans="1:5" ht="28.5" x14ac:dyDescent="0.25">
      <c r="A33" s="33"/>
      <c r="B33" s="112"/>
      <c r="C33" s="47" t="s">
        <v>18</v>
      </c>
      <c r="D33" s="48" t="s">
        <v>125</v>
      </c>
      <c r="E33" s="33"/>
    </row>
    <row r="34" spans="1:5" ht="56.45" customHeight="1" x14ac:dyDescent="0.25">
      <c r="A34" s="33"/>
      <c r="B34" s="112"/>
      <c r="C34" s="47" t="s">
        <v>19</v>
      </c>
      <c r="D34" s="48" t="s">
        <v>125</v>
      </c>
      <c r="E34" s="33"/>
    </row>
    <row r="35" spans="1:5" ht="28.5" x14ac:dyDescent="0.25">
      <c r="A35" s="33"/>
      <c r="B35" s="112"/>
      <c r="C35" s="47" t="s">
        <v>20</v>
      </c>
      <c r="D35" s="48" t="s">
        <v>124</v>
      </c>
      <c r="E35" s="33"/>
    </row>
    <row r="36" spans="1:5" ht="28.5" x14ac:dyDescent="0.25">
      <c r="A36" s="33"/>
      <c r="B36" s="112"/>
      <c r="C36" s="47" t="s">
        <v>21</v>
      </c>
      <c r="D36" s="48" t="s">
        <v>124</v>
      </c>
      <c r="E36" s="33"/>
    </row>
    <row r="37" spans="1:5" x14ac:dyDescent="0.25">
      <c r="A37" s="33"/>
      <c r="B37" s="112"/>
      <c r="C37" s="47" t="s">
        <v>22</v>
      </c>
      <c r="D37" s="48" t="s">
        <v>125</v>
      </c>
      <c r="E37" s="33"/>
    </row>
    <row r="38" spans="1:5" x14ac:dyDescent="0.25">
      <c r="A38" s="33"/>
      <c r="B38" s="112"/>
      <c r="C38" s="47" t="s">
        <v>23</v>
      </c>
      <c r="D38" s="48" t="s">
        <v>124</v>
      </c>
      <c r="E38" s="33"/>
    </row>
    <row r="39" spans="1:5" ht="28.5" x14ac:dyDescent="0.25">
      <c r="A39" s="33"/>
      <c r="B39" s="112"/>
      <c r="C39" s="47" t="s">
        <v>24</v>
      </c>
      <c r="D39" s="48" t="s">
        <v>124</v>
      </c>
      <c r="E39" s="33"/>
    </row>
    <row r="40" spans="1:5" x14ac:dyDescent="0.25">
      <c r="A40" s="33"/>
      <c r="B40" s="112"/>
      <c r="C40" s="47" t="s">
        <v>25</v>
      </c>
      <c r="D40" s="48" t="s">
        <v>124</v>
      </c>
      <c r="E40" s="33"/>
    </row>
    <row r="41" spans="1:5" ht="28.5" x14ac:dyDescent="0.25">
      <c r="A41" s="33"/>
      <c r="B41" s="112"/>
      <c r="C41" s="47" t="s">
        <v>26</v>
      </c>
      <c r="D41" s="48" t="s">
        <v>124</v>
      </c>
      <c r="E41" s="33"/>
    </row>
    <row r="42" spans="1:5" x14ac:dyDescent="0.25">
      <c r="A42" s="33"/>
      <c r="B42" s="112"/>
      <c r="C42" s="47" t="s">
        <v>28</v>
      </c>
      <c r="D42" s="48" t="s">
        <v>124</v>
      </c>
      <c r="E42" s="33"/>
    </row>
    <row r="43" spans="1:5" x14ac:dyDescent="0.25">
      <c r="A43" s="33"/>
      <c r="B43" s="112"/>
      <c r="C43" s="47" t="s">
        <v>29</v>
      </c>
      <c r="D43" s="48" t="s">
        <v>124</v>
      </c>
      <c r="E43" s="33"/>
    </row>
    <row r="44" spans="1:5" x14ac:dyDescent="0.25">
      <c r="A44" s="33"/>
      <c r="B44" s="112"/>
      <c r="C44" s="47" t="s">
        <v>30</v>
      </c>
      <c r="D44" s="48" t="s">
        <v>124</v>
      </c>
      <c r="E44" s="33"/>
    </row>
    <row r="45" spans="1:5" ht="29.25" thickBot="1" x14ac:dyDescent="0.3">
      <c r="A45" s="33"/>
      <c r="B45" s="113"/>
      <c r="C45" s="49" t="s">
        <v>31</v>
      </c>
      <c r="D45" s="50" t="s">
        <v>124</v>
      </c>
      <c r="E45" s="33"/>
    </row>
    <row r="46" spans="1:5" x14ac:dyDescent="0.25">
      <c r="A46" s="33"/>
      <c r="B46" s="111" t="s">
        <v>127</v>
      </c>
      <c r="C46" s="47" t="s">
        <v>14</v>
      </c>
      <c r="D46" s="51" t="s">
        <v>124</v>
      </c>
      <c r="E46" s="33"/>
    </row>
    <row r="47" spans="1:5" x14ac:dyDescent="0.25">
      <c r="A47" s="33"/>
      <c r="B47" s="112"/>
      <c r="C47" s="47" t="s">
        <v>16</v>
      </c>
      <c r="D47" s="48" t="s">
        <v>124</v>
      </c>
      <c r="E47" s="33"/>
    </row>
    <row r="48" spans="1:5" ht="28.5" x14ac:dyDescent="0.25">
      <c r="A48" s="33"/>
      <c r="B48" s="112"/>
      <c r="C48" s="47" t="s">
        <v>18</v>
      </c>
      <c r="D48" s="48" t="s">
        <v>125</v>
      </c>
      <c r="E48" s="33"/>
    </row>
    <row r="49" spans="1:5" x14ac:dyDescent="0.25">
      <c r="A49" s="33"/>
      <c r="B49" s="112"/>
      <c r="C49" s="47" t="s">
        <v>19</v>
      </c>
      <c r="D49" s="48" t="s">
        <v>125</v>
      </c>
      <c r="E49" s="33"/>
    </row>
    <row r="50" spans="1:5" ht="28.5" x14ac:dyDescent="0.25">
      <c r="A50" s="33"/>
      <c r="B50" s="112"/>
      <c r="C50" s="47" t="s">
        <v>20</v>
      </c>
      <c r="D50" s="48" t="s">
        <v>124</v>
      </c>
      <c r="E50" s="33"/>
    </row>
    <row r="51" spans="1:5" ht="28.5" x14ac:dyDescent="0.25">
      <c r="A51" s="33"/>
      <c r="B51" s="112"/>
      <c r="C51" s="47" t="s">
        <v>21</v>
      </c>
      <c r="D51" s="48" t="s">
        <v>124</v>
      </c>
      <c r="E51" s="33"/>
    </row>
    <row r="52" spans="1:5" x14ac:dyDescent="0.25">
      <c r="A52" s="33"/>
      <c r="B52" s="112"/>
      <c r="C52" s="47" t="s">
        <v>22</v>
      </c>
      <c r="D52" s="48" t="s">
        <v>125</v>
      </c>
      <c r="E52" s="33"/>
    </row>
    <row r="53" spans="1:5" x14ac:dyDescent="0.25">
      <c r="A53" s="33"/>
      <c r="B53" s="112"/>
      <c r="C53" s="47" t="s">
        <v>23</v>
      </c>
      <c r="D53" s="48" t="s">
        <v>124</v>
      </c>
      <c r="E53" s="33"/>
    </row>
    <row r="54" spans="1:5" ht="28.5" x14ac:dyDescent="0.25">
      <c r="A54" s="33"/>
      <c r="B54" s="112"/>
      <c r="C54" s="47" t="s">
        <v>24</v>
      </c>
      <c r="D54" s="48" t="s">
        <v>124</v>
      </c>
      <c r="E54" s="33"/>
    </row>
    <row r="55" spans="1:5" x14ac:dyDescent="0.25">
      <c r="A55" s="33"/>
      <c r="B55" s="112"/>
      <c r="C55" s="47" t="s">
        <v>25</v>
      </c>
      <c r="D55" s="48" t="s">
        <v>124</v>
      </c>
      <c r="E55" s="33"/>
    </row>
    <row r="56" spans="1:5" ht="28.5" x14ac:dyDescent="0.25">
      <c r="A56" s="33"/>
      <c r="B56" s="112"/>
      <c r="C56" s="47" t="s">
        <v>26</v>
      </c>
      <c r="D56" s="48" t="s">
        <v>124</v>
      </c>
      <c r="E56" s="33"/>
    </row>
    <row r="57" spans="1:5" x14ac:dyDescent="0.25">
      <c r="A57" s="33"/>
      <c r="B57" s="112"/>
      <c r="C57" s="47" t="s">
        <v>28</v>
      </c>
      <c r="D57" s="48" t="s">
        <v>124</v>
      </c>
      <c r="E57" s="33"/>
    </row>
    <row r="58" spans="1:5" x14ac:dyDescent="0.25">
      <c r="A58" s="33"/>
      <c r="B58" s="112"/>
      <c r="C58" s="47" t="s">
        <v>29</v>
      </c>
      <c r="D58" s="48" t="s">
        <v>124</v>
      </c>
      <c r="E58" s="33"/>
    </row>
    <row r="59" spans="1:5" x14ac:dyDescent="0.25">
      <c r="A59" s="33"/>
      <c r="B59" s="112"/>
      <c r="C59" s="47" t="s">
        <v>30</v>
      </c>
      <c r="D59" s="48" t="s">
        <v>124</v>
      </c>
      <c r="E59" s="33"/>
    </row>
    <row r="60" spans="1:5" ht="29.25" thickBot="1" x14ac:dyDescent="0.3">
      <c r="A60" s="33"/>
      <c r="B60" s="113"/>
      <c r="C60" s="49" t="s">
        <v>31</v>
      </c>
      <c r="D60" s="50" t="s">
        <v>124</v>
      </c>
      <c r="E60" s="33"/>
    </row>
    <row r="61" spans="1:5" ht="28.5" x14ac:dyDescent="0.25">
      <c r="A61" s="33"/>
      <c r="B61" s="111" t="s">
        <v>32</v>
      </c>
      <c r="C61" s="47" t="s">
        <v>33</v>
      </c>
      <c r="D61" s="51" t="s">
        <v>124</v>
      </c>
      <c r="E61" s="33"/>
    </row>
    <row r="62" spans="1:5" x14ac:dyDescent="0.25">
      <c r="A62" s="33"/>
      <c r="B62" s="112"/>
      <c r="C62" s="47" t="s">
        <v>34</v>
      </c>
      <c r="D62" s="48" t="s">
        <v>124</v>
      </c>
      <c r="E62" s="33"/>
    </row>
    <row r="63" spans="1:5" ht="28.5" x14ac:dyDescent="0.25">
      <c r="A63" s="33"/>
      <c r="B63" s="112"/>
      <c r="C63" s="47" t="s">
        <v>35</v>
      </c>
      <c r="D63" s="48" t="s">
        <v>124</v>
      </c>
      <c r="E63" s="33"/>
    </row>
    <row r="64" spans="1:5" x14ac:dyDescent="0.25">
      <c r="A64" s="33"/>
      <c r="B64" s="112"/>
      <c r="C64" s="47" t="s">
        <v>36</v>
      </c>
      <c r="D64" s="48" t="s">
        <v>124</v>
      </c>
      <c r="E64" s="33"/>
    </row>
    <row r="65" spans="1:5" ht="28.5" x14ac:dyDescent="0.25">
      <c r="A65" s="33"/>
      <c r="B65" s="112"/>
      <c r="C65" s="47" t="s">
        <v>37</v>
      </c>
      <c r="D65" s="48" t="s">
        <v>125</v>
      </c>
      <c r="E65" s="33"/>
    </row>
    <row r="66" spans="1:5" ht="28.5" x14ac:dyDescent="0.25">
      <c r="A66" s="33"/>
      <c r="B66" s="112"/>
      <c r="C66" s="47" t="s">
        <v>38</v>
      </c>
      <c r="D66" s="48" t="s">
        <v>125</v>
      </c>
      <c r="E66" s="33"/>
    </row>
    <row r="67" spans="1:5" x14ac:dyDescent="0.25">
      <c r="A67" s="33"/>
      <c r="B67" s="112"/>
      <c r="C67" s="47" t="s">
        <v>39</v>
      </c>
      <c r="D67" s="48" t="s">
        <v>124</v>
      </c>
      <c r="E67" s="33"/>
    </row>
    <row r="68" spans="1:5" ht="28.5" x14ac:dyDescent="0.25">
      <c r="A68" s="33"/>
      <c r="B68" s="112"/>
      <c r="C68" s="47" t="s">
        <v>40</v>
      </c>
      <c r="D68" s="48" t="s">
        <v>124</v>
      </c>
      <c r="E68" s="33"/>
    </row>
    <row r="69" spans="1:5" ht="28.5" x14ac:dyDescent="0.25">
      <c r="A69" s="33"/>
      <c r="B69" s="112"/>
      <c r="C69" s="47" t="s">
        <v>41</v>
      </c>
      <c r="D69" s="48" t="s">
        <v>124</v>
      </c>
      <c r="E69" s="33"/>
    </row>
    <row r="70" spans="1:5" ht="28.5" x14ac:dyDescent="0.25">
      <c r="A70" s="33"/>
      <c r="B70" s="112"/>
      <c r="C70" s="47" t="s">
        <v>42</v>
      </c>
      <c r="D70" s="48" t="s">
        <v>124</v>
      </c>
      <c r="E70" s="33"/>
    </row>
    <row r="71" spans="1:5" x14ac:dyDescent="0.25">
      <c r="A71" s="33"/>
      <c r="B71" s="112"/>
      <c r="C71" s="47" t="s">
        <v>43</v>
      </c>
      <c r="D71" s="48" t="s">
        <v>124</v>
      </c>
      <c r="E71" s="33"/>
    </row>
    <row r="72" spans="1:5" ht="15.75" thickBot="1" x14ac:dyDescent="0.3">
      <c r="A72" s="33"/>
      <c r="B72" s="113"/>
      <c r="C72" s="49" t="s">
        <v>44</v>
      </c>
      <c r="D72" s="50" t="s">
        <v>124</v>
      </c>
      <c r="E72" s="33"/>
    </row>
    <row r="73" spans="1:5" x14ac:dyDescent="0.25">
      <c r="A73" s="33"/>
      <c r="B73" s="111" t="s">
        <v>45</v>
      </c>
      <c r="C73" s="47" t="s">
        <v>46</v>
      </c>
      <c r="D73" s="51" t="s">
        <v>124</v>
      </c>
      <c r="E73" s="33"/>
    </row>
    <row r="74" spans="1:5" x14ac:dyDescent="0.25">
      <c r="A74" s="33"/>
      <c r="B74" s="112"/>
      <c r="C74" s="47" t="s">
        <v>19</v>
      </c>
      <c r="D74" s="48" t="s">
        <v>125</v>
      </c>
      <c r="E74" s="33"/>
    </row>
    <row r="75" spans="1:5" ht="28.5" x14ac:dyDescent="0.25">
      <c r="A75" s="33"/>
      <c r="B75" s="112"/>
      <c r="C75" s="47" t="s">
        <v>47</v>
      </c>
      <c r="D75" s="48" t="s">
        <v>125</v>
      </c>
      <c r="E75" s="33"/>
    </row>
    <row r="76" spans="1:5" ht="28.5" x14ac:dyDescent="0.25">
      <c r="A76" s="33"/>
      <c r="B76" s="112"/>
      <c r="C76" s="47" t="s">
        <v>48</v>
      </c>
      <c r="D76" s="48" t="s">
        <v>124</v>
      </c>
      <c r="E76" s="33"/>
    </row>
    <row r="77" spans="1:5" ht="28.5" x14ac:dyDescent="0.25">
      <c r="A77" s="33"/>
      <c r="B77" s="112"/>
      <c r="C77" s="47" t="s">
        <v>49</v>
      </c>
      <c r="D77" s="48" t="s">
        <v>124</v>
      </c>
      <c r="E77" s="33"/>
    </row>
    <row r="78" spans="1:5" ht="28.5" x14ac:dyDescent="0.25">
      <c r="A78" s="33"/>
      <c r="B78" s="112"/>
      <c r="C78" s="47" t="s">
        <v>128</v>
      </c>
      <c r="D78" s="48" t="s">
        <v>124</v>
      </c>
      <c r="E78" s="33"/>
    </row>
    <row r="79" spans="1:5" x14ac:dyDescent="0.25">
      <c r="A79" s="33"/>
      <c r="B79" s="112"/>
      <c r="C79" s="47" t="s">
        <v>51</v>
      </c>
      <c r="D79" s="48" t="s">
        <v>124</v>
      </c>
      <c r="E79" s="33"/>
    </row>
    <row r="80" spans="1:5" ht="28.5" x14ac:dyDescent="0.25">
      <c r="A80" s="33"/>
      <c r="B80" s="112"/>
      <c r="C80" s="47" t="s">
        <v>26</v>
      </c>
      <c r="D80" s="48" t="s">
        <v>124</v>
      </c>
      <c r="E80" s="33"/>
    </row>
    <row r="81" spans="1:5" x14ac:dyDescent="0.25">
      <c r="A81" s="33"/>
      <c r="B81" s="112"/>
      <c r="C81" s="47" t="s">
        <v>28</v>
      </c>
      <c r="D81" s="48" t="s">
        <v>124</v>
      </c>
      <c r="E81" s="33"/>
    </row>
    <row r="82" spans="1:5" x14ac:dyDescent="0.25">
      <c r="A82" s="33"/>
      <c r="B82" s="112"/>
      <c r="C82" s="47" t="s">
        <v>30</v>
      </c>
      <c r="D82" s="48" t="s">
        <v>124</v>
      </c>
      <c r="E82" s="33"/>
    </row>
    <row r="83" spans="1:5" ht="30" thickBot="1" x14ac:dyDescent="0.3">
      <c r="A83" s="33"/>
      <c r="B83" s="113"/>
      <c r="C83" s="52" t="s">
        <v>31</v>
      </c>
      <c r="D83" s="50" t="s">
        <v>124</v>
      </c>
      <c r="E83" s="33"/>
    </row>
    <row r="84" spans="1:5" x14ac:dyDescent="0.25">
      <c r="A84" s="33"/>
      <c r="B84" s="111" t="s">
        <v>54</v>
      </c>
      <c r="C84" s="47" t="s">
        <v>55</v>
      </c>
      <c r="D84" s="51" t="s">
        <v>124</v>
      </c>
      <c r="E84" s="33"/>
    </row>
    <row r="85" spans="1:5" x14ac:dyDescent="0.25">
      <c r="A85" s="33"/>
      <c r="B85" s="112"/>
      <c r="C85" s="47" t="s">
        <v>56</v>
      </c>
      <c r="D85" s="48" t="s">
        <v>124</v>
      </c>
      <c r="E85" s="33"/>
    </row>
    <row r="86" spans="1:5" x14ac:dyDescent="0.25">
      <c r="A86" s="33"/>
      <c r="B86" s="112"/>
      <c r="C86" s="47" t="s">
        <v>57</v>
      </c>
      <c r="D86" s="48" t="s">
        <v>124</v>
      </c>
      <c r="E86" s="33"/>
    </row>
    <row r="87" spans="1:5" x14ac:dyDescent="0.25">
      <c r="A87" s="33"/>
      <c r="B87" s="112"/>
      <c r="C87" s="47" t="s">
        <v>58</v>
      </c>
      <c r="D87" s="48" t="s">
        <v>124</v>
      </c>
      <c r="E87" s="33"/>
    </row>
    <row r="88" spans="1:5" x14ac:dyDescent="0.25">
      <c r="A88" s="33"/>
      <c r="B88" s="112"/>
      <c r="C88" s="47" t="s">
        <v>59</v>
      </c>
      <c r="D88" s="48" t="s">
        <v>125</v>
      </c>
      <c r="E88" s="33"/>
    </row>
    <row r="89" spans="1:5" x14ac:dyDescent="0.25">
      <c r="A89" s="33"/>
      <c r="B89" s="112"/>
      <c r="C89" s="47" t="s">
        <v>60</v>
      </c>
      <c r="D89" s="48" t="s">
        <v>124</v>
      </c>
      <c r="E89" s="33"/>
    </row>
    <row r="90" spans="1:5" ht="15.75" thickBot="1" x14ac:dyDescent="0.3">
      <c r="A90" s="33"/>
      <c r="B90" s="113"/>
      <c r="C90" s="49" t="s">
        <v>28</v>
      </c>
      <c r="D90" s="50" t="s">
        <v>124</v>
      </c>
      <c r="E90" s="33"/>
    </row>
    <row r="91" spans="1:5" x14ac:dyDescent="0.25">
      <c r="A91" s="33"/>
      <c r="B91" s="111" t="s">
        <v>129</v>
      </c>
      <c r="C91" s="47" t="s">
        <v>130</v>
      </c>
      <c r="D91" s="51" t="s">
        <v>124</v>
      </c>
      <c r="E91" s="33"/>
    </row>
    <row r="92" spans="1:5" x14ac:dyDescent="0.25">
      <c r="A92" s="33"/>
      <c r="B92" s="112"/>
      <c r="C92" s="47" t="s">
        <v>131</v>
      </c>
      <c r="D92" s="48" t="s">
        <v>124</v>
      </c>
      <c r="E92" s="33"/>
    </row>
    <row r="93" spans="1:5" ht="28.5" x14ac:dyDescent="0.25">
      <c r="A93" s="33"/>
      <c r="B93" s="112"/>
      <c r="C93" s="47" t="s">
        <v>132</v>
      </c>
      <c r="D93" s="48" t="s">
        <v>125</v>
      </c>
      <c r="E93" s="33"/>
    </row>
    <row r="94" spans="1:5" x14ac:dyDescent="0.25">
      <c r="A94" s="33"/>
      <c r="B94" s="112"/>
      <c r="C94" s="47" t="s">
        <v>133</v>
      </c>
      <c r="D94" s="48" t="s">
        <v>124</v>
      </c>
      <c r="E94" s="33"/>
    </row>
    <row r="95" spans="1:5" ht="28.5" x14ac:dyDescent="0.25">
      <c r="A95" s="33"/>
      <c r="B95" s="112"/>
      <c r="C95" s="47" t="s">
        <v>134</v>
      </c>
      <c r="D95" s="48" t="s">
        <v>125</v>
      </c>
      <c r="E95" s="33"/>
    </row>
    <row r="96" spans="1:5" ht="43.5" thickBot="1" x14ac:dyDescent="0.3">
      <c r="A96" s="33"/>
      <c r="B96" s="113"/>
      <c r="C96" s="49" t="s">
        <v>135</v>
      </c>
      <c r="D96" s="50" t="s">
        <v>125</v>
      </c>
      <c r="E96" s="33"/>
    </row>
    <row r="97" spans="1:5" x14ac:dyDescent="0.25">
      <c r="A97" s="33"/>
      <c r="B97" s="111" t="s">
        <v>69</v>
      </c>
      <c r="C97" s="47" t="s">
        <v>70</v>
      </c>
      <c r="D97" s="51" t="s">
        <v>125</v>
      </c>
      <c r="E97" s="33"/>
    </row>
    <row r="98" spans="1:5" ht="15.75" thickBot="1" x14ac:dyDescent="0.3">
      <c r="A98" s="33"/>
      <c r="B98" s="113"/>
      <c r="C98" s="49" t="s">
        <v>73</v>
      </c>
      <c r="D98" s="50" t="s">
        <v>124</v>
      </c>
      <c r="E98" s="33"/>
    </row>
    <row r="99" spans="1:5" x14ac:dyDescent="0.25">
      <c r="A99" s="33"/>
      <c r="B99" s="158" t="s">
        <v>136</v>
      </c>
      <c r="C99" s="47" t="s">
        <v>137</v>
      </c>
      <c r="D99" s="51" t="s">
        <v>124</v>
      </c>
      <c r="E99" s="33"/>
    </row>
    <row r="100" spans="1:5" ht="15.75" x14ac:dyDescent="0.25">
      <c r="A100" s="33"/>
      <c r="B100" s="159"/>
      <c r="C100" s="47" t="s">
        <v>138</v>
      </c>
      <c r="D100" s="48" t="s">
        <v>125</v>
      </c>
      <c r="E100" s="33"/>
    </row>
    <row r="101" spans="1:5" ht="15.75" thickBot="1" x14ac:dyDescent="0.3">
      <c r="A101" s="33"/>
      <c r="B101" s="160"/>
      <c r="C101" s="49" t="s">
        <v>139</v>
      </c>
      <c r="D101" s="50"/>
      <c r="E101" s="33"/>
    </row>
    <row r="102" spans="1:5" ht="28.5" x14ac:dyDescent="0.25">
      <c r="A102" s="33"/>
      <c r="B102" s="158" t="s">
        <v>140</v>
      </c>
      <c r="C102" s="47" t="s">
        <v>141</v>
      </c>
      <c r="D102" s="51" t="s">
        <v>124</v>
      </c>
      <c r="E102" s="33"/>
    </row>
    <row r="103" spans="1:5" ht="29.25" x14ac:dyDescent="0.25">
      <c r="A103" s="33"/>
      <c r="B103" s="159"/>
      <c r="C103" s="53" t="s">
        <v>142</v>
      </c>
      <c r="D103" s="48" t="s">
        <v>125</v>
      </c>
      <c r="E103" s="33"/>
    </row>
    <row r="104" spans="1:5" ht="29.25" x14ac:dyDescent="0.25">
      <c r="A104" s="33"/>
      <c r="B104" s="159"/>
      <c r="C104" s="53" t="s">
        <v>26</v>
      </c>
      <c r="D104" s="48" t="s">
        <v>124</v>
      </c>
      <c r="E104" s="33"/>
    </row>
    <row r="105" spans="1:5" x14ac:dyDescent="0.25">
      <c r="A105" s="33"/>
      <c r="B105" s="159"/>
      <c r="C105" s="53" t="s">
        <v>28</v>
      </c>
      <c r="D105" s="48" t="s">
        <v>124</v>
      </c>
      <c r="E105" s="33"/>
    </row>
    <row r="106" spans="1:5" x14ac:dyDescent="0.25">
      <c r="A106" s="33"/>
      <c r="B106" s="159"/>
      <c r="C106" s="53" t="s">
        <v>30</v>
      </c>
      <c r="D106" s="48" t="s">
        <v>124</v>
      </c>
      <c r="E106" s="33"/>
    </row>
    <row r="107" spans="1:5" ht="30" thickBot="1" x14ac:dyDescent="0.3">
      <c r="A107" s="33"/>
      <c r="B107" s="160"/>
      <c r="C107" s="54" t="s">
        <v>31</v>
      </c>
      <c r="D107" s="50" t="s">
        <v>124</v>
      </c>
      <c r="E107" s="33"/>
    </row>
    <row r="108" spans="1:5" ht="15.75" thickBot="1" x14ac:dyDescent="0.3">
      <c r="A108" s="33"/>
      <c r="B108" s="33"/>
      <c r="C108" s="33"/>
      <c r="D108" s="33"/>
      <c r="E108" s="33"/>
    </row>
    <row r="109" spans="1:5" ht="15.75" thickBot="1" x14ac:dyDescent="0.3">
      <c r="A109" s="33"/>
      <c r="B109" s="116" t="s">
        <v>74</v>
      </c>
      <c r="C109" s="161"/>
      <c r="D109" s="40" t="s">
        <v>12</v>
      </c>
      <c r="E109" s="33"/>
    </row>
    <row r="110" spans="1:5" x14ac:dyDescent="0.25">
      <c r="A110" s="138"/>
      <c r="B110" s="162" t="s">
        <v>143</v>
      </c>
      <c r="C110" s="163"/>
      <c r="D110" s="149" t="s">
        <v>144</v>
      </c>
      <c r="E110" s="144"/>
    </row>
    <row r="111" spans="1:5" x14ac:dyDescent="0.25">
      <c r="A111" s="138"/>
      <c r="B111" s="150" t="s">
        <v>145</v>
      </c>
      <c r="C111" s="151"/>
      <c r="D111" s="143"/>
      <c r="E111" s="144"/>
    </row>
    <row r="112" spans="1:5" x14ac:dyDescent="0.25">
      <c r="A112" s="138"/>
      <c r="B112" s="152" t="s">
        <v>146</v>
      </c>
      <c r="C112" s="153"/>
      <c r="D112" s="141" t="s">
        <v>124</v>
      </c>
      <c r="E112" s="144"/>
    </row>
    <row r="113" spans="1:5" x14ac:dyDescent="0.25">
      <c r="A113" s="138"/>
      <c r="B113" s="154" t="s">
        <v>147</v>
      </c>
      <c r="C113" s="155"/>
      <c r="D113" s="142"/>
      <c r="E113" s="144"/>
    </row>
    <row r="114" spans="1:5" x14ac:dyDescent="0.25">
      <c r="A114" s="138"/>
      <c r="B114" s="156"/>
      <c r="C114" s="157"/>
      <c r="D114" s="143"/>
      <c r="E114" s="144"/>
    </row>
    <row r="115" spans="1:5" x14ac:dyDescent="0.25">
      <c r="A115" s="33"/>
      <c r="B115" s="136" t="s">
        <v>148</v>
      </c>
      <c r="C115" s="137"/>
      <c r="D115" s="59" t="s">
        <v>149</v>
      </c>
      <c r="E115" s="33"/>
    </row>
    <row r="116" spans="1:5" x14ac:dyDescent="0.25">
      <c r="A116" s="138"/>
      <c r="B116" s="139" t="s">
        <v>150</v>
      </c>
      <c r="C116" s="140"/>
      <c r="D116" s="141" t="s">
        <v>151</v>
      </c>
      <c r="E116" s="144"/>
    </row>
    <row r="117" spans="1:5" x14ac:dyDescent="0.25">
      <c r="A117" s="138"/>
      <c r="B117" s="145" t="s">
        <v>152</v>
      </c>
      <c r="C117" s="146"/>
      <c r="D117" s="142"/>
      <c r="E117" s="144"/>
    </row>
    <row r="118" spans="1:5" ht="15.75" thickBot="1" x14ac:dyDescent="0.3">
      <c r="A118" s="138"/>
      <c r="B118" s="147" t="s">
        <v>153</v>
      </c>
      <c r="C118" s="148"/>
      <c r="D118" s="143"/>
      <c r="E118" s="144"/>
    </row>
    <row r="119" spans="1:5" ht="15.75" thickBot="1" x14ac:dyDescent="0.3">
      <c r="A119" s="33"/>
      <c r="B119" s="33"/>
      <c r="C119" s="33"/>
      <c r="D119" s="33"/>
      <c r="E119" s="33"/>
    </row>
    <row r="120" spans="1:5" ht="31.15" customHeight="1" thickBot="1" x14ac:dyDescent="0.3">
      <c r="A120" s="33"/>
      <c r="B120" s="116" t="s">
        <v>79</v>
      </c>
      <c r="C120" s="117"/>
      <c r="D120" s="45"/>
      <c r="E120" s="33"/>
    </row>
    <row r="121" spans="1:5" ht="30" customHeight="1" x14ac:dyDescent="0.25">
      <c r="A121" s="44"/>
      <c r="B121" s="118" t="s">
        <v>80</v>
      </c>
      <c r="C121" s="119"/>
      <c r="D121" s="10" t="s">
        <v>81</v>
      </c>
      <c r="E121" s="135"/>
    </row>
    <row r="122" spans="1:5" ht="30" customHeight="1" x14ac:dyDescent="0.25">
      <c r="A122" s="44"/>
      <c r="B122" s="105" t="s">
        <v>82</v>
      </c>
      <c r="C122" s="106"/>
      <c r="D122" s="8" t="s">
        <v>81</v>
      </c>
      <c r="E122" s="135"/>
    </row>
    <row r="123" spans="1:5" ht="30" customHeight="1" x14ac:dyDescent="0.25">
      <c r="A123" s="44"/>
      <c r="B123" s="105" t="s">
        <v>83</v>
      </c>
      <c r="C123" s="106"/>
      <c r="D123" s="8" t="s">
        <v>81</v>
      </c>
      <c r="E123" s="135"/>
    </row>
    <row r="124" spans="1:5" ht="30" customHeight="1" x14ac:dyDescent="0.25">
      <c r="A124" s="44"/>
      <c r="B124" s="120" t="s">
        <v>84</v>
      </c>
      <c r="C124" s="121"/>
      <c r="D124" s="8" t="s">
        <v>81</v>
      </c>
      <c r="E124" s="135"/>
    </row>
    <row r="125" spans="1:5" ht="30" customHeight="1" x14ac:dyDescent="0.25">
      <c r="A125" s="44"/>
      <c r="B125" s="120" t="s">
        <v>85</v>
      </c>
      <c r="C125" s="121"/>
      <c r="D125" s="8" t="s">
        <v>81</v>
      </c>
      <c r="E125" s="135"/>
    </row>
    <row r="126" spans="1:5" ht="30" customHeight="1" x14ac:dyDescent="0.25">
      <c r="A126" s="44"/>
      <c r="B126" s="105" t="s">
        <v>86</v>
      </c>
      <c r="C126" s="106"/>
      <c r="D126" s="8" t="s">
        <v>81</v>
      </c>
      <c r="E126" s="135"/>
    </row>
    <row r="127" spans="1:5" ht="30" customHeight="1" x14ac:dyDescent="0.25">
      <c r="A127" s="44"/>
      <c r="B127" s="105" t="s">
        <v>87</v>
      </c>
      <c r="C127" s="106"/>
      <c r="D127" s="8" t="s">
        <v>81</v>
      </c>
      <c r="E127" s="135"/>
    </row>
    <row r="128" spans="1:5" ht="15" customHeight="1" x14ac:dyDescent="0.25">
      <c r="A128" s="44"/>
      <c r="E128" s="135"/>
    </row>
    <row r="129" spans="1:5" ht="15" customHeight="1" x14ac:dyDescent="0.25">
      <c r="A129" s="44"/>
      <c r="E129" s="135"/>
    </row>
    <row r="130" spans="1:5" ht="15" customHeight="1" x14ac:dyDescent="0.25">
      <c r="A130" s="135"/>
    </row>
    <row r="131" spans="1:5" ht="15" customHeight="1" x14ac:dyDescent="0.25">
      <c r="A131" s="135"/>
    </row>
    <row r="132" spans="1:5" ht="15" customHeight="1" x14ac:dyDescent="0.25">
      <c r="A132" s="135"/>
    </row>
    <row r="133" spans="1:5" ht="15" customHeight="1" x14ac:dyDescent="0.25">
      <c r="A133" s="135"/>
    </row>
    <row r="134" spans="1:5" ht="15" customHeight="1" x14ac:dyDescent="0.25">
      <c r="A134" s="135"/>
    </row>
    <row r="135" spans="1:5" ht="15" customHeight="1" x14ac:dyDescent="0.25">
      <c r="A135" s="135"/>
    </row>
    <row r="136" spans="1:5" ht="15.75" customHeight="1" x14ac:dyDescent="0.25">
      <c r="A136" s="135"/>
    </row>
  </sheetData>
  <mergeCells count="65">
    <mergeCell ref="A5:A6"/>
    <mergeCell ref="B5:B6"/>
    <mergeCell ref="D5:D6"/>
    <mergeCell ref="E5:E6"/>
    <mergeCell ref="A1:D1"/>
    <mergeCell ref="A3:A4"/>
    <mergeCell ref="B3:B4"/>
    <mergeCell ref="D3:D4"/>
    <mergeCell ref="E3:E4"/>
    <mergeCell ref="A7:A8"/>
    <mergeCell ref="B7:B8"/>
    <mergeCell ref="D7:D8"/>
    <mergeCell ref="E7:E8"/>
    <mergeCell ref="A9:A10"/>
    <mergeCell ref="B9:B10"/>
    <mergeCell ref="D9:D10"/>
    <mergeCell ref="E9:E10"/>
    <mergeCell ref="B97:B98"/>
    <mergeCell ref="A13:A14"/>
    <mergeCell ref="B13:B14"/>
    <mergeCell ref="D13:D14"/>
    <mergeCell ref="E13:E14"/>
    <mergeCell ref="B16:B30"/>
    <mergeCell ref="B31:B45"/>
    <mergeCell ref="B46:B60"/>
    <mergeCell ref="B61:B72"/>
    <mergeCell ref="B73:B83"/>
    <mergeCell ref="B84:B90"/>
    <mergeCell ref="B91:B96"/>
    <mergeCell ref="B99:B101"/>
    <mergeCell ref="B102:B107"/>
    <mergeCell ref="B109:C109"/>
    <mergeCell ref="A110:A111"/>
    <mergeCell ref="B110:C110"/>
    <mergeCell ref="D110:D111"/>
    <mergeCell ref="E110:E111"/>
    <mergeCell ref="B111:C111"/>
    <mergeCell ref="A112:A114"/>
    <mergeCell ref="B112:C112"/>
    <mergeCell ref="D112:D114"/>
    <mergeCell ref="E112:E114"/>
    <mergeCell ref="B113:C113"/>
    <mergeCell ref="B114:C114"/>
    <mergeCell ref="A116:A118"/>
    <mergeCell ref="B116:C116"/>
    <mergeCell ref="D116:D118"/>
    <mergeCell ref="E116:E118"/>
    <mergeCell ref="B117:C117"/>
    <mergeCell ref="B118:C118"/>
    <mergeCell ref="B120:C120"/>
    <mergeCell ref="B121:C121"/>
    <mergeCell ref="E121:E122"/>
    <mergeCell ref="B122:C122"/>
    <mergeCell ref="B115:C115"/>
    <mergeCell ref="B123:C123"/>
    <mergeCell ref="E123:E124"/>
    <mergeCell ref="B124:C124"/>
    <mergeCell ref="B125:C125"/>
    <mergeCell ref="E125:E126"/>
    <mergeCell ref="B126:C126"/>
    <mergeCell ref="A134:A136"/>
    <mergeCell ref="A130:A131"/>
    <mergeCell ref="A132:A133"/>
    <mergeCell ref="B127:C127"/>
    <mergeCell ref="E127:E129"/>
  </mergeCells>
  <conditionalFormatting sqref="D1:D1048576">
    <cfRule type="containsText" dxfId="0" priority="1" operator="containsText" text="Ne concerne pas">
      <formula>NOT(ISERROR(SEARCH("Ne concerne pas",D1)))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78"/>
  <sheetViews>
    <sheetView zoomScale="46" zoomScaleNormal="55" workbookViewId="0">
      <selection activeCell="AC3" sqref="AC3:AI3"/>
    </sheetView>
  </sheetViews>
  <sheetFormatPr baseColWidth="10" defaultColWidth="11.42578125" defaultRowHeight="15" x14ac:dyDescent="0.25"/>
  <cols>
    <col min="1" max="2" width="22.7109375" customWidth="1"/>
    <col min="3" max="3" width="8.5703125" customWidth="1"/>
    <col min="4" max="4" width="7.7109375" customWidth="1"/>
    <col min="5" max="5" width="24.42578125" customWidth="1"/>
    <col min="6" max="6" width="15.5703125" customWidth="1"/>
    <col min="7" max="7" width="13.140625" customWidth="1"/>
    <col min="8" max="8" width="8.28515625" customWidth="1"/>
    <col min="9" max="11" width="16.5703125" customWidth="1"/>
    <col min="12" max="12" width="6.85546875" customWidth="1"/>
    <col min="13" max="13" width="19.42578125" customWidth="1"/>
    <col min="14" max="14" width="26.28515625" customWidth="1"/>
    <col min="15" max="15" width="16" customWidth="1"/>
    <col min="21" max="21" width="14.42578125" customWidth="1"/>
    <col min="22" max="22" width="22.5703125" customWidth="1"/>
  </cols>
  <sheetData>
    <row r="1" spans="1:38" ht="44.25" customHeight="1" thickBot="1" x14ac:dyDescent="0.3">
      <c r="A1" s="179" t="s">
        <v>154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1"/>
    </row>
    <row r="2" spans="1:38" ht="25.5" customHeight="1" thickBot="1" x14ac:dyDescent="0.3">
      <c r="A2" s="3"/>
    </row>
    <row r="3" spans="1:38" ht="51" customHeight="1" x14ac:dyDescent="0.25">
      <c r="A3" s="176" t="s">
        <v>242</v>
      </c>
      <c r="B3" s="177"/>
      <c r="C3" s="178"/>
      <c r="E3" s="176" t="s">
        <v>243</v>
      </c>
      <c r="F3" s="177"/>
      <c r="G3" s="178"/>
      <c r="I3" s="176" t="s">
        <v>244</v>
      </c>
      <c r="J3" s="177"/>
      <c r="K3" s="178"/>
      <c r="M3" s="176" t="s">
        <v>245</v>
      </c>
      <c r="N3" s="177"/>
      <c r="O3" s="178"/>
      <c r="Q3" s="176" t="s">
        <v>246</v>
      </c>
      <c r="R3" s="177"/>
      <c r="S3" s="178"/>
      <c r="U3" s="176" t="s">
        <v>247</v>
      </c>
      <c r="V3" s="177"/>
      <c r="W3" s="178"/>
      <c r="Y3" s="176" t="s">
        <v>248</v>
      </c>
      <c r="Z3" s="177"/>
      <c r="AA3" s="178"/>
      <c r="AC3" s="176" t="s">
        <v>241</v>
      </c>
      <c r="AD3" s="177"/>
      <c r="AE3" s="177"/>
      <c r="AF3" s="177"/>
      <c r="AG3" s="177"/>
      <c r="AH3" s="177"/>
      <c r="AI3" s="178"/>
    </row>
    <row r="5" spans="1:38" ht="15.75" thickBot="1" x14ac:dyDescent="0.3"/>
    <row r="6" spans="1:38" ht="27" thickBot="1" x14ac:dyDescent="0.3">
      <c r="A6" s="182" t="s">
        <v>155</v>
      </c>
      <c r="B6" s="183"/>
      <c r="C6" s="184"/>
      <c r="E6" s="182" t="s">
        <v>155</v>
      </c>
      <c r="F6" s="183"/>
      <c r="G6" s="184"/>
      <c r="I6" s="182" t="s">
        <v>155</v>
      </c>
      <c r="J6" s="183"/>
      <c r="K6" s="184"/>
      <c r="M6" s="182" t="s">
        <v>155</v>
      </c>
      <c r="N6" s="183"/>
      <c r="O6" s="184"/>
      <c r="Q6" s="182" t="s">
        <v>155</v>
      </c>
      <c r="R6" s="183"/>
      <c r="S6" s="184"/>
      <c r="U6" s="182" t="s">
        <v>155</v>
      </c>
      <c r="V6" s="183"/>
      <c r="W6" s="184"/>
      <c r="Y6" s="182" t="s">
        <v>155</v>
      </c>
      <c r="Z6" s="183"/>
      <c r="AA6" s="184"/>
    </row>
    <row r="7" spans="1:38" ht="15.75" thickBot="1" x14ac:dyDescent="0.3">
      <c r="I7" t="s">
        <v>156</v>
      </c>
      <c r="J7">
        <f>533-91</f>
        <v>442</v>
      </c>
      <c r="M7" t="s">
        <v>157</v>
      </c>
      <c r="O7">
        <f>15+18+24+19+16+22+25+38+19+20+47</f>
        <v>263</v>
      </c>
      <c r="U7" t="s">
        <v>158</v>
      </c>
      <c r="W7">
        <v>150</v>
      </c>
    </row>
    <row r="8" spans="1:38" ht="16.5" thickBot="1" x14ac:dyDescent="0.3">
      <c r="A8" s="187" t="s">
        <v>159</v>
      </c>
      <c r="B8" s="188"/>
      <c r="E8" s="187" t="s">
        <v>159</v>
      </c>
      <c r="F8" s="188"/>
      <c r="I8" t="s">
        <v>160</v>
      </c>
      <c r="J8">
        <v>57</v>
      </c>
      <c r="Q8" t="s">
        <v>161</v>
      </c>
      <c r="R8">
        <v>70</v>
      </c>
      <c r="U8" t="s">
        <v>162</v>
      </c>
      <c r="W8">
        <v>30</v>
      </c>
      <c r="Y8" t="s">
        <v>163</v>
      </c>
      <c r="AA8" s="174">
        <v>150</v>
      </c>
    </row>
    <row r="9" spans="1:38" x14ac:dyDescent="0.25">
      <c r="A9" s="14" t="s">
        <v>164</v>
      </c>
      <c r="B9" s="15" t="s">
        <v>165</v>
      </c>
      <c r="E9" s="14" t="s">
        <v>164</v>
      </c>
      <c r="F9" s="15" t="s">
        <v>165</v>
      </c>
      <c r="I9" t="s">
        <v>166</v>
      </c>
      <c r="J9">
        <v>91</v>
      </c>
      <c r="M9" t="s">
        <v>167</v>
      </c>
      <c r="O9">
        <v>40</v>
      </c>
      <c r="U9" t="s">
        <v>168</v>
      </c>
      <c r="W9">
        <f>133+758</f>
        <v>891</v>
      </c>
      <c r="Y9" t="s">
        <v>169</v>
      </c>
      <c r="AA9" s="174"/>
    </row>
    <row r="10" spans="1:38" x14ac:dyDescent="0.25">
      <c r="A10" s="16" t="s">
        <v>170</v>
      </c>
      <c r="B10" s="17">
        <v>473</v>
      </c>
      <c r="E10" s="16" t="s">
        <v>171</v>
      </c>
      <c r="F10" s="17">
        <v>221.6</v>
      </c>
      <c r="I10" t="s">
        <v>172</v>
      </c>
      <c r="J10">
        <v>20</v>
      </c>
      <c r="M10" t="s">
        <v>173</v>
      </c>
      <c r="O10">
        <v>104</v>
      </c>
      <c r="Q10" t="s">
        <v>174</v>
      </c>
      <c r="R10">
        <v>380</v>
      </c>
      <c r="U10" t="s">
        <v>175</v>
      </c>
      <c r="W10">
        <f>10.8+4.03+10.8+4.03+4.68+4.67+10.8+4.03</f>
        <v>53.84</v>
      </c>
      <c r="Y10" t="s">
        <v>176</v>
      </c>
      <c r="AA10" s="174"/>
    </row>
    <row r="11" spans="1:38" ht="15.75" thickBot="1" x14ac:dyDescent="0.3">
      <c r="A11" s="18"/>
      <c r="B11" s="19"/>
      <c r="E11" s="18"/>
      <c r="F11" s="19"/>
      <c r="I11" t="s">
        <v>177</v>
      </c>
      <c r="J11">
        <v>100</v>
      </c>
      <c r="M11" t="s">
        <v>178</v>
      </c>
      <c r="O11">
        <v>22</v>
      </c>
      <c r="Q11" t="s">
        <v>163</v>
      </c>
      <c r="R11">
        <v>50</v>
      </c>
      <c r="U11" t="s">
        <v>179</v>
      </c>
      <c r="W11">
        <f>16.43+14.78+10.09</f>
        <v>41.3</v>
      </c>
      <c r="Y11" t="s">
        <v>180</v>
      </c>
      <c r="AA11" s="174"/>
      <c r="AJ11" s="55" t="s">
        <v>181</v>
      </c>
      <c r="AK11" s="56">
        <v>180.77</v>
      </c>
      <c r="AL11" s="56" t="s">
        <v>182</v>
      </c>
    </row>
    <row r="12" spans="1:38" x14ac:dyDescent="0.25">
      <c r="A12" s="20" t="s">
        <v>183</v>
      </c>
      <c r="B12" s="21">
        <v>1189</v>
      </c>
      <c r="E12" s="20" t="s">
        <v>183</v>
      </c>
      <c r="F12" s="21">
        <v>221.6</v>
      </c>
      <c r="M12" t="s">
        <v>184</v>
      </c>
      <c r="O12">
        <v>121</v>
      </c>
      <c r="Q12" t="s">
        <v>169</v>
      </c>
      <c r="R12">
        <v>10</v>
      </c>
      <c r="U12" t="s">
        <v>185</v>
      </c>
      <c r="W12">
        <f>30.53+30.53</f>
        <v>61.06</v>
      </c>
      <c r="Y12" t="s">
        <v>186</v>
      </c>
      <c r="AA12" s="174"/>
    </row>
    <row r="13" spans="1:38" x14ac:dyDescent="0.25">
      <c r="J13" s="9">
        <f>SUM(J7:J11)</f>
        <v>710</v>
      </c>
      <c r="K13" t="s">
        <v>182</v>
      </c>
      <c r="M13" t="s">
        <v>187</v>
      </c>
      <c r="O13">
        <v>179</v>
      </c>
      <c r="Q13" t="s">
        <v>179</v>
      </c>
      <c r="R13">
        <v>50</v>
      </c>
      <c r="U13" t="s">
        <v>188</v>
      </c>
      <c r="W13">
        <f>19.67</f>
        <v>19.670000000000002</v>
      </c>
      <c r="AA13" s="9"/>
    </row>
    <row r="14" spans="1:38" ht="15.75" x14ac:dyDescent="0.25">
      <c r="A14" s="187" t="s">
        <v>189</v>
      </c>
      <c r="B14" s="188"/>
      <c r="M14" t="s">
        <v>190</v>
      </c>
      <c r="O14">
        <f>42+24+88+62</f>
        <v>216</v>
      </c>
      <c r="Q14" t="s">
        <v>180</v>
      </c>
      <c r="W14" s="9">
        <f>SUM(W7:W13)</f>
        <v>1246.8699999999999</v>
      </c>
    </row>
    <row r="15" spans="1:38" x14ac:dyDescent="0.25">
      <c r="A15" s="14" t="s">
        <v>164</v>
      </c>
      <c r="B15" s="15" t="s">
        <v>165</v>
      </c>
      <c r="M15" t="s">
        <v>191</v>
      </c>
      <c r="O15">
        <f>13+8+11</f>
        <v>32</v>
      </c>
      <c r="R15" s="9">
        <f>SUM(R8:R14)</f>
        <v>560</v>
      </c>
      <c r="S15" t="s">
        <v>182</v>
      </c>
    </row>
    <row r="16" spans="1:38" x14ac:dyDescent="0.25">
      <c r="A16" s="16" t="s">
        <v>170</v>
      </c>
      <c r="B16" s="17">
        <v>150</v>
      </c>
      <c r="M16" t="s">
        <v>192</v>
      </c>
      <c r="O16">
        <v>20</v>
      </c>
    </row>
    <row r="17" spans="1:27" ht="15.75" thickBot="1" x14ac:dyDescent="0.3">
      <c r="A17" s="18"/>
      <c r="B17" s="19"/>
      <c r="M17" t="s">
        <v>193</v>
      </c>
      <c r="O17">
        <v>4</v>
      </c>
    </row>
    <row r="18" spans="1:27" ht="15.75" thickBot="1" x14ac:dyDescent="0.3">
      <c r="A18" s="20" t="s">
        <v>183</v>
      </c>
      <c r="B18" s="21">
        <v>150</v>
      </c>
      <c r="M18" t="s">
        <v>194</v>
      </c>
      <c r="O18">
        <f>12+38</f>
        <v>50</v>
      </c>
    </row>
    <row r="19" spans="1:27" ht="15.75" thickBot="1" x14ac:dyDescent="0.3">
      <c r="O19" s="9">
        <f>SUM(O7:O18)</f>
        <v>1051</v>
      </c>
      <c r="P19" t="s">
        <v>182</v>
      </c>
    </row>
    <row r="20" spans="1:27" ht="16.5" thickBot="1" x14ac:dyDescent="0.3">
      <c r="A20" s="187" t="s">
        <v>195</v>
      </c>
      <c r="B20" s="188"/>
    </row>
    <row r="21" spans="1:27" x14ac:dyDescent="0.25">
      <c r="A21" s="14" t="s">
        <v>164</v>
      </c>
      <c r="B21" s="15" t="s">
        <v>165</v>
      </c>
      <c r="M21" t="s">
        <v>196</v>
      </c>
      <c r="U21" t="s">
        <v>197</v>
      </c>
    </row>
    <row r="22" spans="1:27" ht="15.75" thickBot="1" x14ac:dyDescent="0.3">
      <c r="A22" s="16" t="s">
        <v>198</v>
      </c>
      <c r="B22" s="17">
        <v>452</v>
      </c>
    </row>
    <row r="23" spans="1:27" ht="27" thickBot="1" x14ac:dyDescent="0.3">
      <c r="A23" s="18"/>
      <c r="B23" s="19"/>
      <c r="I23" s="182" t="s">
        <v>199</v>
      </c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4"/>
    </row>
    <row r="24" spans="1:27" ht="15.75" thickBot="1" x14ac:dyDescent="0.3">
      <c r="A24" s="20" t="s">
        <v>183</v>
      </c>
      <c r="B24" s="21">
        <v>452</v>
      </c>
    </row>
    <row r="25" spans="1:27" ht="15.75" thickBot="1" x14ac:dyDescent="0.3">
      <c r="M25" s="60" t="s">
        <v>182</v>
      </c>
    </row>
    <row r="26" spans="1:27" ht="16.5" thickBot="1" x14ac:dyDescent="0.3">
      <c r="A26" s="187" t="s">
        <v>200</v>
      </c>
      <c r="B26" s="188"/>
      <c r="I26" t="s">
        <v>201</v>
      </c>
      <c r="M26" s="175" t="s">
        <v>202</v>
      </c>
    </row>
    <row r="27" spans="1:27" x14ac:dyDescent="0.25">
      <c r="A27" s="14" t="s">
        <v>164</v>
      </c>
      <c r="B27" s="15" t="s">
        <v>165</v>
      </c>
      <c r="I27" t="s">
        <v>203</v>
      </c>
      <c r="M27" s="174"/>
    </row>
    <row r="28" spans="1:27" x14ac:dyDescent="0.25">
      <c r="A28" s="16" t="s">
        <v>198</v>
      </c>
      <c r="B28" s="17">
        <v>452</v>
      </c>
      <c r="I28" t="s">
        <v>204</v>
      </c>
      <c r="M28" s="174"/>
    </row>
    <row r="29" spans="1:27" x14ac:dyDescent="0.25">
      <c r="A29" s="18"/>
      <c r="B29" s="19"/>
      <c r="I29" t="s">
        <v>205</v>
      </c>
      <c r="M29" s="174"/>
    </row>
    <row r="30" spans="1:27" ht="15.75" thickBot="1" x14ac:dyDescent="0.3">
      <c r="A30" s="20" t="s">
        <v>183</v>
      </c>
      <c r="B30" s="21">
        <v>452</v>
      </c>
    </row>
    <row r="31" spans="1:27" ht="15.75" thickBot="1" x14ac:dyDescent="0.3"/>
    <row r="32" spans="1:27" ht="16.5" thickBot="1" x14ac:dyDescent="0.3">
      <c r="A32" s="187" t="s">
        <v>206</v>
      </c>
      <c r="B32" s="188"/>
    </row>
    <row r="33" spans="1:38" x14ac:dyDescent="0.25">
      <c r="A33" s="14" t="s">
        <v>164</v>
      </c>
      <c r="B33" s="15" t="s">
        <v>165</v>
      </c>
    </row>
    <row r="34" spans="1:38" x14ac:dyDescent="0.25">
      <c r="A34" s="16" t="s">
        <v>170</v>
      </c>
      <c r="B34" s="17">
        <v>85</v>
      </c>
      <c r="AJ34" s="55" t="s">
        <v>207</v>
      </c>
      <c r="AK34" s="56">
        <v>92.03</v>
      </c>
      <c r="AL34" s="56" t="s">
        <v>182</v>
      </c>
    </row>
    <row r="35" spans="1:38" ht="15.75" thickBot="1" x14ac:dyDescent="0.3">
      <c r="A35" s="18"/>
      <c r="B35" s="19"/>
    </row>
    <row r="36" spans="1:38" ht="15.75" thickBot="1" x14ac:dyDescent="0.3">
      <c r="A36" s="20" t="s">
        <v>183</v>
      </c>
      <c r="B36" s="21">
        <v>85</v>
      </c>
    </row>
    <row r="38" spans="1:38" ht="15.75" thickBot="1" x14ac:dyDescent="0.3"/>
    <row r="39" spans="1:38" ht="16.5" thickBot="1" x14ac:dyDescent="0.3">
      <c r="A39" s="189" t="s">
        <v>208</v>
      </c>
      <c r="B39" s="190"/>
    </row>
    <row r="40" spans="1:38" x14ac:dyDescent="0.25">
      <c r="A40" s="14" t="s">
        <v>164</v>
      </c>
      <c r="B40" s="15" t="s">
        <v>165</v>
      </c>
    </row>
    <row r="41" spans="1:38" x14ac:dyDescent="0.25">
      <c r="A41" s="16" t="s">
        <v>198</v>
      </c>
      <c r="B41" s="17">
        <f>B34+B28+B22+B16+B10</f>
        <v>1612</v>
      </c>
    </row>
    <row r="42" spans="1:38" ht="15.75" thickBot="1" x14ac:dyDescent="0.3">
      <c r="A42" s="18"/>
      <c r="B42" s="19"/>
    </row>
    <row r="43" spans="1:38" ht="15.75" thickBot="1" x14ac:dyDescent="0.3">
      <c r="A43" s="22" t="s">
        <v>183</v>
      </c>
      <c r="B43" s="23">
        <f>SUM(B41:B42)</f>
        <v>1612</v>
      </c>
    </row>
    <row r="44" spans="1:38" ht="15.75" thickBot="1" x14ac:dyDescent="0.3"/>
    <row r="45" spans="1:38" ht="27" thickBot="1" x14ac:dyDescent="0.3">
      <c r="A45" s="182" t="s">
        <v>199</v>
      </c>
      <c r="B45" s="183"/>
      <c r="C45" s="184"/>
      <c r="E45" s="182" t="s">
        <v>199</v>
      </c>
      <c r="F45" s="183"/>
      <c r="G45" s="184"/>
    </row>
    <row r="46" spans="1:38" ht="15.75" thickBot="1" x14ac:dyDescent="0.3"/>
    <row r="47" spans="1:38" ht="16.5" thickBot="1" x14ac:dyDescent="0.3">
      <c r="A47" s="187" t="s">
        <v>209</v>
      </c>
      <c r="B47" s="188"/>
      <c r="E47" s="187" t="s">
        <v>159</v>
      </c>
      <c r="F47" s="188"/>
    </row>
    <row r="48" spans="1:38" ht="18.75" x14ac:dyDescent="0.3">
      <c r="A48" s="14" t="s">
        <v>210</v>
      </c>
      <c r="B48" s="15" t="s">
        <v>165</v>
      </c>
      <c r="E48" s="14" t="s">
        <v>210</v>
      </c>
      <c r="F48" s="15" t="s">
        <v>165</v>
      </c>
      <c r="AJ48" s="57" t="s">
        <v>211</v>
      </c>
      <c r="AK48" s="58">
        <f>AK11+AK34</f>
        <v>272.8</v>
      </c>
      <c r="AL48" s="58" t="s">
        <v>182</v>
      </c>
    </row>
    <row r="49" spans="1:6" x14ac:dyDescent="0.25">
      <c r="A49" s="16" t="s">
        <v>212</v>
      </c>
      <c r="B49" s="17">
        <v>20</v>
      </c>
      <c r="E49" s="24" t="s">
        <v>213</v>
      </c>
      <c r="F49" s="24">
        <v>38</v>
      </c>
    </row>
    <row r="50" spans="1:6" ht="15.75" thickBot="1" x14ac:dyDescent="0.3">
      <c r="A50" s="18" t="s">
        <v>213</v>
      </c>
      <c r="B50" s="19">
        <v>5</v>
      </c>
      <c r="E50" s="25"/>
      <c r="F50" s="25"/>
    </row>
    <row r="51" spans="1:6" ht="15.75" thickBot="1" x14ac:dyDescent="0.3">
      <c r="A51" s="20" t="s">
        <v>183</v>
      </c>
      <c r="B51" s="21">
        <f>SUM(B49:B50)</f>
        <v>25</v>
      </c>
      <c r="E51" s="20" t="s">
        <v>183</v>
      </c>
      <c r="F51" s="21">
        <v>38</v>
      </c>
    </row>
    <row r="52" spans="1:6" ht="15.75" thickBot="1" x14ac:dyDescent="0.3">
      <c r="A52" s="26"/>
      <c r="B52" s="26"/>
    </row>
    <row r="53" spans="1:6" ht="16.5" thickBot="1" x14ac:dyDescent="0.3">
      <c r="A53" s="187" t="s">
        <v>189</v>
      </c>
      <c r="B53" s="188"/>
    </row>
    <row r="54" spans="1:6" x14ac:dyDescent="0.25">
      <c r="A54" s="14" t="s">
        <v>210</v>
      </c>
      <c r="B54" s="15" t="s">
        <v>165</v>
      </c>
    </row>
    <row r="55" spans="1:6" x14ac:dyDescent="0.25">
      <c r="A55" s="18" t="s">
        <v>213</v>
      </c>
      <c r="B55" s="17">
        <v>50</v>
      </c>
    </row>
    <row r="56" spans="1:6" ht="15.75" thickBot="1" x14ac:dyDescent="0.3">
      <c r="A56" s="18"/>
      <c r="B56" s="19"/>
    </row>
    <row r="57" spans="1:6" ht="15.75" thickBot="1" x14ac:dyDescent="0.3">
      <c r="A57" s="20" t="s">
        <v>183</v>
      </c>
      <c r="B57" s="21">
        <v>50</v>
      </c>
    </row>
    <row r="58" spans="1:6" ht="15.75" thickBot="1" x14ac:dyDescent="0.3">
      <c r="A58" s="20"/>
      <c r="B58" s="21"/>
    </row>
    <row r="60" spans="1:6" ht="15.75" thickBot="1" x14ac:dyDescent="0.3"/>
    <row r="61" spans="1:6" ht="16.5" thickBot="1" x14ac:dyDescent="0.3">
      <c r="A61" s="187" t="s">
        <v>195</v>
      </c>
      <c r="B61" s="188"/>
    </row>
    <row r="62" spans="1:6" x14ac:dyDescent="0.25">
      <c r="A62" s="27" t="s">
        <v>210</v>
      </c>
      <c r="B62" s="28" t="s">
        <v>165</v>
      </c>
    </row>
    <row r="63" spans="1:6" x14ac:dyDescent="0.25">
      <c r="A63" s="29" t="s">
        <v>213</v>
      </c>
      <c r="B63" s="29">
        <v>26</v>
      </c>
    </row>
    <row r="64" spans="1:6" x14ac:dyDescent="0.25">
      <c r="A64" s="30"/>
      <c r="B64" s="30"/>
    </row>
    <row r="65" spans="1:6" ht="15.75" thickBot="1" x14ac:dyDescent="0.3">
      <c r="A65" s="31" t="s">
        <v>183</v>
      </c>
      <c r="B65" s="32">
        <f>SUM(B63:B63)</f>
        <v>26</v>
      </c>
    </row>
    <row r="66" spans="1:6" ht="15.75" thickBot="1" x14ac:dyDescent="0.3"/>
    <row r="67" spans="1:6" ht="16.5" thickBot="1" x14ac:dyDescent="0.3">
      <c r="A67" s="187" t="s">
        <v>200</v>
      </c>
      <c r="B67" s="188"/>
    </row>
    <row r="68" spans="1:6" x14ac:dyDescent="0.25">
      <c r="A68" s="27" t="s">
        <v>210</v>
      </c>
      <c r="B68" s="28" t="s">
        <v>165</v>
      </c>
    </row>
    <row r="69" spans="1:6" x14ac:dyDescent="0.25">
      <c r="A69" s="29" t="s">
        <v>213</v>
      </c>
      <c r="B69" s="29">
        <v>21.2</v>
      </c>
    </row>
    <row r="70" spans="1:6" x14ac:dyDescent="0.25">
      <c r="A70" s="30"/>
      <c r="B70" s="30"/>
    </row>
    <row r="71" spans="1:6" ht="15.75" thickBot="1" x14ac:dyDescent="0.3">
      <c r="A71" s="31" t="s">
        <v>183</v>
      </c>
      <c r="B71" s="32">
        <f>SUM(B69:B69)</f>
        <v>21.2</v>
      </c>
    </row>
    <row r="73" spans="1:6" ht="15.75" thickBot="1" x14ac:dyDescent="0.3"/>
    <row r="74" spans="1:6" ht="16.5" thickBot="1" x14ac:dyDescent="0.3">
      <c r="A74" s="185" t="s">
        <v>214</v>
      </c>
      <c r="B74" s="186"/>
      <c r="E74" s="185" t="s">
        <v>214</v>
      </c>
      <c r="F74" s="186"/>
    </row>
    <row r="75" spans="1:6" x14ac:dyDescent="0.25">
      <c r="A75" s="14" t="s">
        <v>210</v>
      </c>
      <c r="B75" s="15" t="s">
        <v>165</v>
      </c>
      <c r="E75" s="14" t="s">
        <v>210</v>
      </c>
      <c r="F75" s="15" t="s">
        <v>165</v>
      </c>
    </row>
    <row r="76" spans="1:6" x14ac:dyDescent="0.25">
      <c r="A76" s="16" t="s">
        <v>212</v>
      </c>
      <c r="B76" s="17">
        <f>B49</f>
        <v>20</v>
      </c>
      <c r="E76" s="16" t="s">
        <v>212</v>
      </c>
    </row>
    <row r="77" spans="1:6" ht="15.75" thickBot="1" x14ac:dyDescent="0.3">
      <c r="A77" s="18" t="s">
        <v>213</v>
      </c>
      <c r="B77" s="19">
        <f>SUM(B69+B63+B55+B50)</f>
        <v>102.2</v>
      </c>
      <c r="E77" s="18" t="s">
        <v>213</v>
      </c>
      <c r="F77" s="17">
        <f>F49</f>
        <v>38</v>
      </c>
    </row>
    <row r="78" spans="1:6" ht="15.75" thickBot="1" x14ac:dyDescent="0.3">
      <c r="A78" s="22" t="s">
        <v>183</v>
      </c>
      <c r="B78" s="23">
        <f>SUM(B76:B77)</f>
        <v>122.2</v>
      </c>
      <c r="E78" s="22" t="s">
        <v>183</v>
      </c>
      <c r="F78" s="23">
        <f>SUM(F77:F77)</f>
        <v>38</v>
      </c>
    </row>
  </sheetData>
  <mergeCells count="35">
    <mergeCell ref="E45:G45"/>
    <mergeCell ref="A6:C6"/>
    <mergeCell ref="E6:G6"/>
    <mergeCell ref="A8:B8"/>
    <mergeCell ref="E8:F8"/>
    <mergeCell ref="A14:B14"/>
    <mergeCell ref="A20:B20"/>
    <mergeCell ref="A26:B26"/>
    <mergeCell ref="A74:B74"/>
    <mergeCell ref="E74:F74"/>
    <mergeCell ref="Q3:S3"/>
    <mergeCell ref="U3:W3"/>
    <mergeCell ref="Y3:AA3"/>
    <mergeCell ref="Q6:S6"/>
    <mergeCell ref="U6:W6"/>
    <mergeCell ref="Y6:AA6"/>
    <mergeCell ref="A53:B53"/>
    <mergeCell ref="A61:B61"/>
    <mergeCell ref="A67:B67"/>
    <mergeCell ref="A47:B47"/>
    <mergeCell ref="E47:F47"/>
    <mergeCell ref="A32:B32"/>
    <mergeCell ref="A39:B39"/>
    <mergeCell ref="A45:C45"/>
    <mergeCell ref="AA8:AA12"/>
    <mergeCell ref="M26:M29"/>
    <mergeCell ref="AC3:AI3"/>
    <mergeCell ref="A1:AI1"/>
    <mergeCell ref="I23:AA23"/>
    <mergeCell ref="I6:K6"/>
    <mergeCell ref="M6:O6"/>
    <mergeCell ref="A3:C3"/>
    <mergeCell ref="E3:G3"/>
    <mergeCell ref="I3:K3"/>
    <mergeCell ref="M3:O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0"/>
  <sheetViews>
    <sheetView zoomScale="78" zoomScaleNormal="100" workbookViewId="0">
      <selection activeCell="U17" sqref="U17"/>
    </sheetView>
  </sheetViews>
  <sheetFormatPr baseColWidth="10" defaultColWidth="11.42578125" defaultRowHeight="15" x14ac:dyDescent="0.25"/>
  <cols>
    <col min="1" max="4" width="11.28515625" customWidth="1"/>
    <col min="5" max="5" width="21.42578125" customWidth="1"/>
    <col min="14" max="14" width="29.7109375" customWidth="1"/>
    <col min="18" max="18" width="28.42578125" customWidth="1"/>
  </cols>
  <sheetData>
    <row r="1" spans="1:23" ht="32.25" customHeight="1" thickBot="1" x14ac:dyDescent="0.3">
      <c r="A1" s="196" t="s">
        <v>215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97"/>
    </row>
    <row r="2" spans="1:23" ht="33.75" customHeight="1" thickBot="1" x14ac:dyDescent="0.3">
      <c r="A2" s="3"/>
      <c r="B2" s="2"/>
      <c r="C2" s="2"/>
    </row>
    <row r="3" spans="1:23" ht="73.5" customHeight="1" thickBot="1" x14ac:dyDescent="0.3">
      <c r="A3" s="176" t="s">
        <v>242</v>
      </c>
      <c r="B3" s="177"/>
      <c r="C3" s="177"/>
      <c r="D3" s="177"/>
      <c r="E3" s="178"/>
      <c r="G3" s="176" t="s">
        <v>243</v>
      </c>
      <c r="H3" s="177"/>
      <c r="I3" s="177"/>
      <c r="J3" s="177"/>
      <c r="K3" s="178"/>
      <c r="M3" s="176" t="s">
        <v>240</v>
      </c>
      <c r="N3" s="177"/>
      <c r="O3" s="177"/>
      <c r="P3" s="177"/>
      <c r="Q3" s="178"/>
      <c r="S3" s="176" t="s">
        <v>241</v>
      </c>
      <c r="T3" s="177"/>
      <c r="U3" s="177"/>
      <c r="V3" s="177"/>
      <c r="W3" s="178"/>
    </row>
    <row r="4" spans="1:23" x14ac:dyDescent="0.25">
      <c r="A4" t="s">
        <v>216</v>
      </c>
      <c r="G4" t="s">
        <v>217</v>
      </c>
      <c r="M4" s="90" t="s">
        <v>218</v>
      </c>
      <c r="O4" t="s">
        <v>219</v>
      </c>
      <c r="S4" t="s">
        <v>220</v>
      </c>
    </row>
    <row r="5" spans="1:23" x14ac:dyDescent="0.25">
      <c r="A5" t="s">
        <v>221</v>
      </c>
      <c r="G5" t="s">
        <v>222</v>
      </c>
    </row>
    <row r="6" spans="1:23" ht="27" customHeight="1" x14ac:dyDescent="0.25">
      <c r="G6" s="198" t="s">
        <v>223</v>
      </c>
      <c r="H6" s="198"/>
      <c r="I6" s="198"/>
      <c r="J6" s="198"/>
      <c r="K6" s="198"/>
      <c r="N6" s="89" t="s">
        <v>224</v>
      </c>
    </row>
    <row r="7" spans="1:23" x14ac:dyDescent="0.25">
      <c r="N7" t="s">
        <v>225</v>
      </c>
      <c r="P7" t="s">
        <v>226</v>
      </c>
    </row>
    <row r="8" spans="1:23" x14ac:dyDescent="0.25">
      <c r="P8" t="s">
        <v>227</v>
      </c>
    </row>
    <row r="9" spans="1:23" x14ac:dyDescent="0.25">
      <c r="N9" s="89" t="s">
        <v>224</v>
      </c>
    </row>
    <row r="10" spans="1:23" x14ac:dyDescent="0.25">
      <c r="N10" t="s">
        <v>228</v>
      </c>
    </row>
    <row r="11" spans="1:23" x14ac:dyDescent="0.25">
      <c r="P11" t="s">
        <v>229</v>
      </c>
    </row>
    <row r="13" spans="1:23" x14ac:dyDescent="0.25">
      <c r="N13" s="89" t="s">
        <v>230</v>
      </c>
      <c r="P13" t="s">
        <v>231</v>
      </c>
    </row>
    <row r="14" spans="1:23" ht="15.75" thickBot="1" x14ac:dyDescent="0.3"/>
    <row r="15" spans="1:23" ht="72" customHeight="1" x14ac:dyDescent="0.25">
      <c r="M15" s="191" t="s">
        <v>232</v>
      </c>
      <c r="N15" s="192"/>
      <c r="O15" s="91" t="s">
        <v>233</v>
      </c>
      <c r="P15" s="91"/>
      <c r="Q15" s="91"/>
      <c r="R15" s="92"/>
    </row>
    <row r="16" spans="1:23" x14ac:dyDescent="0.25">
      <c r="M16" s="193"/>
      <c r="N16" s="175"/>
      <c r="O16" t="s">
        <v>234</v>
      </c>
      <c r="R16" s="93"/>
    </row>
    <row r="17" spans="13:19" x14ac:dyDescent="0.25">
      <c r="M17" s="193"/>
      <c r="N17" s="175"/>
      <c r="R17" s="93"/>
    </row>
    <row r="18" spans="13:19" ht="15.75" thickBot="1" x14ac:dyDescent="0.3">
      <c r="M18" s="194"/>
      <c r="N18" s="195"/>
      <c r="O18" s="94" t="s">
        <v>235</v>
      </c>
      <c r="P18" s="94"/>
      <c r="Q18" s="94"/>
      <c r="R18" s="95"/>
    </row>
    <row r="20" spans="13:19" x14ac:dyDescent="0.25">
      <c r="M20" s="83" t="s">
        <v>236</v>
      </c>
      <c r="N20" s="83"/>
      <c r="O20" s="83"/>
      <c r="P20" s="83"/>
      <c r="Q20" s="83"/>
      <c r="R20" s="83"/>
      <c r="S20" s="83"/>
    </row>
  </sheetData>
  <mergeCells count="7">
    <mergeCell ref="M15:N18"/>
    <mergeCell ref="A1:W1"/>
    <mergeCell ref="G6:K6"/>
    <mergeCell ref="A3:E3"/>
    <mergeCell ref="G3:K3"/>
    <mergeCell ref="M3:Q3"/>
    <mergeCell ref="S3:W3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805D5B-076C-4C4A-AD52-BC74747852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374079-CFDD-4979-9B13-3E44610D512A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3.xml><?xml version="1.0" encoding="utf-8"?>
<ds:datastoreItem xmlns:ds="http://schemas.openxmlformats.org/officeDocument/2006/customXml" ds:itemID="{462C0AA8-26F9-4846-BD9C-5448A2DD4E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1 - 2 Contenu+ fréquences</vt:lpstr>
      <vt:lpstr>3 Contenu + fréquences</vt:lpstr>
      <vt:lpstr>4 Contenu + fréquences</vt:lpstr>
      <vt:lpstr>Détails des surfaces</vt:lpstr>
      <vt:lpstr>Calendrier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Gadouche Serine</dc:creator>
  <cp:keywords/>
  <dc:description/>
  <cp:lastModifiedBy>Sérine GADOUCHE</cp:lastModifiedBy>
  <cp:revision/>
  <dcterms:created xsi:type="dcterms:W3CDTF">2022-02-23T11:19:33Z</dcterms:created>
  <dcterms:modified xsi:type="dcterms:W3CDTF">2024-10-24T10:46:56Z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0x010100BBDACD316352B541B6985A4DD4BD051F</vt:lpwstr>
  </property>
  <property fmtid="{D5CDD505-2E9C-101B-9397-08002B2CF9AE}" pid="3" name="MediaServiceImageTags">
    <vt:lpwstr/>
  </property>
  <property fmtid="{D5CDD505-2E9C-101B-9397-08002B2CF9AE}" pid="4" name="MSIP_Label_93d45b04-b48d-41ef-8ae8-c246086b38a8_Enabled">
    <vt:lpwstr>true</vt:lpwstr>
  </property>
  <property fmtid="{D5CDD505-2E9C-101B-9397-08002B2CF9AE}" pid="5" name="MSIP_Label_93d45b04-b48d-41ef-8ae8-c246086b38a8_SetDate">
    <vt:lpwstr>2024-06-24T14:28:37Z</vt:lpwstr>
  </property>
  <property fmtid="{D5CDD505-2E9C-101B-9397-08002B2CF9AE}" pid="6" name="MSIP_Label_93d45b04-b48d-41ef-8ae8-c246086b38a8_Method">
    <vt:lpwstr>Standard</vt:lpwstr>
  </property>
  <property fmtid="{D5CDD505-2E9C-101B-9397-08002B2CF9AE}" pid="7" name="MSIP_Label_93d45b04-b48d-41ef-8ae8-c246086b38a8_Name">
    <vt:lpwstr>defa4170-0d19-0005-0004-bc88714345d2</vt:lpwstr>
  </property>
  <property fmtid="{D5CDD505-2E9C-101B-9397-08002B2CF9AE}" pid="8" name="MSIP_Label_93d45b04-b48d-41ef-8ae8-c246086b38a8_SiteId">
    <vt:lpwstr>f2a69424-583d-4537-8e59-ecaf6313b6fe</vt:lpwstr>
  </property>
  <property fmtid="{D5CDD505-2E9C-101B-9397-08002B2CF9AE}" pid="9" name="MSIP_Label_93d45b04-b48d-41ef-8ae8-c246086b38a8_ActionId">
    <vt:lpwstr>ff60346f-86c9-4693-8557-e7680e48c7a4</vt:lpwstr>
  </property>
  <property fmtid="{D5CDD505-2E9C-101B-9397-08002B2CF9AE}" pid="10" name="MSIP_Label_93d45b04-b48d-41ef-8ae8-c246086b38a8_ContentBits">
    <vt:lpwstr>0</vt:lpwstr>
  </property>
</Properties>
</file>